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worksheets/sheet3.xml" ContentType="application/vnd.openxmlformats-officedocument.spreadsheetml.worksheet+xml"/>
  <Override PartName="/xl/drawings/drawing13.xml" ContentType="application/vnd.openxmlformats-officedocument.drawing+xml"/>
  <Override PartName="/xl/charts/chart27.xml" ContentType="application/vnd.openxmlformats-officedocument.drawingml.chart+xml"/>
  <Override PartName="/xl/charts/chart38.xml" ContentType="application/vnd.openxmlformats-officedocument.drawingml.chart+xml"/>
  <Override PartName="/xl/drawings/drawing24.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charts/chart45.xml" ContentType="application/vnd.openxmlformats-officedocument.drawingml.char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52.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charts/chart39.xml" ContentType="application/vnd.openxmlformats-officedocument.drawingml.chart+xml"/>
  <Override PartName="/xl/drawings/drawing25.xml" ContentType="application/vnd.openxmlformats-officedocument.drawing+xml"/>
  <Override PartName="/docProps/app.xml" ContentType="application/vnd.openxmlformats-officedocument.extended-properties+xml"/>
  <Override PartName="/xl/drawings/drawing14.xml" ContentType="application/vnd.openxmlformats-officedocument.drawing+xml"/>
  <Override PartName="/xl/charts/chart28.xml" ContentType="application/vnd.openxmlformats-officedocument.drawingml.chart+xml"/>
  <Override PartName="/xl/charts/chart46.xml" ContentType="application/vnd.openxmlformats-officedocument.drawingml.char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charts/chart26.xml" ContentType="application/vnd.openxmlformats-officedocument.drawingml.chart+xml"/>
  <Override PartName="/xl/charts/chart35.xml" ContentType="application/vnd.openxmlformats-officedocument.drawingml.chart+xml"/>
  <Override PartName="/xl/drawings/drawing21.xml" ContentType="application/vnd.openxmlformats-officedocument.drawing+xml"/>
  <Default Extension="gif" ContentType="image/gif"/>
  <Override PartName="/xl/charts/chart44.xml" ContentType="application/vnd.openxmlformats-officedocument.drawingml.chart+xml"/>
  <Override PartName="/xl/charts/chart53.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47.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charts/chart54.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27.xml" ContentType="application/vnd.openxmlformats-officedocument.drawing+xml"/>
  <Override PartName="/xl/drawings/drawing16.xml" ContentType="application/vnd.openxmlformats-officedocument.drawing+xml"/>
  <Override PartName="/xl/charts/chart48.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37.xml" ContentType="application/vnd.openxmlformats-officedocument.drawingml.chart+xml"/>
  <Override PartName="/xl/drawings/drawing2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0" yWindow="-15" windowWidth="19245" windowHeight="11955" tabRatio="500" firstSheet="60" activeTab="73"/>
  </bookViews>
  <sheets>
    <sheet name="copertina generale" sheetId="87" r:id="rId1"/>
    <sheet name="INDICE" sheetId="120" r:id="rId2"/>
    <sheet name="1.1" sheetId="85" r:id="rId3"/>
    <sheet name="1.2" sheetId="86" r:id="rId4"/>
    <sheet name="1.3" sheetId="1" r:id="rId5"/>
    <sheet name="2.1 e 2.2" sheetId="2" r:id="rId6"/>
    <sheet name="2.3 e 2.4" sheetId="4" r:id="rId7"/>
    <sheet name="2.5" sheetId="7" r:id="rId8"/>
    <sheet name="2.6 A " sheetId="8" r:id="rId9"/>
    <sheet name="2.6 B" sheetId="102" r:id="rId10"/>
    <sheet name="2.7" sheetId="107" r:id="rId11"/>
    <sheet name="2.8 " sheetId="108" r:id="rId12"/>
    <sheet name="2.9" sheetId="9" r:id="rId13"/>
    <sheet name="2.10 -12" sheetId="10" r:id="rId14"/>
    <sheet name="2.13 e 2.16" sheetId="12" r:id="rId15"/>
    <sheet name="2.17-22" sheetId="15" r:id="rId16"/>
    <sheet name="3.1 e 3.2" sheetId="16" r:id="rId17"/>
    <sheet name="3.3" sheetId="114" r:id="rId18"/>
    <sheet name="3.4 " sheetId="113" r:id="rId19"/>
    <sheet name="3.5  " sheetId="17" r:id="rId20"/>
    <sheet name="3.6" sheetId="18" r:id="rId21"/>
    <sheet name="3.7 A" sheetId="19" r:id="rId22"/>
    <sheet name="3.7 B" sheetId="83" r:id="rId23"/>
    <sheet name="3.8 e 3.9" sheetId="20" r:id="rId24"/>
    <sheet name="3.10 " sheetId="22" r:id="rId25"/>
    <sheet name="3.11 e 12" sheetId="115" r:id="rId26"/>
    <sheet name="3.13 " sheetId="23" r:id="rId27"/>
    <sheet name="3.14 a b" sheetId="24" r:id="rId28"/>
    <sheet name="3.15" sheetId="30" r:id="rId29"/>
    <sheet name="3.16" sheetId="32" r:id="rId30"/>
    <sheet name="3.17" sheetId="118" r:id="rId31"/>
    <sheet name="4.1 e 4.2" sheetId="40" r:id="rId32"/>
    <sheet name="4.3" sheetId="109" r:id="rId33"/>
    <sheet name="4.4-4.6" sheetId="41" r:id="rId34"/>
    <sheet name="4.7" sheetId="48" r:id="rId35"/>
    <sheet name="4.8 e 9" sheetId="49" r:id="rId36"/>
    <sheet name="4.10 e 11" sheetId="51" r:id="rId37"/>
    <sheet name="4.12 " sheetId="52" r:id="rId38"/>
    <sheet name="4.13 e 14" sheetId="112" r:id="rId39"/>
    <sheet name="4.15  " sheetId="53" r:id="rId40"/>
    <sheet name="4.16 " sheetId="54" r:id="rId41"/>
    <sheet name="4.17" sheetId="110" r:id="rId42"/>
    <sheet name="gl" sheetId="55" r:id="rId43"/>
    <sheet name="5.1 e 5.2" sheetId="56" r:id="rId44"/>
    <sheet name="5.3 e 5.4" sheetId="88" r:id="rId45"/>
    <sheet name="6.1 e 6.2" sheetId="57" r:id="rId46"/>
    <sheet name="6.3 " sheetId="89" r:id="rId47"/>
    <sheet name="6.4" sheetId="90" r:id="rId48"/>
    <sheet name="6.5 e 6.6 " sheetId="103" r:id="rId49"/>
    <sheet name="6.7" sheetId="92" r:id="rId50"/>
    <sheet name="6.8" sheetId="93" r:id="rId51"/>
    <sheet name="6.9 10 e 11" sheetId="104" r:id="rId52"/>
    <sheet name="6.12 6.13" sheetId="99" r:id="rId53"/>
    <sheet name="6.14 " sheetId="95" r:id="rId54"/>
    <sheet name="6.15 16" sheetId="100" r:id="rId55"/>
    <sheet name="6.17 18" sheetId="116" r:id="rId56"/>
    <sheet name="6.19  " sheetId="96" r:id="rId57"/>
    <sheet name="6.20" sheetId="97" r:id="rId58"/>
    <sheet name="6.21" sheetId="98" r:id="rId59"/>
    <sheet name="7.1" sheetId="67" r:id="rId60"/>
    <sheet name="7.2" sheetId="79" r:id="rId61"/>
    <sheet name="7.3" sheetId="68" r:id="rId62"/>
    <sheet name="7.4 7.5 e 6" sheetId="69" r:id="rId63"/>
    <sheet name="7.7" sheetId="70" r:id="rId64"/>
    <sheet name="7.8 e 7.9" sheetId="71" r:id="rId65"/>
    <sheet name="7.10" sheetId="72" r:id="rId66"/>
    <sheet name="7.11 e 12" sheetId="73" r:id="rId67"/>
    <sheet name="7.13" sheetId="81" r:id="rId68"/>
    <sheet name="7.14-16" sheetId="74" r:id="rId69"/>
    <sheet name="7.17-18" sheetId="75" r:id="rId70"/>
    <sheet name="7.19" sheetId="76" r:id="rId71"/>
    <sheet name="7.20-22" sheetId="77" r:id="rId72"/>
    <sheet name="glossario" sheetId="82" r:id="rId73"/>
    <sheet name="8.1 e 8.2" sheetId="42" r:id="rId74"/>
    <sheet name="8.3" sheetId="43" r:id="rId75"/>
    <sheet name="8.4" sheetId="44" r:id="rId76"/>
    <sheet name="8.5 e 8.6" sheetId="45" r:id="rId77"/>
  </sheets>
  <externalReferences>
    <externalReference r:id="rId78"/>
  </externalReferences>
  <definedNames>
    <definedName name="_xlnm.Print_Area" localSheetId="2">'1.1'!$A$1:$C$63</definedName>
    <definedName name="_xlnm.Print_Area" localSheetId="3">'1.2'!$A$1:$K$50</definedName>
    <definedName name="_xlnm.Print_Area" localSheetId="25">'3.11 e 12'!$A$1:$F$65</definedName>
    <definedName name="_xlnm.Print_Area" localSheetId="18">'3.4 '!$A$1:$J$51</definedName>
    <definedName name="_xlnm.Print_Area" localSheetId="21">'3.7 A'!$A$1:$N$105</definedName>
    <definedName name="_xlnm.Print_Area" localSheetId="22">'3.7 B'!$A$1:$N$105</definedName>
    <definedName name="_xlnm.Print_Area" localSheetId="48">'6.5 e 6.6 '!$A$1:$G$104</definedName>
    <definedName name="_xlnm.Print_Area" localSheetId="51">'6.9 10 e 11'!$A$1:$I$53</definedName>
    <definedName name="_xlnm.Print_Area" localSheetId="1">INDICE!$A$1:$B$140</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LE_LINK1" localSheetId="65">'7.10'!#REF!</definedName>
    <definedName name="_xlnm.Print_Titles" localSheetId="26">'3.13 '!$3:$4</definedName>
    <definedName name="_xlnm.Print_Titles" localSheetId="19">'3.5  '!$3:$3</definedName>
    <definedName name="_xlnm.Print_Titles" localSheetId="21">'3.7 A'!$3:$3</definedName>
    <definedName name="_xlnm.Print_Titles" localSheetId="22">'3.7 B'!$3:$3</definedName>
    <definedName name="_xlnm.Print_Titles" localSheetId="32">'4.3'!$3:$3</definedName>
  </definedNames>
  <calcPr calcId="125725" iterateDelta="1E-4"/>
  <extLst>
    <ext xmlns:loext="http://schemas.libreoffice.org/" uri="{7626C862-2A13-11E5-B345-FEFF819CDC9F}">
      <loext:extCalcPr stringRefSyntax="CalcA1"/>
    </ext>
  </extLst>
</workbook>
</file>

<file path=xl/calcChain.xml><?xml version="1.0" encoding="utf-8"?>
<calcChain xmlns="http://schemas.openxmlformats.org/spreadsheetml/2006/main">
  <c r="H17" i="95"/>
  <c r="G17"/>
  <c r="F17"/>
  <c r="E17"/>
  <c r="D17"/>
  <c r="C17"/>
  <c r="F39" i="114"/>
  <c r="O4" i="102"/>
  <c r="D27" i="116"/>
  <c r="C27"/>
  <c r="B27"/>
  <c r="D18"/>
  <c r="C18"/>
  <c r="B18"/>
  <c r="D9"/>
  <c r="C9"/>
  <c r="B9"/>
  <c r="F20" i="103"/>
  <c r="D20"/>
  <c r="B20"/>
  <c r="C19"/>
  <c r="C18"/>
  <c r="G17"/>
  <c r="G20" s="1"/>
  <c r="E17"/>
  <c r="C17"/>
  <c r="E16"/>
  <c r="E20" s="1"/>
  <c r="C16"/>
  <c r="D50" i="115"/>
  <c r="C50"/>
  <c r="D49"/>
  <c r="C49"/>
  <c r="D48"/>
  <c r="C48"/>
  <c r="D47"/>
  <c r="C47"/>
  <c r="D46"/>
  <c r="C46"/>
  <c r="E45"/>
  <c r="E44"/>
  <c r="E43"/>
  <c r="E42"/>
  <c r="E41"/>
  <c r="E40"/>
  <c r="E39"/>
  <c r="E38"/>
  <c r="E37"/>
  <c r="E36"/>
  <c r="E46" s="1"/>
  <c r="D18"/>
  <c r="C18"/>
  <c r="D17"/>
  <c r="C17"/>
  <c r="D16"/>
  <c r="C16"/>
  <c r="D15"/>
  <c r="C15"/>
  <c r="D14"/>
  <c r="C14"/>
  <c r="E13"/>
  <c r="E12"/>
  <c r="E11"/>
  <c r="E10"/>
  <c r="E9"/>
  <c r="E8"/>
  <c r="E7"/>
  <c r="E6"/>
  <c r="E5"/>
  <c r="E4"/>
  <c r="C20" i="103" l="1"/>
  <c r="E49" i="115"/>
  <c r="E47"/>
  <c r="E50"/>
  <c r="E48"/>
  <c r="E15"/>
  <c r="E17"/>
  <c r="E14"/>
  <c r="E16"/>
  <c r="E18"/>
  <c r="D25" i="16" l="1"/>
  <c r="E25"/>
  <c r="F25"/>
  <c r="D28"/>
  <c r="E28"/>
  <c r="F28"/>
  <c r="D31"/>
  <c r="E31"/>
  <c r="F31"/>
  <c r="F40" i="114"/>
  <c r="E40"/>
  <c r="D40"/>
  <c r="E39"/>
  <c r="D39"/>
  <c r="F36"/>
  <c r="E36"/>
  <c r="D36"/>
  <c r="F35"/>
  <c r="E35"/>
  <c r="D35"/>
  <c r="F33"/>
  <c r="E33"/>
  <c r="D33"/>
  <c r="F32"/>
  <c r="E32"/>
  <c r="D32"/>
  <c r="F30"/>
  <c r="E30"/>
  <c r="D30"/>
  <c r="F29"/>
  <c r="E29"/>
  <c r="D29"/>
  <c r="F27"/>
  <c r="E27"/>
  <c r="D27"/>
  <c r="F26"/>
  <c r="E26"/>
  <c r="D26"/>
  <c r="F25"/>
  <c r="E25"/>
  <c r="D25"/>
  <c r="F16"/>
  <c r="E16"/>
  <c r="D16"/>
  <c r="F13"/>
  <c r="E13"/>
  <c r="E17" s="1"/>
  <c r="E38" s="1"/>
  <c r="D13"/>
  <c r="F10"/>
  <c r="E10"/>
  <c r="D10"/>
  <c r="F7"/>
  <c r="F28" s="1"/>
  <c r="E7"/>
  <c r="E28" s="1"/>
  <c r="D7"/>
  <c r="D28" s="1"/>
  <c r="F37"/>
  <c r="E37"/>
  <c r="D37"/>
  <c r="F34"/>
  <c r="E34"/>
  <c r="D34"/>
  <c r="F31"/>
  <c r="E31"/>
  <c r="D31"/>
  <c r="H28" i="103"/>
  <c r="H29"/>
  <c r="H30"/>
  <c r="H31"/>
  <c r="H32"/>
  <c r="H33"/>
  <c r="H34"/>
  <c r="H35"/>
  <c r="H39"/>
  <c r="H40"/>
  <c r="H41"/>
  <c r="H42"/>
  <c r="H43"/>
  <c r="H45"/>
  <c r="H14" i="54"/>
  <c r="H16"/>
  <c r="H18"/>
  <c r="H20"/>
  <c r="H22"/>
  <c r="H24"/>
  <c r="H26"/>
  <c r="H28"/>
  <c r="H30"/>
  <c r="H32"/>
  <c r="H34"/>
  <c r="H36"/>
  <c r="H38"/>
  <c r="H40"/>
  <c r="H42"/>
  <c r="H44"/>
  <c r="H46"/>
  <c r="H48"/>
  <c r="H50"/>
  <c r="H52"/>
  <c r="H54"/>
  <c r="H56"/>
  <c r="H58"/>
  <c r="H60"/>
  <c r="E49" i="112"/>
  <c r="H32" s="1"/>
  <c r="D49"/>
  <c r="F49" s="1"/>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E24"/>
  <c r="H11" s="1"/>
  <c r="D24"/>
  <c r="G23"/>
  <c r="F23"/>
  <c r="G22"/>
  <c r="F22"/>
  <c r="G21"/>
  <c r="F21"/>
  <c r="G20"/>
  <c r="F20"/>
  <c r="G19"/>
  <c r="F19"/>
  <c r="G18"/>
  <c r="F18"/>
  <c r="G17"/>
  <c r="F17"/>
  <c r="G16"/>
  <c r="F16"/>
  <c r="G15"/>
  <c r="F15"/>
  <c r="G14"/>
  <c r="F14"/>
  <c r="G13"/>
  <c r="F13"/>
  <c r="G12"/>
  <c r="F12"/>
  <c r="G11"/>
  <c r="F11"/>
  <c r="G10"/>
  <c r="F10"/>
  <c r="G9"/>
  <c r="F9"/>
  <c r="G8"/>
  <c r="F8"/>
  <c r="G7"/>
  <c r="F7"/>
  <c r="G6"/>
  <c r="F6"/>
  <c r="G5"/>
  <c r="F5"/>
  <c r="G4"/>
  <c r="F4"/>
  <c r="F59" i="54"/>
  <c r="G58"/>
  <c r="F58"/>
  <c r="G57"/>
  <c r="F57"/>
  <c r="G56"/>
  <c r="F56"/>
  <c r="G55"/>
  <c r="F55"/>
  <c r="G54"/>
  <c r="F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G20"/>
  <c r="F20"/>
  <c r="G19"/>
  <c r="F19"/>
  <c r="G18"/>
  <c r="F18"/>
  <c r="G17"/>
  <c r="F17"/>
  <c r="G16"/>
  <c r="F16"/>
  <c r="G15"/>
  <c r="F15"/>
  <c r="G14"/>
  <c r="F14"/>
  <c r="G13"/>
  <c r="F13"/>
  <c r="G12"/>
  <c r="F12"/>
  <c r="G11"/>
  <c r="F11"/>
  <c r="G10"/>
  <c r="F10"/>
  <c r="G9"/>
  <c r="F9"/>
  <c r="G8"/>
  <c r="F8"/>
  <c r="G7"/>
  <c r="F7"/>
  <c r="G6"/>
  <c r="F6"/>
  <c r="G5"/>
  <c r="F5"/>
  <c r="G4"/>
  <c r="F4"/>
  <c r="F5" i="53"/>
  <c r="G5"/>
  <c r="F6"/>
  <c r="G6"/>
  <c r="F7"/>
  <c r="G7"/>
  <c r="F8"/>
  <c r="G8"/>
  <c r="F9"/>
  <c r="G9"/>
  <c r="F10"/>
  <c r="G10"/>
  <c r="F11"/>
  <c r="G11"/>
  <c r="F12"/>
  <c r="G12"/>
  <c r="F13"/>
  <c r="G13"/>
  <c r="F14"/>
  <c r="G14"/>
  <c r="F15"/>
  <c r="G15"/>
  <c r="F16"/>
  <c r="G16"/>
  <c r="F17"/>
  <c r="G17"/>
  <c r="F18"/>
  <c r="G18"/>
  <c r="F19"/>
  <c r="G19"/>
  <c r="F20"/>
  <c r="G20"/>
  <c r="F21"/>
  <c r="G21"/>
  <c r="F22"/>
  <c r="G22"/>
  <c r="F23"/>
  <c r="G23"/>
  <c r="F24"/>
  <c r="G24"/>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4"/>
  <c r="F4"/>
  <c r="E60" i="54"/>
  <c r="H6" s="1"/>
  <c r="D60"/>
  <c r="E60" i="53"/>
  <c r="G60" s="1"/>
  <c r="D60"/>
  <c r="E6" i="22"/>
  <c r="E7"/>
  <c r="E8"/>
  <c r="E9"/>
  <c r="E10"/>
  <c r="E11"/>
  <c r="E12"/>
  <c r="E13"/>
  <c r="E14"/>
  <c r="E15"/>
  <c r="E16"/>
  <c r="E17"/>
  <c r="E18"/>
  <c r="E19"/>
  <c r="E20"/>
  <c r="E21"/>
  <c r="E22"/>
  <c r="E23"/>
  <c r="E24"/>
  <c r="E25"/>
  <c r="E5"/>
  <c r="D6"/>
  <c r="D7"/>
  <c r="D8"/>
  <c r="D9"/>
  <c r="D10"/>
  <c r="D11"/>
  <c r="D12"/>
  <c r="D13"/>
  <c r="D14"/>
  <c r="D15"/>
  <c r="D16"/>
  <c r="D17"/>
  <c r="D18"/>
  <c r="D19"/>
  <c r="D20"/>
  <c r="D21"/>
  <c r="D22"/>
  <c r="D23"/>
  <c r="D24"/>
  <c r="D25"/>
  <c r="D5"/>
  <c r="F6" i="17"/>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5"/>
  <c r="K35" i="108"/>
  <c r="C35"/>
  <c r="D35"/>
  <c r="E35"/>
  <c r="F35"/>
  <c r="G35"/>
  <c r="H35"/>
  <c r="I35"/>
  <c r="J35"/>
  <c r="L35"/>
  <c r="M35"/>
  <c r="B35"/>
  <c r="B35" i="8"/>
  <c r="C25" i="2"/>
  <c r="D25"/>
  <c r="E25"/>
  <c r="H35" i="107"/>
  <c r="M35"/>
  <c r="L35"/>
  <c r="K35"/>
  <c r="J35"/>
  <c r="I35"/>
  <c r="G35"/>
  <c r="F35"/>
  <c r="E35"/>
  <c r="D35"/>
  <c r="C35"/>
  <c r="B35"/>
  <c r="C35" i="8"/>
  <c r="D35"/>
  <c r="E35"/>
  <c r="F35"/>
  <c r="G35"/>
  <c r="H35"/>
  <c r="I35"/>
  <c r="J35"/>
  <c r="K35"/>
  <c r="L35"/>
  <c r="M35"/>
  <c r="H17" i="112" l="1"/>
  <c r="H9"/>
  <c r="H47"/>
  <c r="H39"/>
  <c r="H31"/>
  <c r="H21"/>
  <c r="H49"/>
  <c r="H41"/>
  <c r="H33"/>
  <c r="H6"/>
  <c r="H19"/>
  <c r="H23"/>
  <c r="H13"/>
  <c r="H5"/>
  <c r="H43"/>
  <c r="H35"/>
  <c r="H4"/>
  <c r="H15"/>
  <c r="H7"/>
  <c r="H45"/>
  <c r="H37"/>
  <c r="D17" i="114"/>
  <c r="D38" s="1"/>
  <c r="F17"/>
  <c r="F38" s="1"/>
  <c r="H4" i="54"/>
  <c r="H57"/>
  <c r="H53"/>
  <c r="H49"/>
  <c r="H45"/>
  <c r="H41"/>
  <c r="H37"/>
  <c r="H33"/>
  <c r="H29"/>
  <c r="H25"/>
  <c r="H21"/>
  <c r="H17"/>
  <c r="H13"/>
  <c r="H9"/>
  <c r="H5"/>
  <c r="H10"/>
  <c r="F60"/>
  <c r="H59"/>
  <c r="H55"/>
  <c r="H51"/>
  <c r="H47"/>
  <c r="H43"/>
  <c r="H39"/>
  <c r="H35"/>
  <c r="H31"/>
  <c r="H27"/>
  <c r="H23"/>
  <c r="H19"/>
  <c r="H15"/>
  <c r="H11"/>
  <c r="H7"/>
  <c r="H12"/>
  <c r="H8"/>
  <c r="H4" i="53"/>
  <c r="H8"/>
  <c r="H12"/>
  <c r="H16"/>
  <c r="H20"/>
  <c r="H24"/>
  <c r="H28"/>
  <c r="H32"/>
  <c r="H36"/>
  <c r="H40"/>
  <c r="H44"/>
  <c r="H48"/>
  <c r="H52"/>
  <c r="H56"/>
  <c r="H60"/>
  <c r="H7"/>
  <c r="H11"/>
  <c r="H15"/>
  <c r="H19"/>
  <c r="H23"/>
  <c r="H27"/>
  <c r="H31"/>
  <c r="H35"/>
  <c r="H39"/>
  <c r="H43"/>
  <c r="H47"/>
  <c r="H51"/>
  <c r="H55"/>
  <c r="H59"/>
  <c r="H6"/>
  <c r="H10"/>
  <c r="H14"/>
  <c r="H18"/>
  <c r="H22"/>
  <c r="H26"/>
  <c r="H30"/>
  <c r="H34"/>
  <c r="H38"/>
  <c r="H42"/>
  <c r="H46"/>
  <c r="H50"/>
  <c r="H54"/>
  <c r="H58"/>
  <c r="H5"/>
  <c r="H9"/>
  <c r="H13"/>
  <c r="H17"/>
  <c r="H21"/>
  <c r="H25"/>
  <c r="H29"/>
  <c r="H33"/>
  <c r="H37"/>
  <c r="H41"/>
  <c r="H45"/>
  <c r="H49"/>
  <c r="H53"/>
  <c r="H57"/>
  <c r="F60"/>
  <c r="G60" i="54"/>
  <c r="H24" i="112"/>
  <c r="H20"/>
  <c r="H16"/>
  <c r="H12"/>
  <c r="H8"/>
  <c r="H29"/>
  <c r="H46"/>
  <c r="H42"/>
  <c r="H38"/>
  <c r="H34"/>
  <c r="H30"/>
  <c r="H22"/>
  <c r="H18"/>
  <c r="H14"/>
  <c r="H10"/>
  <c r="H48"/>
  <c r="H44"/>
  <c r="H40"/>
  <c r="H36"/>
  <c r="G49"/>
  <c r="F24"/>
  <c r="G24"/>
  <c r="D8" i="4"/>
  <c r="D34"/>
  <c r="D36" l="1"/>
  <c r="K6" i="104" l="1"/>
  <c r="K7"/>
  <c r="K8"/>
  <c r="K9"/>
  <c r="K10"/>
  <c r="K11"/>
  <c r="K12"/>
  <c r="K13"/>
  <c r="K14"/>
  <c r="K15"/>
  <c r="K16"/>
  <c r="K17"/>
  <c r="K18"/>
  <c r="K5"/>
  <c r="H53"/>
  <c r="G53"/>
  <c r="F53"/>
  <c r="E53"/>
  <c r="D53"/>
  <c r="C53"/>
  <c r="B53"/>
  <c r="I52"/>
  <c r="I51"/>
  <c r="I50"/>
  <c r="I49"/>
  <c r="I48"/>
  <c r="I47"/>
  <c r="G41"/>
  <c r="H41"/>
  <c r="E41"/>
  <c r="D41"/>
  <c r="C41"/>
  <c r="F35"/>
  <c r="K35" s="1"/>
  <c r="F36"/>
  <c r="K36" s="1"/>
  <c r="F40"/>
  <c r="K40" s="1"/>
  <c r="F37"/>
  <c r="K37" s="1"/>
  <c r="F39"/>
  <c r="K39" s="1"/>
  <c r="F38"/>
  <c r="K38" s="1"/>
  <c r="H19"/>
  <c r="G19"/>
  <c r="F19"/>
  <c r="K19" s="1"/>
  <c r="G44" i="103"/>
  <c r="F44"/>
  <c r="E44"/>
  <c r="G36"/>
  <c r="F36"/>
  <c r="E36"/>
  <c r="B35" i="102"/>
  <c r="C35"/>
  <c r="D35"/>
  <c r="E35"/>
  <c r="F35"/>
  <c r="G35"/>
  <c r="H35"/>
  <c r="I35"/>
  <c r="J35"/>
  <c r="K35"/>
  <c r="L35"/>
  <c r="M35"/>
  <c r="F33" i="97"/>
  <c r="B33"/>
  <c r="E33"/>
  <c r="D33"/>
  <c r="C33"/>
  <c r="C21"/>
  <c r="D21"/>
  <c r="E21"/>
  <c r="F21"/>
  <c r="B21"/>
  <c r="C11"/>
  <c r="D11"/>
  <c r="E11"/>
  <c r="F11"/>
  <c r="B11"/>
  <c r="B17" i="98"/>
  <c r="C9"/>
  <c r="B9"/>
  <c r="B19" s="1"/>
  <c r="B1" i="100"/>
  <c r="H36" i="103" l="1"/>
  <c r="H44"/>
  <c r="F46"/>
  <c r="G46"/>
  <c r="I53" i="104"/>
  <c r="F41"/>
  <c r="K41" s="1"/>
  <c r="E46" i="103"/>
  <c r="H46" l="1"/>
  <c r="C19" i="93" l="1"/>
  <c r="D19"/>
  <c r="E19"/>
  <c r="F19"/>
  <c r="B19"/>
  <c r="C38" i="99" l="1"/>
  <c r="D38"/>
  <c r="E38"/>
  <c r="F38"/>
  <c r="B38"/>
  <c r="G32"/>
  <c r="G33"/>
  <c r="G34"/>
  <c r="G35"/>
  <c r="G36"/>
  <c r="G37"/>
  <c r="G31"/>
  <c r="G38" i="93"/>
  <c r="B38"/>
  <c r="C38"/>
  <c r="D38"/>
  <c r="E38"/>
  <c r="F38"/>
  <c r="B38" i="92"/>
  <c r="C38"/>
  <c r="D38"/>
  <c r="E38"/>
  <c r="F38"/>
  <c r="G38"/>
  <c r="G38" i="99" l="1"/>
  <c r="M33" i="90" l="1"/>
  <c r="J34"/>
  <c r="J33"/>
  <c r="G34"/>
  <c r="G33"/>
  <c r="D34"/>
  <c r="D33"/>
  <c r="N33" s="1"/>
  <c r="F50" i="99" l="1"/>
  <c r="E50"/>
  <c r="D50"/>
  <c r="C50"/>
  <c r="B50"/>
  <c r="F24"/>
  <c r="E24"/>
  <c r="D24"/>
  <c r="C24"/>
  <c r="B24"/>
  <c r="G49"/>
  <c r="G23"/>
  <c r="G48"/>
  <c r="G22"/>
  <c r="G47"/>
  <c r="G21"/>
  <c r="G46"/>
  <c r="G20"/>
  <c r="G45"/>
  <c r="G19"/>
  <c r="G44"/>
  <c r="G18"/>
  <c r="G43"/>
  <c r="G17"/>
  <c r="G24" s="1"/>
  <c r="G28" i="93"/>
  <c r="G24"/>
  <c r="G34"/>
  <c r="G35"/>
  <c r="G36"/>
  <c r="G37"/>
  <c r="G32"/>
  <c r="G29"/>
  <c r="G33"/>
  <c r="G25"/>
  <c r="G26"/>
  <c r="G30"/>
  <c r="G31"/>
  <c r="G27"/>
  <c r="G50" i="99" l="1"/>
  <c r="E34" i="4" l="1"/>
  <c r="E8"/>
  <c r="C34"/>
  <c r="C8"/>
  <c r="D12" i="51"/>
  <c r="E12"/>
  <c r="E27"/>
  <c r="D27"/>
  <c r="G25" i="20"/>
  <c r="D25"/>
  <c r="L5"/>
  <c r="N5" i="83"/>
  <c r="N6"/>
  <c r="N7"/>
  <c r="N8"/>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4"/>
  <c r="D11" i="71"/>
  <c r="D10"/>
  <c r="D9"/>
  <c r="D8"/>
  <c r="D7"/>
  <c r="D6"/>
  <c r="D5"/>
  <c r="D4"/>
  <c r="E36" i="4" l="1"/>
  <c r="E37" s="1"/>
  <c r="C36"/>
  <c r="C37" s="1"/>
  <c r="D37"/>
  <c r="L7" i="20"/>
  <c r="L21" i="75"/>
  <c r="M9"/>
  <c r="M5"/>
  <c r="L20"/>
  <c r="N57" i="79"/>
  <c r="M57"/>
  <c r="L57"/>
  <c r="K57"/>
  <c r="J57"/>
  <c r="I57"/>
  <c r="H57"/>
  <c r="G57"/>
  <c r="F57"/>
  <c r="E57"/>
  <c r="D57"/>
  <c r="C57"/>
  <c r="B57"/>
  <c r="N28"/>
  <c r="M28"/>
  <c r="L28"/>
  <c r="K28"/>
  <c r="J28"/>
  <c r="I28"/>
  <c r="H28"/>
  <c r="G28"/>
  <c r="F28"/>
  <c r="E28"/>
  <c r="D28"/>
  <c r="C28"/>
  <c r="B28"/>
  <c r="C13" i="73"/>
  <c r="D13"/>
  <c r="E13"/>
  <c r="F13"/>
  <c r="G13"/>
  <c r="H13"/>
  <c r="I13"/>
  <c r="J13"/>
  <c r="J14" s="1"/>
  <c r="K13"/>
  <c r="L13"/>
  <c r="M13"/>
  <c r="N13"/>
  <c r="N14" s="1"/>
  <c r="O13"/>
  <c r="P13"/>
  <c r="Q13"/>
  <c r="B13"/>
  <c r="B14" s="1"/>
  <c r="C15" i="72"/>
  <c r="D15"/>
  <c r="G15"/>
  <c r="H15"/>
  <c r="I15"/>
  <c r="B15"/>
  <c r="E15" s="1"/>
  <c r="F6"/>
  <c r="F7"/>
  <c r="F8"/>
  <c r="F9"/>
  <c r="F10"/>
  <c r="F11"/>
  <c r="F12"/>
  <c r="K6"/>
  <c r="K7"/>
  <c r="K8"/>
  <c r="K9"/>
  <c r="K10"/>
  <c r="K11"/>
  <c r="K12"/>
  <c r="J6"/>
  <c r="J7"/>
  <c r="J8"/>
  <c r="J9"/>
  <c r="J10"/>
  <c r="J11"/>
  <c r="J12"/>
  <c r="J14"/>
  <c r="J13"/>
  <c r="E14"/>
  <c r="E13"/>
  <c r="K5"/>
  <c r="K13"/>
  <c r="F13"/>
  <c r="F5"/>
  <c r="J5"/>
  <c r="E6"/>
  <c r="E7"/>
  <c r="E8"/>
  <c r="E9"/>
  <c r="E10"/>
  <c r="E11"/>
  <c r="E12"/>
  <c r="E5"/>
  <c r="F14" i="73" l="1"/>
  <c r="P14"/>
  <c r="L14"/>
  <c r="H14"/>
  <c r="D14"/>
  <c r="J15" i="72"/>
  <c r="L20" i="69"/>
  <c r="L21"/>
  <c r="L22"/>
  <c r="L23"/>
  <c r="L24"/>
  <c r="L25"/>
  <c r="L26"/>
  <c r="L19"/>
  <c r="K4"/>
  <c r="K5"/>
  <c r="K6"/>
  <c r="K7"/>
  <c r="K8"/>
  <c r="K9"/>
  <c r="K10"/>
  <c r="K11"/>
  <c r="J5" i="43"/>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4"/>
  <c r="B54"/>
  <c r="H27" i="41"/>
  <c r="G27"/>
  <c r="H43" i="40"/>
  <c r="G43"/>
  <c r="I105" i="23"/>
  <c r="J105"/>
  <c r="K105"/>
  <c r="I104"/>
  <c r="J104"/>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5"/>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9"/>
  <c r="I90"/>
  <c r="I91"/>
  <c r="I92"/>
  <c r="I93"/>
  <c r="I95"/>
  <c r="I96"/>
  <c r="I97"/>
  <c r="I99"/>
  <c r="I100"/>
  <c r="I101"/>
  <c r="I5"/>
  <c r="C25" i="22"/>
  <c r="H26" i="18"/>
  <c r="H25"/>
  <c r="G5" i="17"/>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G25" i="42"/>
  <c r="G26"/>
  <c r="G27"/>
  <c r="G28"/>
  <c r="G29"/>
  <c r="G30"/>
  <c r="G31"/>
  <c r="G32"/>
  <c r="G33"/>
  <c r="G24"/>
  <c r="F25"/>
  <c r="F26"/>
  <c r="F27"/>
  <c r="F28"/>
  <c r="F29"/>
  <c r="F30"/>
  <c r="F31"/>
  <c r="F32"/>
  <c r="F33"/>
  <c r="F24"/>
  <c r="C34"/>
  <c r="D34"/>
  <c r="E34"/>
  <c r="G34" s="1"/>
  <c r="B34"/>
  <c r="H8"/>
  <c r="H9"/>
  <c r="H10"/>
  <c r="H11"/>
  <c r="H12"/>
  <c r="H13"/>
  <c r="H14"/>
  <c r="H15"/>
  <c r="H16"/>
  <c r="H7"/>
  <c r="F8"/>
  <c r="F9"/>
  <c r="F10"/>
  <c r="F11"/>
  <c r="F12"/>
  <c r="F13"/>
  <c r="F14"/>
  <c r="F15"/>
  <c r="F16"/>
  <c r="F7"/>
  <c r="E17"/>
  <c r="F17" s="1"/>
  <c r="D17"/>
  <c r="I5" i="44"/>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F54"/>
  <c r="G54"/>
  <c r="I5" i="43"/>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4"/>
  <c r="H54"/>
  <c r="I54" s="1"/>
  <c r="E6" i="1"/>
  <c r="E7"/>
  <c r="E8"/>
  <c r="E10"/>
  <c r="E12"/>
  <c r="E14"/>
  <c r="E16"/>
  <c r="E18"/>
  <c r="E19"/>
  <c r="E20"/>
  <c r="E21"/>
  <c r="E23"/>
  <c r="E24"/>
  <c r="E25"/>
  <c r="E26"/>
  <c r="E28"/>
  <c r="E29"/>
  <c r="E30"/>
  <c r="E32"/>
  <c r="E33"/>
  <c r="E35"/>
  <c r="E37"/>
  <c r="E39"/>
  <c r="E40"/>
  <c r="E41"/>
  <c r="E4"/>
  <c r="H54" i="44" l="1"/>
  <c r="J54" i="43"/>
  <c r="I54" i="44"/>
  <c r="F34" i="42"/>
  <c r="H17"/>
</calcChain>
</file>

<file path=xl/sharedStrings.xml><?xml version="1.0" encoding="utf-8"?>
<sst xmlns="http://schemas.openxmlformats.org/spreadsheetml/2006/main" count="4139" uniqueCount="2231">
  <si>
    <t>Anno</t>
  </si>
  <si>
    <t>Descrizione</t>
  </si>
  <si>
    <t>Iscritti</t>
  </si>
  <si>
    <t>Votanti</t>
  </si>
  <si>
    <t xml:space="preserve">Comunali 1° turno     </t>
  </si>
  <si>
    <t>Comunali 2° turno</t>
  </si>
  <si>
    <t>Camera dei Deputati</t>
  </si>
  <si>
    <t>Senato</t>
  </si>
  <si>
    <t>Referendum</t>
  </si>
  <si>
    <t>Regionali</t>
  </si>
  <si>
    <t>Provinciali 1° turno</t>
  </si>
  <si>
    <t>Provinciali 2° turno</t>
  </si>
  <si>
    <t>Europee</t>
  </si>
  <si>
    <t>Referendum – quesito 1</t>
  </si>
  <si>
    <t>Referendum – quesito 2</t>
  </si>
  <si>
    <t>Referendum – quesito 3</t>
  </si>
  <si>
    <t>Referendum – quesito 4</t>
  </si>
  <si>
    <t>Comunali</t>
  </si>
  <si>
    <t>Provinciali</t>
  </si>
  <si>
    <t xml:space="preserve">
2016</t>
  </si>
  <si>
    <t>Comunali  (ballottaggio)</t>
  </si>
  <si>
    <t xml:space="preserve">Regionali  </t>
  </si>
  <si>
    <t>Superficie</t>
  </si>
  <si>
    <t xml:space="preserve">Km²  38,21  </t>
  </si>
  <si>
    <t>Indirizzo Municipio</t>
  </si>
  <si>
    <t>Corso Vittorio Emanuele II, n. 64</t>
  </si>
  <si>
    <t>Tipo di territorio</t>
  </si>
  <si>
    <t>pianura</t>
  </si>
  <si>
    <t xml:space="preserve">C.A.P.   </t>
  </si>
  <si>
    <t>Altezza s.l.m.</t>
  </si>
  <si>
    <t>min.14 - mass. 86</t>
  </si>
  <si>
    <t>Prefisso telefonico</t>
  </si>
  <si>
    <t>Provincia</t>
  </si>
  <si>
    <t>Pordenone</t>
  </si>
  <si>
    <t>Codice ISTAT</t>
  </si>
  <si>
    <t>Regione</t>
  </si>
  <si>
    <t>Friuli - Venezia Giulia</t>
  </si>
  <si>
    <t>Codice catastale</t>
  </si>
  <si>
    <t>G888</t>
  </si>
  <si>
    <t>Zona geografica</t>
  </si>
  <si>
    <t>Italia Nord - Orientale</t>
  </si>
  <si>
    <t>Zona sismica</t>
  </si>
  <si>
    <t>Zona climatica</t>
  </si>
  <si>
    <t>E</t>
  </si>
  <si>
    <t>Coordinate geografiche DMS</t>
  </si>
  <si>
    <t xml:space="preserve"> </t>
  </si>
  <si>
    <t>TIPOLOGIA</t>
  </si>
  <si>
    <t>-</t>
  </si>
  <si>
    <t>Forestazione urbana</t>
  </si>
  <si>
    <t>Orti urbani</t>
  </si>
  <si>
    <t>Materiali avviati a smaltimento:</t>
  </si>
  <si>
    <t>Materiali avviati a riciclaggio:</t>
  </si>
  <si>
    <t>Scarti verdi da giardini</t>
  </si>
  <si>
    <t>Organico</t>
  </si>
  <si>
    <t>Carta e cartone</t>
  </si>
  <si>
    <t>Vetro</t>
  </si>
  <si>
    <t>Legno</t>
  </si>
  <si>
    <t>Ferrosi</t>
  </si>
  <si>
    <t>Inerti avviati a riciclo e recuperi di spazzamento stradali</t>
  </si>
  <si>
    <t>Apparecchiature elettriche ed elettroniche RAEE</t>
  </si>
  <si>
    <t>Sorgenti luminose (tubi fluorescenti, lampade a scarica , ecc…)</t>
  </si>
  <si>
    <t>Accumulatori al piombo esausti</t>
  </si>
  <si>
    <t>Olii e grassi vegetali</t>
  </si>
  <si>
    <t>Ingombranti riciclati (escluso RAEE)</t>
  </si>
  <si>
    <t>Farmaci</t>
  </si>
  <si>
    <t>Olii minerali</t>
  </si>
  <si>
    <t>Altri rifiuti pericolosi (escluso RAEE)</t>
  </si>
  <si>
    <t>Multimateriale</t>
  </si>
  <si>
    <t>Totale</t>
  </si>
  <si>
    <t>N. utenze domestiche</t>
  </si>
  <si>
    <t>N. utenze non domestiche</t>
  </si>
  <si>
    <t>N. utenze che praticano il compostaggio</t>
  </si>
  <si>
    <t>ANNO</t>
  </si>
  <si>
    <t>n. unità domestiche servite</t>
  </si>
  <si>
    <t>n. unità non domestiche servite</t>
  </si>
  <si>
    <t>Totale unità servite</t>
  </si>
  <si>
    <t>Fonte: ARPA FVG</t>
  </si>
  <si>
    <t>febbraio</t>
  </si>
  <si>
    <t>marzo</t>
  </si>
  <si>
    <t>aprile</t>
  </si>
  <si>
    <t>maggio</t>
  </si>
  <si>
    <t>giugno</t>
  </si>
  <si>
    <t>(….)</t>
  </si>
  <si>
    <t>luglio</t>
  </si>
  <si>
    <t>settembre</t>
  </si>
  <si>
    <t>ottobre</t>
  </si>
  <si>
    <t>novembre</t>
  </si>
  <si>
    <t>dicembre</t>
  </si>
  <si>
    <t>Fonte: ARPA</t>
  </si>
  <si>
    <t>INDICATORI</t>
  </si>
  <si>
    <t>N. giorni con precipitazioni*</t>
  </si>
  <si>
    <t>Massima precipitazione rilevata in mm</t>
  </si>
  <si>
    <t>Data di riferimento</t>
  </si>
  <si>
    <t>13-nov</t>
  </si>
  <si>
    <t>29-mar</t>
  </si>
  <si>
    <t>01-nov</t>
  </si>
  <si>
    <t>16-mar</t>
  </si>
  <si>
    <t>11-nov</t>
  </si>
  <si>
    <t>16-mag</t>
  </si>
  <si>
    <t>31-gen</t>
  </si>
  <si>
    <t>28-feb</t>
  </si>
  <si>
    <t>05-nov</t>
  </si>
  <si>
    <t xml:space="preserve">Mese con &gt; precipitazioni </t>
  </si>
  <si>
    <t>Mese con &lt; precipitazioni</t>
  </si>
  <si>
    <t>Data di riferimento valore estremo</t>
  </si>
  <si>
    <t>26-giu</t>
  </si>
  <si>
    <t>18-ago</t>
  </si>
  <si>
    <t>16-lug</t>
  </si>
  <si>
    <t>23-ago</t>
  </si>
  <si>
    <t>21-ago</t>
  </si>
  <si>
    <t>06-ago</t>
  </si>
  <si>
    <t>12-giu</t>
  </si>
  <si>
    <t>22-lug</t>
  </si>
  <si>
    <t>24-giu</t>
  </si>
  <si>
    <t>05-ago</t>
  </si>
  <si>
    <t>Temperatura minima rilevata in C°</t>
  </si>
  <si>
    <t>02-gen</t>
  </si>
  <si>
    <t>21-dic</t>
  </si>
  <si>
    <t>19-dic</t>
  </si>
  <si>
    <t>05-gen</t>
  </si>
  <si>
    <t>06-feb</t>
  </si>
  <si>
    <t>10-feb</t>
  </si>
  <si>
    <t>30-dic</t>
  </si>
  <si>
    <t>09-feb</t>
  </si>
  <si>
    <t>19-gen</t>
  </si>
  <si>
    <t>07-gen</t>
  </si>
  <si>
    <t>*Numero di giorni con almeno 1 mm di pioggia</t>
  </si>
  <si>
    <t>genn</t>
  </si>
  <si>
    <t>febb</t>
  </si>
  <si>
    <t>mar</t>
  </si>
  <si>
    <t>apr</t>
  </si>
  <si>
    <t>mag</t>
  </si>
  <si>
    <t>giu</t>
  </si>
  <si>
    <t>lug</t>
  </si>
  <si>
    <t>ago</t>
  </si>
  <si>
    <t>sett</t>
  </si>
  <si>
    <t>ott</t>
  </si>
  <si>
    <t>nov</t>
  </si>
  <si>
    <t>dic</t>
  </si>
  <si>
    <t>set</t>
  </si>
  <si>
    <t>Gennaio</t>
  </si>
  <si>
    <t>Febbraio</t>
  </si>
  <si>
    <t>Marzo</t>
  </si>
  <si>
    <t>Aprile</t>
  </si>
  <si>
    <t>Maggio</t>
  </si>
  <si>
    <t>Giugno</t>
  </si>
  <si>
    <t>Luglio</t>
  </si>
  <si>
    <t>Agosto</t>
  </si>
  <si>
    <t>Settembre</t>
  </si>
  <si>
    <t>Ottobre</t>
  </si>
  <si>
    <t>Novembre</t>
  </si>
  <si>
    <t>Dicembre</t>
  </si>
  <si>
    <t>Centro</t>
  </si>
  <si>
    <t>Sud</t>
  </si>
  <si>
    <t>Torre</t>
  </si>
  <si>
    <t>Maschi</t>
  </si>
  <si>
    <t>Femmine</t>
  </si>
  <si>
    <t>Stranieri</t>
  </si>
  <si>
    <t>Indice di vecchiaia</t>
  </si>
  <si>
    <t>Variazione %</t>
  </si>
  <si>
    <t xml:space="preserve">  2011*</t>
  </si>
  <si>
    <t>NATI</t>
  </si>
  <si>
    <t>MORTI</t>
  </si>
  <si>
    <t>Saldo naturale</t>
  </si>
  <si>
    <t>Età</t>
  </si>
  <si>
    <t>Celibi</t>
  </si>
  <si>
    <t>Coniug.</t>
  </si>
  <si>
    <t>Divorz.</t>
  </si>
  <si>
    <t>Vedovi</t>
  </si>
  <si>
    <t>Totale Maschi</t>
  </si>
  <si>
    <t>Nubili</t>
  </si>
  <si>
    <t>Vedove</t>
  </si>
  <si>
    <t xml:space="preserve">Totale </t>
  </si>
  <si>
    <t>% Votanti/
Iscritti</t>
  </si>
  <si>
    <t>Tab. 2.1 - Principali dati territoriali</t>
  </si>
  <si>
    <t>Latitudine Nord 45°57’ 50”  
Longitudine Est 12°39’27”</t>
  </si>
  <si>
    <t>Tab. 1.3 - Elezioni e Referendum. Serie storica 2001-2018 del numero di iscritti e votanti</t>
  </si>
  <si>
    <t>CLASSE D’ETA’</t>
  </si>
  <si>
    <t>0 - 14 anni</t>
  </si>
  <si>
    <t>% popolazione</t>
  </si>
  <si>
    <t>65 anni e oltre</t>
  </si>
  <si>
    <t>Classe d’età  0 - 14 anni</t>
  </si>
  <si>
    <t>Classe d’età 65 anni e oltre</t>
  </si>
  <si>
    <t>M</t>
  </si>
  <si>
    <t>F</t>
  </si>
  <si>
    <t>totale</t>
  </si>
  <si>
    <t>Totale residenti</t>
  </si>
  <si>
    <t>Cittadinanza</t>
  </si>
  <si>
    <t>ETA’ (anni)</t>
  </si>
  <si>
    <t>Altro</t>
  </si>
  <si>
    <t>CIRCOSCRIZIONE</t>
  </si>
  <si>
    <t xml:space="preserve">   </t>
  </si>
  <si>
    <t>FEMMINE</t>
  </si>
  <si>
    <t>di cui stranieri</t>
  </si>
  <si>
    <t>90 e +</t>
  </si>
  <si>
    <t>Alcune condizioni morbose di origine perinatale</t>
  </si>
  <si>
    <t>Malattie del sistema osteomuscolare e del tessuto connettivo</t>
  </si>
  <si>
    <t>Tumori</t>
  </si>
  <si>
    <t>Malattie dell'apparato circolatorio</t>
  </si>
  <si>
    <t>Malattie dell'apparato respiratorio</t>
  </si>
  <si>
    <t>Malattie dell'apparato digerente</t>
  </si>
  <si>
    <t>Traumatismi e avvelenamenti</t>
  </si>
  <si>
    <t>Disturbi psichici</t>
  </si>
  <si>
    <t>Malattie infettive e parassitarie</t>
  </si>
  <si>
    <t>Malattie dell'apparato genitourinario</t>
  </si>
  <si>
    <t>Malattie del sistema nervoso e degli organi dei sensi</t>
  </si>
  <si>
    <t>Malattie della pelle e del tessuto sottocutaneo</t>
  </si>
  <si>
    <t>Malattie del sangue e degli organi ematopoietici</t>
  </si>
  <si>
    <t>%</t>
  </si>
  <si>
    <t xml:space="preserve">  </t>
  </si>
  <si>
    <t xml:space="preserve">    </t>
  </si>
  <si>
    <t>COMUNI</t>
  </si>
  <si>
    <t>Andreis</t>
  </si>
  <si>
    <t>Arba</t>
  </si>
  <si>
    <t>Aviano</t>
  </si>
  <si>
    <t>Azzano Decimo</t>
  </si>
  <si>
    <t>Budoia</t>
  </si>
  <si>
    <t>Caneva</t>
  </si>
  <si>
    <t>Castelnovo del Friuli</t>
  </si>
  <si>
    <t>Cavasso Nuovo</t>
  </si>
  <si>
    <t>Chions</t>
  </si>
  <si>
    <t>Cimolais</t>
  </si>
  <si>
    <t>Claut</t>
  </si>
  <si>
    <t>Cordovado</t>
  </si>
  <si>
    <t>Erto e Casso</t>
  </si>
  <si>
    <t>Fanna</t>
  </si>
  <si>
    <t>Frisanco</t>
  </si>
  <si>
    <t>Meduno</t>
  </si>
  <si>
    <t>Montereale Valcellina</t>
  </si>
  <si>
    <t>Morsano al Tagliamento</t>
  </si>
  <si>
    <t>Pasiano di Pordenone</t>
  </si>
  <si>
    <t>Pinzano al Tagliamento</t>
  </si>
  <si>
    <t>Polcenigo</t>
  </si>
  <si>
    <t>Prata di Pordenone</t>
  </si>
  <si>
    <t>Pravisdomini</t>
  </si>
  <si>
    <t>Roveredo in Piano</t>
  </si>
  <si>
    <t>S. Martino al Tagliamento</t>
  </si>
  <si>
    <t>S. Vito al Tagliamento</t>
  </si>
  <si>
    <t>Sequals</t>
  </si>
  <si>
    <t>Sesto al Reghena</t>
  </si>
  <si>
    <t>Travesio</t>
  </si>
  <si>
    <t>Valvasone Arzene</t>
  </si>
  <si>
    <t>Vajont</t>
  </si>
  <si>
    <t>Vito d’Asio</t>
  </si>
  <si>
    <t>Vivaro</t>
  </si>
  <si>
    <t>Abruzzo</t>
  </si>
  <si>
    <t>Basilicata</t>
  </si>
  <si>
    <t>Calabria</t>
  </si>
  <si>
    <t>Campania</t>
  </si>
  <si>
    <t>Emilia-Romagna</t>
  </si>
  <si>
    <t>Lazio</t>
  </si>
  <si>
    <t>Lombardia</t>
  </si>
  <si>
    <t>Marche</t>
  </si>
  <si>
    <t>Molise</t>
  </si>
  <si>
    <t>Piemonte</t>
  </si>
  <si>
    <t>Puglia</t>
  </si>
  <si>
    <t>Sardegna</t>
  </si>
  <si>
    <t>Sicilia</t>
  </si>
  <si>
    <t>Toscana</t>
  </si>
  <si>
    <t>Umbria</t>
  </si>
  <si>
    <t>Veneto</t>
  </si>
  <si>
    <t>Totale complessivo</t>
  </si>
  <si>
    <t>MF</t>
  </si>
  <si>
    <t>4. ATTIVITA’ ECONOMICHE</t>
  </si>
  <si>
    <t>Imprese attive</t>
  </si>
  <si>
    <t>Imprese artigiane attive</t>
  </si>
  <si>
    <t>Pubblici esercizi attivi</t>
  </si>
  <si>
    <t>Strutture ricettive</t>
  </si>
  <si>
    <t>37*</t>
  </si>
  <si>
    <t>n. licenze di commercio:</t>
  </si>
  <si>
    <t>Esercizi di vicinato (fino a 250 mq)</t>
  </si>
  <si>
    <t>Medie strutture di vendita (da mq. 251 a mq 1500)</t>
  </si>
  <si>
    <t>Grandi strutture di vendita (oltre 1500 mq)</t>
  </si>
  <si>
    <t xml:space="preserve">*sono comprese n. 4 case e appartamenti per vacanze        </t>
  </si>
  <si>
    <t>** esclusi i posteggi assegnati ai produttori agricoli</t>
  </si>
  <si>
    <t>SETTORE</t>
  </si>
  <si>
    <t>Agricoltura, silvicoltura,  pesca</t>
  </si>
  <si>
    <t>Estrazione di minerali da cave e miniere</t>
  </si>
  <si>
    <t>Attività manifatturiere</t>
  </si>
  <si>
    <t>Fornitura di acqua, reti fognaria, attività di gestione</t>
  </si>
  <si>
    <t>Costruzioni</t>
  </si>
  <si>
    <t>Trasporto e magazzinaggio</t>
  </si>
  <si>
    <t>Attività dei servizi di alloggio e di ristorazione</t>
  </si>
  <si>
    <t>Servizi di informazione e comunicazione</t>
  </si>
  <si>
    <t>Attività finanziarie e assicurative</t>
  </si>
  <si>
    <t>Attività immobiliari</t>
  </si>
  <si>
    <t>Attività professionali, scientifiche e tecniche</t>
  </si>
  <si>
    <t>Istruzione</t>
  </si>
  <si>
    <t>Sanità e Assistenza sociale</t>
  </si>
  <si>
    <t>Altre attività di servizi</t>
  </si>
  <si>
    <t>Imprese non classificate</t>
  </si>
  <si>
    <t>n. imprese attive</t>
  </si>
  <si>
    <t>fino a 250.000</t>
  </si>
  <si>
    <t>da 251.000  a 500.000</t>
  </si>
  <si>
    <t>da 501.000 a 1 milione</t>
  </si>
  <si>
    <t>da 1,1 a 2,5 milioni</t>
  </si>
  <si>
    <t>da 2,6 a 5 milioni</t>
  </si>
  <si>
    <t>da 5,1 a 10 milioni</t>
  </si>
  <si>
    <t>da 10,1 a 25 milioni</t>
  </si>
  <si>
    <t>da 25,1 a 50 milioni</t>
  </si>
  <si>
    <t>oltre 50 milioni</t>
  </si>
  <si>
    <t>NATURA GIURIDICA</t>
  </si>
  <si>
    <t>Società di capitali</t>
  </si>
  <si>
    <t>Società di persone</t>
  </si>
  <si>
    <t>Imprese individuali</t>
  </si>
  <si>
    <t>Altre forme</t>
  </si>
  <si>
    <t>Attive</t>
  </si>
  <si>
    <t>Registrate</t>
  </si>
  <si>
    <t>COMUNE</t>
  </si>
  <si>
    <t>Superficie territorio comunale (Kmq)</t>
  </si>
  <si>
    <t>Cordenons</t>
  </si>
  <si>
    <t>Fiume Veneto</t>
  </si>
  <si>
    <t>Fontanafredda</t>
  </si>
  <si>
    <t>Porcia</t>
  </si>
  <si>
    <t>San Quirino</t>
  </si>
  <si>
    <t>Zoppola</t>
  </si>
  <si>
    <t>Barcis</t>
  </si>
  <si>
    <t>Brugnera</t>
  </si>
  <si>
    <t>Casarsa della Delizia</t>
  </si>
  <si>
    <t>Clauzetto</t>
  </si>
  <si>
    <t>Maniago</t>
  </si>
  <si>
    <t>Sacile</t>
  </si>
  <si>
    <t>San Giorgio della Richinvelda</t>
  </si>
  <si>
    <t>San Martino al Tagliamento</t>
  </si>
  <si>
    <t>San Vito al Tagliamento</t>
  </si>
  <si>
    <t>Spilimbergo</t>
  </si>
  <si>
    <t>Tramonti di Sopra</t>
  </si>
  <si>
    <t>Tramonti di Sotto</t>
  </si>
  <si>
    <t>Valvasone - Arzene</t>
  </si>
  <si>
    <t>Comuni capoluogo</t>
  </si>
  <si>
    <t>Province</t>
  </si>
  <si>
    <t>Udine</t>
  </si>
  <si>
    <t>Gorizia</t>
  </si>
  <si>
    <t>Trieste</t>
  </si>
  <si>
    <t>2011*</t>
  </si>
  <si>
    <t xml:space="preserve">         * dato ricalcolato dall’Istat a seguito del 15° Censimento generale della Popolazione</t>
  </si>
  <si>
    <t>Variazione assoluta</t>
  </si>
  <si>
    <t>San Martino al T.</t>
  </si>
  <si>
    <t>% stranieri /residenti</t>
  </si>
  <si>
    <r>
      <t xml:space="preserve">       Fonte</t>
    </r>
    <r>
      <rPr>
        <sz val="8"/>
        <rFont val="Calibri"/>
        <family val="2"/>
        <scheme val="minor"/>
      </rPr>
      <t>: Istat</t>
    </r>
  </si>
  <si>
    <t xml:space="preserve">    Var. % 2018/17    </t>
  </si>
  <si>
    <t>Densità abitativa (ab/Kmq) 2018</t>
  </si>
  <si>
    <t>Var. 2018/17</t>
  </si>
  <si>
    <t>% stranieri/ residenti</t>
  </si>
  <si>
    <t>Tab. 8.1 - Popolazione residente e territorio. Serie storica 2015 - 2018</t>
  </si>
  <si>
    <t>Pordenone e i comuni limitrofi</t>
  </si>
  <si>
    <t>Tab. 8.2 - Stranieri residenti. Serie storica 2015 - 2018</t>
  </si>
  <si>
    <t>Fonte Istat</t>
  </si>
  <si>
    <t>F/TOT</t>
  </si>
  <si>
    <t>100 e +</t>
  </si>
  <si>
    <t>Fonte: Istat</t>
  </si>
  <si>
    <t>Numero di Famiglie</t>
  </si>
  <si>
    <t>Numero di Convivenze</t>
  </si>
  <si>
    <t>Numero medio di componenti per famiglia</t>
  </si>
  <si>
    <t>Popolazione al 1 gennaio</t>
  </si>
  <si>
    <t>Nati</t>
  </si>
  <si>
    <t>Morti</t>
  </si>
  <si>
    <t xml:space="preserve">Iscritti da altri comuni </t>
  </si>
  <si>
    <t>Cancellati per altri comuni</t>
  </si>
  <si>
    <t>Altri iscritti</t>
  </si>
  <si>
    <t>Iscritti dall'estero</t>
  </si>
  <si>
    <t xml:space="preserve">Cancellati per l'estero </t>
  </si>
  <si>
    <t>Altri cancellati</t>
  </si>
  <si>
    <t>Popolazione al 31 dicembre</t>
  </si>
  <si>
    <t>Saldo Migratorio interno</t>
  </si>
  <si>
    <t>Saldo Migratorio esterno</t>
  </si>
  <si>
    <t>Saldo Migratorio totale</t>
  </si>
  <si>
    <t>saldo per altri motivi</t>
  </si>
  <si>
    <t>Bilancio demografico</t>
  </si>
  <si>
    <t>% Stranieri/ residenti</t>
  </si>
  <si>
    <t>Romania</t>
  </si>
  <si>
    <t>Albania</t>
  </si>
  <si>
    <t>Ghana</t>
  </si>
  <si>
    <t>Pakistan</t>
  </si>
  <si>
    <t>Bangladesh</t>
  </si>
  <si>
    <t>Ucraina</t>
  </si>
  <si>
    <t>Marocco</t>
  </si>
  <si>
    <t>Moldova</t>
  </si>
  <si>
    <t>Macedonia</t>
  </si>
  <si>
    <t>Kosovo</t>
  </si>
  <si>
    <t>India</t>
  </si>
  <si>
    <t>Tunisia</t>
  </si>
  <si>
    <t>Nigeria</t>
  </si>
  <si>
    <t>Colombia</t>
  </si>
  <si>
    <t>Croazia</t>
  </si>
  <si>
    <t>Afghanistan</t>
  </si>
  <si>
    <t>Rep. Dominicana</t>
  </si>
  <si>
    <t>Apolidi</t>
  </si>
  <si>
    <t>Costa d'Avorio</t>
  </si>
  <si>
    <t>Polonia</t>
  </si>
  <si>
    <t>Serbia</t>
  </si>
  <si>
    <t>Bosnia-Erzegovina</t>
  </si>
  <si>
    <t>Angola</t>
  </si>
  <si>
    <t>Egitto</t>
  </si>
  <si>
    <t>Filippine</t>
  </si>
  <si>
    <t>Spagna</t>
  </si>
  <si>
    <t>Eritrea</t>
  </si>
  <si>
    <t>Brasile</t>
  </si>
  <si>
    <t>Burkina Faso</t>
  </si>
  <si>
    <t>Senegal</t>
  </si>
  <si>
    <t>Armenia</t>
  </si>
  <si>
    <t>Stati Uniti</t>
  </si>
  <si>
    <t>Algeria</t>
  </si>
  <si>
    <t>Germania</t>
  </si>
  <si>
    <t>Francia</t>
  </si>
  <si>
    <t>Bulgaria</t>
  </si>
  <si>
    <t>Togo</t>
  </si>
  <si>
    <t>Turchia</t>
  </si>
  <si>
    <t>Camerun</t>
  </si>
  <si>
    <t>Iraq</t>
  </si>
  <si>
    <t>Niger</t>
  </si>
  <si>
    <t>Mali</t>
  </si>
  <si>
    <t>Svezia</t>
  </si>
  <si>
    <t>Regno Unito</t>
  </si>
  <si>
    <t>Cuba</t>
  </si>
  <si>
    <t>Nepal</t>
  </si>
  <si>
    <t>Sudan</t>
  </si>
  <si>
    <t>Etiopia</t>
  </si>
  <si>
    <t>Uzbekistan</t>
  </si>
  <si>
    <t>Venezuela</t>
  </si>
  <si>
    <t>Benin</t>
  </si>
  <si>
    <t>Georgia</t>
  </si>
  <si>
    <t>Congo</t>
  </si>
  <si>
    <t>Ungheria</t>
  </si>
  <si>
    <t>Slovenia</t>
  </si>
  <si>
    <t>Iran</t>
  </si>
  <si>
    <t>Slovacchia</t>
  </si>
  <si>
    <t>Ecuador</t>
  </si>
  <si>
    <t>Rep. Ceca</t>
  </si>
  <si>
    <t>Liberia</t>
  </si>
  <si>
    <t>Paesi Bassi</t>
  </si>
  <si>
    <t>Messico</t>
  </si>
  <si>
    <t>Austria</t>
  </si>
  <si>
    <t>Gambia</t>
  </si>
  <si>
    <t>Grecia</t>
  </si>
  <si>
    <t>Guinea</t>
  </si>
  <si>
    <t>Portogallo</t>
  </si>
  <si>
    <t>Bielorussia</t>
  </si>
  <si>
    <t>Argentina</t>
  </si>
  <si>
    <t>Belgio</t>
  </si>
  <si>
    <t>Kazakhstan</t>
  </si>
  <si>
    <t>Thailandia</t>
  </si>
  <si>
    <t>Sierra Leone</t>
  </si>
  <si>
    <t>Sri Lanka</t>
  </si>
  <si>
    <t>Somalia</t>
  </si>
  <si>
    <t>Cile</t>
  </si>
  <si>
    <t>Australia</t>
  </si>
  <si>
    <t>Giappone</t>
  </si>
  <si>
    <t>Siria</t>
  </si>
  <si>
    <t>Indonesia</t>
  </si>
  <si>
    <t>Lettonia</t>
  </si>
  <si>
    <t>Madagascar</t>
  </si>
  <si>
    <t>Giordania</t>
  </si>
  <si>
    <t>Irlanda</t>
  </si>
  <si>
    <t>Lituania</t>
  </si>
  <si>
    <t>Malaysia</t>
  </si>
  <si>
    <t>Rep. Sudafricana</t>
  </si>
  <si>
    <t>Ruanda</t>
  </si>
  <si>
    <t>Corea del Sud</t>
  </si>
  <si>
    <t>Guinea Bissau</t>
  </si>
  <si>
    <t>Cambogia</t>
  </si>
  <si>
    <t>Svizzera</t>
  </si>
  <si>
    <t>Nuova Zelanda</t>
  </si>
  <si>
    <t>Paraguay</t>
  </si>
  <si>
    <t>Canada</t>
  </si>
  <si>
    <t>Estonia</t>
  </si>
  <si>
    <t>Var. % totale</t>
  </si>
  <si>
    <t>Var. assoluta</t>
  </si>
  <si>
    <t>% F/TOT 2018</t>
  </si>
  <si>
    <t>TOT</t>
  </si>
  <si>
    <t xml:space="preserve">Cina </t>
  </si>
  <si>
    <t>Russia</t>
  </si>
  <si>
    <t>N.</t>
  </si>
  <si>
    <t>Cancellati per l'estero</t>
  </si>
  <si>
    <t>Cancellati per acquisizione della cittadinanza</t>
  </si>
  <si>
    <t>Popolazione straniera residente al 31 dicembre</t>
  </si>
  <si>
    <t>Saldo Naturale</t>
  </si>
  <si>
    <t>Popolazione Straniera al 1 gennaio</t>
  </si>
  <si>
    <t>Bilancio demografico stranieri</t>
  </si>
  <si>
    <t>Tasso di occupazione (15 - 64 anni) - Valori percentuali</t>
  </si>
  <si>
    <t>Tasso di attività (15 - 64 anni) -Valori percentuali</t>
  </si>
  <si>
    <t>Tasso di disoccupazione (15 anni e più) - Valori percentuali</t>
  </si>
  <si>
    <t xml:space="preserve">                 </t>
  </si>
  <si>
    <t>Alberghi 4 stelle</t>
  </si>
  <si>
    <t>Alberghi 3 stelle</t>
  </si>
  <si>
    <t>Alberghi 2 stelle</t>
  </si>
  <si>
    <t>Bed &amp;Breakfast</t>
  </si>
  <si>
    <t>Agriturismi</t>
  </si>
  <si>
    <t>Affittacamere</t>
  </si>
  <si>
    <t>Strutture a carattere sociale</t>
  </si>
  <si>
    <t>Case e appartamenti per vacanze</t>
  </si>
  <si>
    <t xml:space="preserve">Nota: I dati  riportati sono quelli risultanti dall’elaborazione delle comunicazioni effettuate direttamente dagli esercizi collegati alla procedura di rilevazione arrivi e presenze denominata “WebTur”. </t>
  </si>
  <si>
    <t>Strutture alberghiere: alberghi, residenze turistico - alberghiere, alberghi diffusi.</t>
  </si>
  <si>
    <t>Strutture complementari: affittacamere, campeggi, villaggi turistici, alloggi agrituristici, strutture ricettive a carattere sociale, B&amp;B, case e appartamenti, rifugi alpini</t>
  </si>
  <si>
    <t>Provenienza</t>
  </si>
  <si>
    <t>Arrivi</t>
  </si>
  <si>
    <t>Valle D’Aosta</t>
  </si>
  <si>
    <t>Trentino-Alto Adige</t>
  </si>
  <si>
    <t>Friuli-Venezia Giulia</t>
  </si>
  <si>
    <t>Liguria</t>
  </si>
  <si>
    <t>Cina</t>
  </si>
  <si>
    <t>Cipro</t>
  </si>
  <si>
    <t>Danimarca</t>
  </si>
  <si>
    <t>Finlandia</t>
  </si>
  <si>
    <t>Islanda</t>
  </si>
  <si>
    <t>Israele</t>
  </si>
  <si>
    <t>Lussemburgo</t>
  </si>
  <si>
    <t>Malta</t>
  </si>
  <si>
    <t>Norvegia</t>
  </si>
  <si>
    <t>Stati Uniti d’America</t>
  </si>
  <si>
    <t>Sud Africa</t>
  </si>
  <si>
    <t>Svizzera e Liechtenstein</t>
  </si>
  <si>
    <t>Altri Paesi europei</t>
  </si>
  <si>
    <t>Altri Paesi extraeuropei</t>
  </si>
  <si>
    <t>Altri Paesi  dell’Asia</t>
  </si>
  <si>
    <t>Altri Paesi   dell’Asia Occidentale</t>
  </si>
  <si>
    <t>Altri Paesi dell’Africa</t>
  </si>
  <si>
    <t>Altri Paesi  dell’Africa Mediterranea</t>
  </si>
  <si>
    <t>Altri Paesi  dell’Oceania</t>
  </si>
  <si>
    <t>Totale Paesi esteri</t>
  </si>
  <si>
    <t>Totale generale</t>
  </si>
  <si>
    <t>Presenze</t>
  </si>
  <si>
    <t>Altri Paesi dell’Asia</t>
  </si>
  <si>
    <t>Altri Paesi  dell’Asia occidentale</t>
  </si>
  <si>
    <t>Altri Paesi del Centro e Sud America</t>
  </si>
  <si>
    <t>Altri  paesi dell’Oceania</t>
  </si>
  <si>
    <t>Mese</t>
  </si>
  <si>
    <t xml:space="preserve">Febbraio </t>
  </si>
  <si>
    <t xml:space="preserve">                    </t>
  </si>
  <si>
    <t>Italia</t>
  </si>
  <si>
    <t>GRADO DI ISTRUZIONE</t>
  </si>
  <si>
    <t>M %</t>
  </si>
  <si>
    <t>F %</t>
  </si>
  <si>
    <t>MF %</t>
  </si>
  <si>
    <t>Laurea, Titoli universitari</t>
  </si>
  <si>
    <t>Diploma terziario vecchio ordinamento e diplomi A.F.A.M.*</t>
  </si>
  <si>
    <t>Licenza scuola media superiore</t>
  </si>
  <si>
    <t>Licenza scuola media inferiore e avviam. prof.</t>
  </si>
  <si>
    <t>Licenza elementare</t>
  </si>
  <si>
    <t>Alfabeti senza titolo</t>
  </si>
  <si>
    <t>Analfabeti</t>
  </si>
  <si>
    <t>Anno 1991</t>
  </si>
  <si>
    <t>Anno 2001</t>
  </si>
  <si>
    <t>Anno 2011</t>
  </si>
  <si>
    <t>m</t>
  </si>
  <si>
    <t>f</t>
  </si>
  <si>
    <t>Diploma scuola media superiore</t>
  </si>
  <si>
    <t>Licenza scuola media inferiore</t>
  </si>
  <si>
    <t>*Diplomi universitari del vecchio ordinamento e diplomi di Alta Formazione Artistica e Musicale</t>
  </si>
  <si>
    <t>N. ISCRITTI</t>
  </si>
  <si>
    <t>Scuole dell’Infanzia</t>
  </si>
  <si>
    <t>Scuole Primarie</t>
  </si>
  <si>
    <t>Scuole Secondarie I grado</t>
  </si>
  <si>
    <t>Scuole Secondarie II grado</t>
  </si>
  <si>
    <t>Pubbliche</t>
  </si>
  <si>
    <t>Paritarie</t>
  </si>
  <si>
    <t>Scuole Secondarie di 1° grado</t>
  </si>
  <si>
    <t>Rorai</t>
  </si>
  <si>
    <t>SCUOLE</t>
  </si>
  <si>
    <t>di cui non residenti</t>
  </si>
  <si>
    <t>Pubbliche:</t>
  </si>
  <si>
    <t>Paritarie:</t>
  </si>
  <si>
    <t>CIRCOSCRIZIONE E SCUOLA</t>
  </si>
  <si>
    <t>Gestione</t>
  </si>
  <si>
    <t>pubblica</t>
  </si>
  <si>
    <t>privata</t>
  </si>
  <si>
    <t>SCUOLA</t>
  </si>
  <si>
    <t>1° anno</t>
  </si>
  <si>
    <t>2° anno</t>
  </si>
  <si>
    <t>3° anno</t>
  </si>
  <si>
    <t>4° anno</t>
  </si>
  <si>
    <t>5° anno</t>
  </si>
  <si>
    <t>“A. Gabelli”</t>
  </si>
  <si>
    <t>“C. Collodi”</t>
  </si>
  <si>
    <t>“P. Marco d’Aviano”</t>
  </si>
  <si>
    <t>“E. De Amicis”</t>
  </si>
  <si>
    <t>“L. Da Vinci”</t>
  </si>
  <si>
    <t>“A. Rosmini”</t>
  </si>
  <si>
    <t>“G .Gozzi”</t>
  </si>
  <si>
    <t>“B. Odorico da Pordenone”</t>
  </si>
  <si>
    <t>“IV Novembre”</t>
  </si>
  <si>
    <t>“G. Narvesa”</t>
  </si>
  <si>
    <t>“M. Grigoletti”</t>
  </si>
  <si>
    <t>“L. Radice”</t>
  </si>
  <si>
    <t>“B. E. Vendramini”</t>
  </si>
  <si>
    <t>“G. Gozzi”</t>
  </si>
  <si>
    <t>N. iscritti</t>
  </si>
  <si>
    <t xml:space="preserve">“P. P. Pasolini” </t>
  </si>
  <si>
    <t xml:space="preserve">“Centro Storico” </t>
  </si>
  <si>
    <t xml:space="preserve">“G. Lozer” </t>
  </si>
  <si>
    <t xml:space="preserve">“Don Bosco” </t>
  </si>
  <si>
    <t>ISTITUTO</t>
  </si>
  <si>
    <t>Liceo “Leopardi - Maiorana”</t>
  </si>
  <si>
    <t>I.T. Commerciale “O. Mattiussi”</t>
  </si>
  <si>
    <t>I.T. Industriale “J.F. Kennedy”</t>
  </si>
  <si>
    <t>Liceo “M. Grigoletti”</t>
  </si>
  <si>
    <t>COMUNE E ISTITUTO SCOLASTICO</t>
  </si>
  <si>
    <t>Pordenone:</t>
  </si>
  <si>
    <t>LICEO “G. Leopardi - E. Majorana”</t>
  </si>
  <si>
    <t>LICEO “M. Grigoletti”</t>
  </si>
  <si>
    <t>I. T. S. ECONOMICO “O. Mattiussi”</t>
  </si>
  <si>
    <t>I. T. S. GEOMETRI “S. Pertini”</t>
  </si>
  <si>
    <t>I. T. S. INDUSTRIALE “J. F. Kennedy”</t>
  </si>
  <si>
    <t>I. S. I. S. “L. Zanussi”</t>
  </si>
  <si>
    <t>I. S. I .S. “F. Flora”</t>
  </si>
  <si>
    <t>Brugnera:</t>
  </si>
  <si>
    <t>I.P.S.I.A. “B. Carniello”</t>
  </si>
  <si>
    <t>Sacile:</t>
  </si>
  <si>
    <t xml:space="preserve">I.P.S.I.A. “P. Della Valentina” </t>
  </si>
  <si>
    <t>LICEI “G.A. Pujati”</t>
  </si>
  <si>
    <t>I.T.C. “G. Marchesini”</t>
  </si>
  <si>
    <t>LICEI  “E. Torricelli</t>
  </si>
  <si>
    <t>San Vito al Tagliamento:</t>
  </si>
  <si>
    <t>I.S.I.S.  “P. Sarpi”</t>
  </si>
  <si>
    <t>LICEI  “Le Filandiere”</t>
  </si>
  <si>
    <t>Spilimbergo:</t>
  </si>
  <si>
    <t xml:space="preserve">I .I. S “Il Tagliamento” :  </t>
  </si>
  <si>
    <t xml:space="preserve">  pubblica</t>
  </si>
  <si>
    <t xml:space="preserve">I. T. INDUSTRIALE  </t>
  </si>
  <si>
    <t xml:space="preserve">I .P. S. C. </t>
  </si>
  <si>
    <t xml:space="preserve"> pubblica</t>
  </si>
  <si>
    <t>* sono compresi i corsi serali</t>
  </si>
  <si>
    <t>Università /Corso di Studi</t>
  </si>
  <si>
    <t>Università degli Studi di Trieste</t>
  </si>
  <si>
    <t>Ingegneria Industriale - L</t>
  </si>
  <si>
    <t>Ingegneria Logistica e della Produzione  - L</t>
  </si>
  <si>
    <t>Ingegneria Gestionale e Logistica Integrata - LS</t>
  </si>
  <si>
    <t>Scienze del Servizio Sociale - L</t>
  </si>
  <si>
    <t>Servizio Sociale - LS</t>
  </si>
  <si>
    <t>Università degli Studi di Udine</t>
  </si>
  <si>
    <t>Ingegneria Meccanica - L</t>
  </si>
  <si>
    <t>Ingegneria dell'Innovazione Industriale - LM</t>
  </si>
  <si>
    <t>Scienze e Tecnologie Multimediali - L</t>
  </si>
  <si>
    <t>Comunicazione Multimediale e Tecnologie dell'Informazione - LM</t>
  </si>
  <si>
    <t>Economia Aziendale – L</t>
  </si>
  <si>
    <t>Infermieristica (abilitante alla profess. Sanitaria di infermiere) - L</t>
  </si>
  <si>
    <t>Banca e Finanza - L</t>
  </si>
  <si>
    <t>Province limitrofe*</t>
  </si>
  <si>
    <t xml:space="preserve">  Estero</t>
  </si>
  <si>
    <t xml:space="preserve">   Totale</t>
  </si>
  <si>
    <t xml:space="preserve">Ingegneria Industriale - L </t>
  </si>
  <si>
    <t>Ingegneria Logistica e della Produzione - L</t>
  </si>
  <si>
    <t xml:space="preserve">Ingegneria Gestionale e Logistica Integrata - LS </t>
  </si>
  <si>
    <t xml:space="preserve">Production Engineering and Management - Ingegneria Gestionale per la Produzione - LM </t>
  </si>
  <si>
    <t xml:space="preserve">Scienze del Servizio Sociale - L </t>
  </si>
  <si>
    <t xml:space="preserve">Servizio Sociale - LS </t>
  </si>
  <si>
    <t xml:space="preserve">Ingegneria Meccanica - L </t>
  </si>
  <si>
    <t>Ingegneria dell’Innovazione Industriale - LM</t>
  </si>
  <si>
    <t>Comunicazione Multimediale e Tecnologie dell’Informazione - LM</t>
  </si>
  <si>
    <t>Economia Aziendale - L</t>
  </si>
  <si>
    <t>UNIVERSITA' / CORSO DI STUDI</t>
  </si>
  <si>
    <t>N. laureati</t>
  </si>
  <si>
    <t>Università degli Studi di Trieste - polo di Pordenone</t>
  </si>
  <si>
    <t>Università degli Studi di Udine - polo di Pordenone</t>
  </si>
  <si>
    <t>Ingegneria Meccanica - triennale</t>
  </si>
  <si>
    <t>Scienze e Tecnologie Multimediali - triennale</t>
  </si>
  <si>
    <t>Economia Aziendale - triennale</t>
  </si>
  <si>
    <t>Infermieristica - triennale</t>
  </si>
  <si>
    <t>Comunicazione Multimediale e Tecnologie dell'Informazione -  LM</t>
  </si>
  <si>
    <t>N. feriti</t>
  </si>
  <si>
    <t>N. morti</t>
  </si>
  <si>
    <t>lunedì</t>
  </si>
  <si>
    <t>martedì</t>
  </si>
  <si>
    <t>mercoledì</t>
  </si>
  <si>
    <t>giovedì</t>
  </si>
  <si>
    <t>venerdì</t>
  </si>
  <si>
    <t>sabato</t>
  </si>
  <si>
    <t>domenica</t>
  </si>
  <si>
    <t>Rettilineo</t>
  </si>
  <si>
    <t>Incrocio</t>
  </si>
  <si>
    <t>Intersez. con semaforo</t>
  </si>
  <si>
    <t>Intersezione segnalata</t>
  </si>
  <si>
    <t>Curva</t>
  </si>
  <si>
    <t>Rotatoria</t>
  </si>
  <si>
    <t>Intersez. non segnalata</t>
  </si>
  <si>
    <t>Pendenza</t>
  </si>
  <si>
    <t>Dosso, strettoia</t>
  </si>
  <si>
    <t>Condizione meteorologica</t>
  </si>
  <si>
    <t>Fondo stradale</t>
  </si>
  <si>
    <t>Sereno</t>
  </si>
  <si>
    <t>Pioggia</t>
  </si>
  <si>
    <t>Nebbia</t>
  </si>
  <si>
    <t>Neve</t>
  </si>
  <si>
    <t>Asciutto</t>
  </si>
  <si>
    <t>Bagnato</t>
  </si>
  <si>
    <t>Sdrucciolevole</t>
  </si>
  <si>
    <t>Tipo di incidente</t>
  </si>
  <si>
    <t>Feriti</t>
  </si>
  <si>
    <t>Tra veicoli in marcia:</t>
  </si>
  <si>
    <t>Tra veicoli in marcia e veicoli fermi o ostacoli:</t>
  </si>
  <si>
    <t>Veicoli in marcia senza urto:</t>
  </si>
  <si>
    <t>n. incidenti</t>
  </si>
  <si>
    <t>AUTOSTRADA A 28</t>
  </si>
  <si>
    <t>PIAZZA RISORGIMENTO</t>
  </si>
  <si>
    <t>VIA CABOTO</t>
  </si>
  <si>
    <t>VIA CAPPUCCINI</t>
  </si>
  <si>
    <t>VIA CARNARO</t>
  </si>
  <si>
    <t>VIA DE LA COMINA</t>
  </si>
  <si>
    <t>VIA DEL BELLUNELLO</t>
  </si>
  <si>
    <t>VIA DELLE GRAZIE</t>
  </si>
  <si>
    <t>VIA FONTANE</t>
  </si>
  <si>
    <t>VIA GEMELLI</t>
  </si>
  <si>
    <t>VIA INTERNA</t>
  </si>
  <si>
    <t>VIA MAESTRA VECCHIA</t>
  </si>
  <si>
    <t>VIA MOLINARI</t>
  </si>
  <si>
    <t>VIA MONTEREALE</t>
  </si>
  <si>
    <t>VIA NUOVA DI CORVA</t>
  </si>
  <si>
    <t>VIA OBERDAN</t>
  </si>
  <si>
    <t>VIA PIAVE</t>
  </si>
  <si>
    <t>VIA POLA</t>
  </si>
  <si>
    <t>VIA RIVIERA DEL PORDENONE</t>
  </si>
  <si>
    <t>VIA ROVEREDO</t>
  </si>
  <si>
    <t>VIA SANTA CATERINA</t>
  </si>
  <si>
    <t>VIA UDINE</t>
  </si>
  <si>
    <t>VIA UNGARESCA</t>
  </si>
  <si>
    <t>VIA VALLONA</t>
  </si>
  <si>
    <t>VIA VITTORIO VENETO</t>
  </si>
  <si>
    <t>VIALE DANTE</t>
  </si>
  <si>
    <t>VIALE DELLA LIBERTA'</t>
  </si>
  <si>
    <t>VIALE GRIGOLETTI</t>
  </si>
  <si>
    <t>VIALE MARCONI</t>
  </si>
  <si>
    <t>VIALE MARTELLI</t>
  </si>
  <si>
    <t>VIALE TREVISO</t>
  </si>
  <si>
    <t>VIALE VENEZIA</t>
  </si>
  <si>
    <t>N.D.</t>
  </si>
  <si>
    <t>n.i.</t>
  </si>
  <si>
    <t>76 e oltre</t>
  </si>
  <si>
    <t>0 - 17</t>
  </si>
  <si>
    <t>18 - 25</t>
  </si>
  <si>
    <t>26 - 35</t>
  </si>
  <si>
    <t>36 - 45</t>
  </si>
  <si>
    <t>46 - 55</t>
  </si>
  <si>
    <t>56 - 65</t>
  </si>
  <si>
    <t>66 -75</t>
  </si>
  <si>
    <t>TIPO DI VEICOLO</t>
  </si>
  <si>
    <t>Autovettura (a)</t>
  </si>
  <si>
    <t>Bicicletta</t>
  </si>
  <si>
    <t>Motocicli e ciclomotori</t>
  </si>
  <si>
    <t>Autocarro</t>
  </si>
  <si>
    <t>Autobus</t>
  </si>
  <si>
    <t>Veicolo speciale</t>
  </si>
  <si>
    <t>Autoarticolato</t>
  </si>
  <si>
    <t>Autotreno con rimorchio</t>
  </si>
  <si>
    <t>Quadriciclo</t>
  </si>
  <si>
    <t>Euro 0</t>
  </si>
  <si>
    <t>Euro 1</t>
  </si>
  <si>
    <t>Euro 2</t>
  </si>
  <si>
    <t>Euro 3</t>
  </si>
  <si>
    <t>Euro 4</t>
  </si>
  <si>
    <t>Euro 5</t>
  </si>
  <si>
    <t>Euro 6</t>
  </si>
  <si>
    <t>Alimentazione</t>
  </si>
  <si>
    <t>Benzina</t>
  </si>
  <si>
    <t>Gasolio</t>
  </si>
  <si>
    <t>Benzina e gas liquido</t>
  </si>
  <si>
    <t>Benzina e metano</t>
  </si>
  <si>
    <t>Ibrido benzina</t>
  </si>
  <si>
    <t>Ibrido gasolio</t>
  </si>
  <si>
    <t>Elettricità</t>
  </si>
  <si>
    <t>CILINDRATA</t>
  </si>
  <si>
    <t xml:space="preserve">Fino a 800 </t>
  </si>
  <si>
    <t>da  801 a 1200</t>
  </si>
  <si>
    <t>da  1201 a 1600</t>
  </si>
  <si>
    <t>da  1601 a 1800</t>
  </si>
  <si>
    <t>da  1801 a 2000</t>
  </si>
  <si>
    <t>da  2001 a 2500</t>
  </si>
  <si>
    <t>da  2501 a 3000</t>
  </si>
  <si>
    <t>oltre  3000</t>
  </si>
  <si>
    <t>Autocarri trasporto merci</t>
  </si>
  <si>
    <t>Autovetture</t>
  </si>
  <si>
    <t>Motocarri e quadricicli trasporto merci</t>
  </si>
  <si>
    <t>Motocicli</t>
  </si>
  <si>
    <t>Rimorchi e semirimorchi trasporto merci</t>
  </si>
  <si>
    <t>Trattori stradali e motrici</t>
  </si>
  <si>
    <t xml:space="preserve">Pinzano al Tagliamento </t>
  </si>
  <si>
    <t>S. Giorgio della Richinvelda</t>
  </si>
  <si>
    <t>N.d.</t>
  </si>
  <si>
    <t>n. morti</t>
  </si>
  <si>
    <t>n. feriti</t>
  </si>
  <si>
    <t>(1) Indice di lesività stradale: viene calcolato rapportando il numero dei feriti con il numero degli incidenti.</t>
  </si>
  <si>
    <t>(2) Indice di mortalità stradale: viene calcolato rapportando il numero dei morti con il numero degli incidenti.</t>
  </si>
  <si>
    <t>superficie in KM2</t>
  </si>
  <si>
    <t>densità abitativa</t>
  </si>
  <si>
    <t>01</t>
  </si>
  <si>
    <t>03</t>
  </si>
  <si>
    <t>04</t>
  </si>
  <si>
    <t>05</t>
  </si>
  <si>
    <t>06</t>
  </si>
  <si>
    <t>07</t>
  </si>
  <si>
    <t>08</t>
  </si>
  <si>
    <t>09</t>
  </si>
  <si>
    <t>10</t>
  </si>
  <si>
    <t>11</t>
  </si>
  <si>
    <t>12</t>
  </si>
  <si>
    <t>13</t>
  </si>
  <si>
    <t>14</t>
  </si>
  <si>
    <t>15</t>
  </si>
  <si>
    <t>16</t>
  </si>
  <si>
    <t>17</t>
  </si>
  <si>
    <t>18</t>
  </si>
  <si>
    <t>19</t>
  </si>
  <si>
    <t>20</t>
  </si>
  <si>
    <t>21</t>
  </si>
  <si>
    <t>22</t>
  </si>
  <si>
    <t>23</t>
  </si>
  <si>
    <t>24</t>
  </si>
  <si>
    <t>02</t>
  </si>
  <si>
    <t>TOTALE</t>
  </si>
  <si>
    <t>Tab. 7.2 A - Incidenti stradali suddivisi per mese e fascia oraria. Anno 2016</t>
  </si>
  <si>
    <t>Tab. 7.2 B - Incidenti stradali suddivisi per mese e fascia oraria. Anno 2017</t>
  </si>
  <si>
    <t>Tab. 7.3 A - Incidenti stradali suddivisi per giorno della settimana e fascia oraria. Anno 2016</t>
  </si>
  <si>
    <t>Tab. 7.3 B - Incidenti stradali suddivisi per giorno della settimana e fascia oraria. Anno 2017</t>
  </si>
  <si>
    <t>Scontro frontale</t>
  </si>
  <si>
    <t>Scontro fronto-laterale</t>
  </si>
  <si>
    <t>Scontro laterale</t>
  </si>
  <si>
    <t>Tamponamento</t>
  </si>
  <si>
    <t>Urto con ostacolo accidentale</t>
  </si>
  <si>
    <t>Fuoriuscita, sbandamento</t>
  </si>
  <si>
    <t>Urto con veicolo fermo</t>
  </si>
  <si>
    <t>Caduta da veicolo</t>
  </si>
  <si>
    <t>Urto con veicolo in sosta</t>
  </si>
  <si>
    <t>N. Incidenti</t>
  </si>
  <si>
    <t>Mezzi  soccorso o polizia</t>
  </si>
  <si>
    <t>EURO 0</t>
  </si>
  <si>
    <t>EURO 1</t>
  </si>
  <si>
    <t>EURO 2</t>
  </si>
  <si>
    <t>EURO 3</t>
  </si>
  <si>
    <t>EURO 4</t>
  </si>
  <si>
    <t>EURO 5</t>
  </si>
  <si>
    <t>EURO 6</t>
  </si>
  <si>
    <t>motocicli</t>
  </si>
  <si>
    <t>autobus</t>
  </si>
  <si>
    <t>veicoli industriali</t>
  </si>
  <si>
    <t>meno di un anno</t>
  </si>
  <si>
    <t>% F/TOT</t>
  </si>
  <si>
    <t>ND o non rilevante</t>
  </si>
  <si>
    <t>Patente ciclomotori</t>
  </si>
  <si>
    <t>Patente tipo A</t>
  </si>
  <si>
    <t>Patente tipo B</t>
  </si>
  <si>
    <t>Patente tipo C</t>
  </si>
  <si>
    <t>Patente tipo D</t>
  </si>
  <si>
    <t>Patente tipo E</t>
  </si>
  <si>
    <t>Patente ABC speciale</t>
  </si>
  <si>
    <t>Patente non necessaria</t>
  </si>
  <si>
    <t>Sprovvisto di patente</t>
  </si>
  <si>
    <t>veicolo daosi alla fuga</t>
  </si>
  <si>
    <t>Autoveicoli speciali /specifici</t>
  </si>
  <si>
    <t>Motoveicoli e quadricicli speciali /specifici</t>
  </si>
  <si>
    <t>Rimorchi e semirimorchi speciali /specifici</t>
  </si>
  <si>
    <t>N incidenti</t>
  </si>
  <si>
    <t>fascia oraria</t>
  </si>
  <si>
    <t>Fonte: elaborazione su dati Istat</t>
  </si>
  <si>
    <t>Tab. 7.6 - Incidenti stradali per natura. Anni 2016 e 2017</t>
  </si>
  <si>
    <t>Tra veicoli e pedoni</t>
  </si>
  <si>
    <t>Investimento di pedone</t>
  </si>
  <si>
    <t xml:space="preserve">   N. Incidenti</t>
  </si>
  <si>
    <t>PIAZZA DUCA D'AOSTA</t>
  </si>
  <si>
    <t>PIAZZA SAN MARCO</t>
  </si>
  <si>
    <t>PIAZZALE DEI MUTILATI</t>
  </si>
  <si>
    <t>PIAZZALE FILANDA MARCOLIN</t>
  </si>
  <si>
    <t>VIA  NUOVA DI CORVA</t>
  </si>
  <si>
    <t>VIA AMMAN</t>
  </si>
  <si>
    <t>VIA ASOLO/VIA NICOLETTA</t>
  </si>
  <si>
    <t>VIA BARACCA</t>
  </si>
  <si>
    <t>VIA BASSINI</t>
  </si>
  <si>
    <t>VIA BRIGATA LUPI DI TOSCANA</t>
  </si>
  <si>
    <t>VIA BRIGATA SASSARI</t>
  </si>
  <si>
    <t xml:space="preserve">VIA CANTORE </t>
  </si>
  <si>
    <t>VIA CAPPUCCINI/VIA TESSITURA</t>
  </si>
  <si>
    <t>VIA CARDUCCI</t>
  </si>
  <si>
    <t>VIA CASTELFRANCO VENETO</t>
  </si>
  <si>
    <t>VIA CHIESA DI RORAI</t>
  </si>
  <si>
    <t>VIA CIVIDALE</t>
  </si>
  <si>
    <t>VIA CONSORZIALE</t>
  </si>
  <si>
    <t>VIA DE CARLI</t>
  </si>
  <si>
    <t>VIA DE PAOLI</t>
  </si>
  <si>
    <t>VIA DEI MOLINI</t>
  </si>
  <si>
    <t>VIA DEL MAGLIO</t>
  </si>
  <si>
    <t>VIA DEL MAGLIO/VIA MARRONE</t>
  </si>
  <si>
    <t>VIA DEL TRAVERSO</t>
  </si>
  <si>
    <t>VIA DELLA COLONNA</t>
  </si>
  <si>
    <t>VIA DELLA COLONNA/VIA CABOTO</t>
  </si>
  <si>
    <t>VIA DELL'AUTIERE</t>
  </si>
  <si>
    <t>VIA DELLE CREDE</t>
  </si>
  <si>
    <t>VIA DOGANA/VIA FABRIS</t>
  </si>
  <si>
    <t>VIA ERTO E CASSO</t>
  </si>
  <si>
    <t>VIA GIARDINI CATTANEO</t>
  </si>
  <si>
    <t>VIA GRAMSCI/VIA VAL D'ARZINO</t>
  </si>
  <si>
    <t>VIA MAESTRA VECCHIA/VIAL GRANDE</t>
  </si>
  <si>
    <t>VIA MAESTRA/VIA FERRARIS</t>
  </si>
  <si>
    <t>VIA MANTICA PRINCIVALLE</t>
  </si>
  <si>
    <t>VIA MANZONI</t>
  </si>
  <si>
    <t>VIA MARTIRI CONCORDIESI</t>
  </si>
  <si>
    <t>VIA MEDUNA</t>
  </si>
  <si>
    <t>VIA MESTRE</t>
  </si>
  <si>
    <t>VIA MOLINARI/VIA MONTEREALE</t>
  </si>
  <si>
    <t>VIA MONTE NERO</t>
  </si>
  <si>
    <t>VIA MONTE REST</t>
  </si>
  <si>
    <t>VIA PLANTON</t>
  </si>
  <si>
    <t>VIA PORTOGRUARO</t>
  </si>
  <si>
    <t>VIA POSTUMIA</t>
  </si>
  <si>
    <t>VIA PRANOVO</t>
  </si>
  <si>
    <t>VIA PRASECCO</t>
  </si>
  <si>
    <t>VIA REVEDOLE</t>
  </si>
  <si>
    <t>VIA RIVE FONTANE</t>
  </si>
  <si>
    <t>VIA ROTATE</t>
  </si>
  <si>
    <t>VIA SABBIONI</t>
  </si>
  <si>
    <t>VIA SAN DANIELE</t>
  </si>
  <si>
    <t>VIA SAN GIULIANO</t>
  </si>
  <si>
    <t>VIA SAN GIULIANO/VIA AMMAN</t>
  </si>
  <si>
    <t>VIA SAN QUIRINO</t>
  </si>
  <si>
    <t>VIA SAN QUIRINO/VIA MOLINARI</t>
  </si>
  <si>
    <t>VIA STRADELLE</t>
  </si>
  <si>
    <t>VIA TESSITURA</t>
  </si>
  <si>
    <t>VIA VALLENONCELLO</t>
  </si>
  <si>
    <t>VIA VILLANOVA</t>
  </si>
  <si>
    <t>VIALE  DANTE</t>
  </si>
  <si>
    <t>VIALE AQUILEIA</t>
  </si>
  <si>
    <t>VIALE DELLA LIBERTA'/VIA MADONNA PELLEGRINA</t>
  </si>
  <si>
    <t>VIALE GRIGOLETTI/VIA CAVALLERIA</t>
  </si>
  <si>
    <t>VIALE LIBERTA'/VIA MONTI</t>
  </si>
  <si>
    <t>VIALE TRIESTE</t>
  </si>
  <si>
    <t>VIALE VENEZIA/VIA VAL D'ARZINO</t>
  </si>
  <si>
    <t>Localizzazione</t>
  </si>
  <si>
    <r>
      <t>PIAZZETTA</t>
    </r>
    <r>
      <rPr>
        <sz val="10"/>
        <color rgb="FF000000"/>
        <rFont val="Calibri"/>
        <family val="2"/>
        <scheme val="minor"/>
      </rPr>
      <t xml:space="preserve"> PESCHERIA</t>
    </r>
  </si>
  <si>
    <t>Tab. 7.7 A - Incidenti per localizzazione. Anno 2016</t>
  </si>
  <si>
    <t>Tab. 7.9 - Conducenti di veicoli coinvolti in incidenti stradali per tipo patente. Anni 2016-2017</t>
  </si>
  <si>
    <t>1-3 anni</t>
  </si>
  <si>
    <t>4-10 anni</t>
  </si>
  <si>
    <t>11-20 anni</t>
  </si>
  <si>
    <t>21-30 anni</t>
  </si>
  <si>
    <t>31-40 anni</t>
  </si>
  <si>
    <t>41-50 anni</t>
  </si>
  <si>
    <t>oltre 50 anni</t>
  </si>
  <si>
    <t>composizione % per età</t>
  </si>
  <si>
    <t>(a) autovetture private e  pubbliche</t>
  </si>
  <si>
    <t>TIPO VEICOLO</t>
  </si>
  <si>
    <t>trattori stradali</t>
  </si>
  <si>
    <t>autocarri trasporto merci</t>
  </si>
  <si>
    <t>autoveicoli speciali / specifici</t>
  </si>
  <si>
    <t xml:space="preserve">totale autovetture </t>
  </si>
  <si>
    <t>di cui con              cc &gt; 2000</t>
  </si>
  <si>
    <t>motocarri e quadricicli trasporto merci</t>
  </si>
  <si>
    <t>trattori stradali o motrici</t>
  </si>
  <si>
    <t>autoveicoli speciali/specifici</t>
  </si>
  <si>
    <t>autovetture</t>
  </si>
  <si>
    <t>motocarri e quadricicli speciali /specifici</t>
  </si>
  <si>
    <t xml:space="preserve">totale </t>
  </si>
  <si>
    <t xml:space="preserve">Trasferimenti netti </t>
  </si>
  <si>
    <t>Radiazioni</t>
  </si>
  <si>
    <t>da 0 a 1 anno</t>
  </si>
  <si>
    <t>da 1 a 2 anni</t>
  </si>
  <si>
    <t>da 2 a 5 anni</t>
  </si>
  <si>
    <t>da 5 a 10 anni</t>
  </si>
  <si>
    <t>da 10 a 15 anni</t>
  </si>
  <si>
    <t>da 15 a 20 anni</t>
  </si>
  <si>
    <t>da 20 a 30 anni</t>
  </si>
  <si>
    <t>da 30 a 40 anni</t>
  </si>
  <si>
    <t>40 e oltre</t>
  </si>
  <si>
    <t>non definito</t>
  </si>
  <si>
    <t>rimorchi e semi rimorchi speciali /specifici</t>
  </si>
  <si>
    <t>rimorchi e semi rimorchi trasporto merci</t>
  </si>
  <si>
    <t>1) si verifica in strada aperta alla pubblica circolazione</t>
  </si>
  <si>
    <t>2) ha come conseguenza il ferimento o la morte di una o più persone</t>
  </si>
  <si>
    <t>3) vede coinvolto almeno un veicolo in movimento</t>
  </si>
  <si>
    <r>
      <t>Fonte</t>
    </r>
    <r>
      <rPr>
        <i/>
        <sz val="8"/>
        <rFont val="Calibri"/>
        <family val="2"/>
        <scheme val="minor"/>
      </rPr>
      <t>:</t>
    </r>
    <r>
      <rPr>
        <b/>
        <i/>
        <sz val="8"/>
        <rFont val="Calibri"/>
        <family val="2"/>
        <scheme val="minor"/>
      </rPr>
      <t xml:space="preserve"> </t>
    </r>
    <r>
      <rPr>
        <i/>
        <sz val="8"/>
        <rFont val="Calibri"/>
        <family val="2"/>
        <scheme val="minor"/>
      </rPr>
      <t xml:space="preserve">ACI - Infostat  </t>
    </r>
  </si>
  <si>
    <t>Regione FVG</t>
  </si>
  <si>
    <t>circostanze che hanno dato luogo all'incidente</t>
  </si>
  <si>
    <t>N</t>
  </si>
  <si>
    <t>Incidenti tra veicoli in marcia all'intersezione stradale</t>
  </si>
  <si>
    <t>Circostanza imprecisata</t>
  </si>
  <si>
    <t>Procedeva regolarmente senza svoltare</t>
  </si>
  <si>
    <t>Procedeva con guida distratta o andamento indeciso</t>
  </si>
  <si>
    <t>"  senza mantenere la distanza di sicurezza</t>
  </si>
  <si>
    <t>"  senza dare la precedenza al veicolo proveniente da destra</t>
  </si>
  <si>
    <t>"  senza rispettare lo stop</t>
  </si>
  <si>
    <t>"  senza rispettare il segnale di dare precedenza</t>
  </si>
  <si>
    <t>"  contromano</t>
  </si>
  <si>
    <t>"  senza rispettare le segnalazioni semaforiche o dell'agente</t>
  </si>
  <si>
    <t>"  con eccesso di velocità</t>
  </si>
  <si>
    <t>Svoltava a destra regolarmente</t>
  </si>
  <si>
    <t>Svoltava a destra irregolarmente</t>
  </si>
  <si>
    <t>Svoltava a sinistra regolarmente</t>
  </si>
  <si>
    <t>Svoltava a sinistra irregolarmente</t>
  </si>
  <si>
    <t>Incidenti tra veicoli in marcia non all'intersezione stradale</t>
  </si>
  <si>
    <t xml:space="preserve">Procedeva regolarmente </t>
  </si>
  <si>
    <t>Sorpassava all'incrocio</t>
  </si>
  <si>
    <t xml:space="preserve">Sorpassava regolarmente </t>
  </si>
  <si>
    <t>"  in curva, su dosso o con insufficiente visibilità</t>
  </si>
  <si>
    <t>"  per immettersi nel flusso della circolazione</t>
  </si>
  <si>
    <t>"  Per svoltare a sinistra (passaggio privato, distributore)</t>
  </si>
  <si>
    <t>"  irregolarmente per fermarsi o sostare</t>
  </si>
  <si>
    <t>Procedeva regolarmente</t>
  </si>
  <si>
    <t>"  non in prossimità del margine destro della carreggiata</t>
  </si>
  <si>
    <t>Manovrava</t>
  </si>
  <si>
    <t>Fuoriusciva dalla carreggiata investendo il pedone</t>
  </si>
  <si>
    <t>Non dava la precedenza al pedone sugli appositi attraversamenti</t>
  </si>
  <si>
    <t>Incidente a veicolo che urta veicolo in fermata, arresto o altro ostacolo</t>
  </si>
  <si>
    <t>Sorpassava irregolarmente a destra</t>
  </si>
  <si>
    <t>Veicolo in fermata o arresto oppure ostacolo</t>
  </si>
  <si>
    <t>Incidente a veicolo senza urto con veicolo  o altro ostacolo sulla carreggiata</t>
  </si>
  <si>
    <t>Sbandamento con fuoriuscita per evitare l'urto</t>
  </si>
  <si>
    <t>Sbandamento con fuoriuscita per guida distratta</t>
  </si>
  <si>
    <t>Sbandamento con fuoriuscita per eccesso di velocità</t>
  </si>
  <si>
    <t>Camminava o sostava mantenendosi su marciapiede, banchina</t>
  </si>
  <si>
    <t>Lavorava sulla carreggiata protetto da apposito segnale</t>
  </si>
  <si>
    <t>Discendeva da veicolo con imprudenza</t>
  </si>
  <si>
    <t>Attraversava ad un passaggio pedonale rispettando i segnali</t>
  </si>
  <si>
    <t>Attraversava la strada ad un passaggio pedonale non protetto da semaforo o agente</t>
  </si>
  <si>
    <t>Attraversava la strada irregolarmente</t>
  </si>
  <si>
    <t>Ostacolo accidentale</t>
  </si>
  <si>
    <t>Veicolo fermo in posizione regolare</t>
  </si>
  <si>
    <t>Veicolo fermo in posizione irregolare</t>
  </si>
  <si>
    <t>Ostacolo fisso nella carreggiata (colonnina, transenne ecc.)</t>
  </si>
  <si>
    <t>Veicolo pedone od ostacolo evitato</t>
  </si>
  <si>
    <t>Veicolo</t>
  </si>
  <si>
    <t>Buche, ecc.</t>
  </si>
  <si>
    <t>Senza ostacolo, né pedone né altro veicolo</t>
  </si>
  <si>
    <t>VEICOLO A</t>
  </si>
  <si>
    <t>Tab. 7.14 B - Altri veicoli per normaiva Euro. Anno 2018</t>
  </si>
  <si>
    <t>Tab. 7.19 A - Parco veicolare dei Comuni della provincia di Pordenone al 31.12.2016</t>
  </si>
  <si>
    <t>Glossario</t>
  </si>
  <si>
    <t>Ciclomotore</t>
  </si>
  <si>
    <t>Incidente stradale</t>
  </si>
  <si>
    <t>Indice di lesività</t>
  </si>
  <si>
    <t>Indice di mortalità</t>
  </si>
  <si>
    <t>Motociclo</t>
  </si>
  <si>
    <t>Velocipede</t>
  </si>
  <si>
    <t>Veicolo a motore a due o tre ruote, di cilindrata inferiore o uguale a 50 cc, se termico, e con capacità di sviluppare su strada orizzontale una velocità fino a 45 km/h.</t>
  </si>
  <si>
    <t>Incidenti compresi nell’universo oggetto di analisi sono quelli che si verificano in una strada aperta alla circolazione pubblica, in seguito ai quali una o più persone sono rimaste ferite o uccise e nei quali almeno un veicolo è rimasto implicato.</t>
  </si>
  <si>
    <t>Rapporto tra il numero dei feriti e il numero degli incidenti, x 100.</t>
  </si>
  <si>
    <t>Rapporto tra il numero dei decessi e il numero degli incidenti, x 100.</t>
  </si>
  <si>
    <t>Le persone decedute sul colpo (entro le 24 ore) o quelle decedute dal secondo al trentesimo giorno, a partire da quello dell’incidente compreso.</t>
  </si>
  <si>
    <t>Veicoli con due o più ruote funzionanti a propulsione esclusivamente muscolare, per mezzo di pedali o di analoghi dispositivi, azionati dalle persone che si trovano sul veicolo; sono altresì considerati velocipedi le biciclette a pedalata assistita, dotate di un motore ausiliario elettrico avente potenza nominale continua massima di 0,25 KW la cui alimentazione è progressivamente ridotta e, infine, interrotta quando il veicolo raggiunge i 25 km/h o prima se il ciclista smette di pedalare.</t>
  </si>
  <si>
    <t>ghiac-
ciato</t>
  </si>
  <si>
    <t>Inneva-
to</t>
  </si>
  <si>
    <t>Tab. 7.5 - Incidenti stradali per condizione meteorologica e del fondo stradale.  Anni 2010-2017</t>
  </si>
  <si>
    <t>Tab. 7.8 - Conducenti di veicoli coinvolti in incidenti stradali per genere. Anni 2010-2017</t>
  </si>
  <si>
    <t>Tipo di patente</t>
  </si>
  <si>
    <t>Anni dal rilascio della patente</t>
  </si>
  <si>
    <t>TOTALE incluso ND</t>
  </si>
  <si>
    <t>Tab. 7.12 - Numero di veicoli coinvolti in incidenti stradali per tipologia. Anni 2006-2017</t>
  </si>
  <si>
    <t>Trattore stradale /motrice</t>
  </si>
  <si>
    <t>Tab. 7.15 - Consistenza parco autovetture secondo l’alimentazione. Anni 2007-2018</t>
  </si>
  <si>
    <t>Tab. 7.16 - Consistenza parco autovetture secondo la cilindrata. Anni 2007-2018</t>
  </si>
  <si>
    <t>Tab. 7.14 A - Consistenza parco autovetture per normativa Euro. Anni 2009-2018</t>
  </si>
  <si>
    <t>Tab. 7.17 - Nuove immatricolazioni  (formalità 15 - veicoli nuovi di fabbrica e formalità 17 - veicoli usati) per categoria. Anni 2016-2018</t>
  </si>
  <si>
    <t xml:space="preserve">Tab. 7.18 - Trasferimenti netti e radiazioni per categoria. Anni 2016-2018 </t>
  </si>
  <si>
    <t>Veicoli nuovi di fabbrica</t>
  </si>
  <si>
    <t>Veicoli usati</t>
  </si>
  <si>
    <t>Tab. 7.20 - Distribuzione parco autovetture per fascia di anzianità. Anni 2016-2018</t>
  </si>
  <si>
    <t>ITALIA</t>
  </si>
  <si>
    <t>Indice di lesività (1)</t>
  </si>
  <si>
    <t>Indice di mortalità (2)</t>
  </si>
  <si>
    <t>Incidenti stradali per 100.000 abitanti</t>
  </si>
  <si>
    <t>Morti in incidenti stradali per 100.000 abitanti</t>
  </si>
  <si>
    <t>Feriti in incidenti stradali per 100.000 abitanti</t>
  </si>
  <si>
    <t>Incidenti stradali per 10.000 veicoli circolanti</t>
  </si>
  <si>
    <t>Autovetture coinvolte per 10.000 autovetture circolanti</t>
  </si>
  <si>
    <t>Motocicli coinvolti per 10.000 motocicli circolanti</t>
  </si>
  <si>
    <t>Friuli Venezia Giulia</t>
  </si>
  <si>
    <t>indici</t>
  </si>
  <si>
    <t>Tab. 7.21 - Incidenti e persone infortunate. Friuli Venezia Giulia e Italia. Anni 2013-2017</t>
  </si>
  <si>
    <t>(a) Popolazione  residente, anno 2017 (fonte Istat).</t>
  </si>
  <si>
    <t>(b) Il parco veicolare è calcolato al 31/12/2017 (fonte ACI).</t>
  </si>
  <si>
    <t>Tab. 7.7 B - Incidenti per localizzazione. Anno 2017</t>
  </si>
  <si>
    <t>Tab. 7.19 B - Parco veicolare dei Comuni della provincia di Pordenone al 31.12.2017</t>
  </si>
  <si>
    <t>Tab. 7.19 C - Parco veicolare dei Comuni della provincia di Pordenone al 31.12.2018</t>
  </si>
  <si>
    <t>Tab. 7.13 - Circostanze che hanno dato luogo all'incidente distinte per i veicoli A e B. Anno 2017</t>
  </si>
  <si>
    <t>A 28 AUTOSTRADA</t>
  </si>
  <si>
    <t>INGRESSO PARCHEGGIO MARCOLIN</t>
  </si>
  <si>
    <t>LARGO SAN GIACOMO</t>
  </si>
  <si>
    <t>LARGO SAN GIOVANNI BOSCO</t>
  </si>
  <si>
    <t>ND</t>
  </si>
  <si>
    <t>PIAZZA DEL POPOLO</t>
  </si>
  <si>
    <t>PIAZZA DELLA MOTTA</t>
  </si>
  <si>
    <t>PIAZZA GIUSTINIANO</t>
  </si>
  <si>
    <t>PIAZZA XX SETTEMBRE</t>
  </si>
  <si>
    <t>PIAZZALE SAN LORENZO</t>
  </si>
  <si>
    <t>S.R. 251</t>
  </si>
  <si>
    <t>SS.13 PONTEBBANA</t>
  </si>
  <si>
    <t>VIA AZZANO DECIMO</t>
  </si>
  <si>
    <t>VIA BENEDETTO MARCELLO</t>
  </si>
  <si>
    <t>VIA CODAFORA</t>
  </si>
  <si>
    <t>VIA CODROIPO</t>
  </si>
  <si>
    <t>VIA COLVERA</t>
  </si>
  <si>
    <t>VIA COTONIFICIO</t>
  </si>
  <si>
    <t>VIA DEL TROI</t>
  </si>
  <si>
    <t>VIA DELLA BOSCHETTA</t>
  </si>
  <si>
    <t>VIA DELLA COMINA</t>
  </si>
  <si>
    <t>VIA DELL'ARTIGLIERE</t>
  </si>
  <si>
    <t>VIA DELLE ACQUE</t>
  </si>
  <si>
    <t>VIA DELLE CASERME</t>
  </si>
  <si>
    <t>VIA DELLO STADIO</t>
  </si>
  <si>
    <t>VIA DI RAGOGNA</t>
  </si>
  <si>
    <t>VIA DOGANA</t>
  </si>
  <si>
    <t>VIA DONADON</t>
  </si>
  <si>
    <t>VIA FERMI</t>
  </si>
  <si>
    <t>VIA FERRARIS</t>
  </si>
  <si>
    <t>VIA GEMONA</t>
  </si>
  <si>
    <t>VIA GOLDONI</t>
  </si>
  <si>
    <t>VIA LINUSSIO</t>
  </si>
  <si>
    <t>VIA MISURINA</t>
  </si>
  <si>
    <t>VIA MONTE CANIN</t>
  </si>
  <si>
    <t>VIA MUSILE</t>
  </si>
  <si>
    <t>VIA OSLAVIA</t>
  </si>
  <si>
    <t>VIA PALMANOVA</t>
  </si>
  <si>
    <t>VIA PIRANDELLO</t>
  </si>
  <si>
    <t>VIA SAN DONA'</t>
  </si>
  <si>
    <t>VIA SAN VALENTINO</t>
  </si>
  <si>
    <t>VIA SEGALUZZA</t>
  </si>
  <si>
    <t>VIA SPEZZADURE</t>
  </si>
  <si>
    <t>VIA TURATI</t>
  </si>
  <si>
    <t>VIA VILLANOVA DI SOTTO</t>
  </si>
  <si>
    <t>VIA XV DIVISIONE OSOPPO</t>
  </si>
  <si>
    <t>VIA ZARA</t>
  </si>
  <si>
    <t>VIALE DELLA LIBERTÀ</t>
  </si>
  <si>
    <t>VICOLO SELVATICO</t>
  </si>
  <si>
    <t>a) caduta di persona da veicolo per  apertura di portiera</t>
  </si>
  <si>
    <t>b) caduta di persona da veicolo per discesa da veicolo in moto</t>
  </si>
  <si>
    <t>Investimento di pedone: veicolo coinvolto</t>
  </si>
  <si>
    <t>Investimento pedone: circostanze riferibili ai pedoni</t>
  </si>
  <si>
    <t>VEICOLO B/ Pedone</t>
  </si>
  <si>
    <t>Tab. 7.22 - Indicatori dell'incidentalità stradale per provincia. Anno 2017  (tassi per 100.000 abitanti e  indicatori per 10.000 veicoli circolanti (a))</t>
  </si>
  <si>
    <t xml:space="preserve">Persone che hanno subito lesioni, di qualsiasi gravità, al proprio corpo a seguito dell’incidente. </t>
  </si>
  <si>
    <t xml:space="preserve"> Il complesso di veicoli formato da un trattore e da un semirimorchio.</t>
  </si>
  <si>
    <t xml:space="preserve"> Veicolo destinato al trasporto di persone equipaggiati con più di nove posti compreso il conducente.</t>
  </si>
  <si>
    <t>Autostrada</t>
  </si>
  <si>
    <t xml:space="preserve"> Il veicolo a motore a due ruote di cilindrata superiore a 50 cc, destinato al trasporto di persone, in numero non superiore a due compreso il conducente.</t>
  </si>
  <si>
    <t>Tasso di mortalità stradale</t>
  </si>
  <si>
    <t xml:space="preserve"> Morti per incidente stradale rapportati alla popolazione media residente (per 1.000.000 o 100.000).</t>
  </si>
  <si>
    <t xml:space="preserve"> La macchina di qualsiasi specie, circolante per strada, guidata dall’uomo o trainata da altri mezzi. Non rientrano nella definizione di veicolo quelle per uso di bambini o di invalidi.</t>
  </si>
  <si>
    <t>Variazione percentuale</t>
  </si>
  <si>
    <t xml:space="preserve"> La variazione percentuale tra due dati è calcolata come la differenza fra un dato al tempo t e il dato al tempo t-1 (o t-x), rapportata al dato al tempo t-1 (o t-x), moltiplicata per 100.</t>
  </si>
  <si>
    <t>0-34 anni</t>
  </si>
  <si>
    <t>NR</t>
  </si>
  <si>
    <t>Sintomi, segni e stati morbosi maldefiniti</t>
  </si>
  <si>
    <t>cause di morte</t>
  </si>
  <si>
    <t xml:space="preserve">Nota: Il dato complessivo della tabella può differire dal totale ufficiale poiché  le schede  riferite ai decessi possono pervenire in anno diverso da quello dell’evento </t>
  </si>
  <si>
    <t>40- 44</t>
  </si>
  <si>
    <t>45- 49</t>
  </si>
  <si>
    <t>50- 54</t>
  </si>
  <si>
    <t>55- 59</t>
  </si>
  <si>
    <t>60- 64</t>
  </si>
  <si>
    <t>65- 69</t>
  </si>
  <si>
    <t>70- 74</t>
  </si>
  <si>
    <t>75- 79</t>
  </si>
  <si>
    <t>80- 84</t>
  </si>
  <si>
    <t>85- 89</t>
  </si>
  <si>
    <t>Malattie ghiandole endocrine /nutrizione /metabolismo / immunitari</t>
  </si>
  <si>
    <t>Fonte: A.S.S. n.5  “Friuli Occidentale”</t>
  </si>
  <si>
    <t>Parchi urbani (con superficie sup. a 8.000 mq)</t>
  </si>
  <si>
    <t xml:space="preserve">Uniti civilm. </t>
  </si>
  <si>
    <t>Totale Femm.</t>
  </si>
  <si>
    <t>indicatore</t>
  </si>
  <si>
    <t>Quoziente di natalità (per mille)</t>
  </si>
  <si>
    <t>Quoziente di mortalità (per mille)</t>
  </si>
  <si>
    <t>Quoziente di nuzialità (per mille)</t>
  </si>
  <si>
    <t>…</t>
  </si>
  <si>
    <t>Saldo migratorio interno (per mille)</t>
  </si>
  <si>
    <t>Saldo migratorio con l'estero (per mille)</t>
  </si>
  <si>
    <t>Saldo migratorio per altro motivo (per mille)</t>
  </si>
  <si>
    <t>Saldo migratorio totale (per mille)</t>
  </si>
  <si>
    <t>Tasso di crescita totale (per mille)</t>
  </si>
  <si>
    <t>Numero medio di figli per donna</t>
  </si>
  <si>
    <t>Età media al parto</t>
  </si>
  <si>
    <t>Speranza di vita alla nascita e a 65 anni per sesso</t>
  </si>
  <si>
    <t>Maschi e femmine</t>
  </si>
  <si>
    <t>0-14 anni</t>
  </si>
  <si>
    <t>15-64 anni</t>
  </si>
  <si>
    <t>Indice di dipendenza strutturale</t>
  </si>
  <si>
    <t>Indice di dipendenza anziani</t>
  </si>
  <si>
    <t>Età media</t>
  </si>
  <si>
    <t>Indicatori di struttura della popolazione al 1° gennaio</t>
  </si>
  <si>
    <t>TORRE</t>
  </si>
  <si>
    <t>Rorai cappuiccini</t>
  </si>
  <si>
    <t>SUD</t>
  </si>
  <si>
    <t>Inattivi (15 - 64 anni). Valori assoluti  - in migliaia</t>
  </si>
  <si>
    <t>Disoccupati  (15 anni e più). Valori assoluti - in migliaia</t>
  </si>
  <si>
    <t>Genere</t>
  </si>
  <si>
    <t>Frequenza</t>
  </si>
  <si>
    <t>Ammontare</t>
  </si>
  <si>
    <t>Numero contribuenti</t>
  </si>
  <si>
    <t>Reddito da fabbricati</t>
  </si>
  <si>
    <t xml:space="preserve">Imposta netta </t>
  </si>
  <si>
    <t xml:space="preserve">Addizionale regionale dovuta </t>
  </si>
  <si>
    <t xml:space="preserve">Addizionale comunale dovuta </t>
  </si>
  <si>
    <t>Bonus spettante</t>
  </si>
  <si>
    <t>*comprensivo dei valori nulli</t>
  </si>
  <si>
    <t>Reddito Complessivo</t>
  </si>
  <si>
    <t>minore o uguale a zero euro</t>
  </si>
  <si>
    <t>da 0 a 10000 euro</t>
  </si>
  <si>
    <t>da 10000 a 15000 euro</t>
  </si>
  <si>
    <t>da 15000 a 26000 euro</t>
  </si>
  <si>
    <t>da 26000 a 55000 euro</t>
  </si>
  <si>
    <t>da 55000 a 75000 euro</t>
  </si>
  <si>
    <t>da 75000 a 120000 euro</t>
  </si>
  <si>
    <t>oltre 120000 euro</t>
  </si>
  <si>
    <t>Fonte: Regione Friuli Venezia - Giulia (Open Data)</t>
  </si>
  <si>
    <t>Variaz. assoluta</t>
  </si>
  <si>
    <t>Sindaco</t>
  </si>
  <si>
    <t>Attuazione del programma</t>
  </si>
  <si>
    <t>Politiche giovanili</t>
  </si>
  <si>
    <t>Istruzione, formazione e formazione permanente (Asili nido e scuole materne)</t>
  </si>
  <si>
    <t>Università</t>
  </si>
  <si>
    <t>Politiche del conurbamento e di area vasta, Unione Territoriale Intercomunale</t>
  </si>
  <si>
    <t>Grandi eventi e promozione della città</t>
  </si>
  <si>
    <t>Servizi informativi</t>
  </si>
  <si>
    <t>Verde urbano, parchi e agricoltura</t>
  </si>
  <si>
    <t>Vicesindaco</t>
  </si>
  <si>
    <t>Politiche sociali (interventi a sostegno delle famiglie, della prima infanzia, dei bambini, dei giovani, degli anziani, politiche dell’immigrazione e del dialogo interreligioso e politiche della cooperazione)</t>
  </si>
  <si>
    <t>Servizi sociali comunali e Ambito distrettuale urbano</t>
  </si>
  <si>
    <t>Rapporti con l’ASP Umberto I e altre residenze a carattere protetto e assistenziale</t>
  </si>
  <si>
    <t>Personale</t>
  </si>
  <si>
    <t>Assessore</t>
  </si>
  <si>
    <t>Urbanistica e pianificazione del territorio</t>
  </si>
  <si>
    <t>Pianificazione acustica</t>
  </si>
  <si>
    <t>Edilizia privata</t>
  </si>
  <si>
    <t>Pianificazione della mobilità urbana, parcheggi, viabilità e trasporto pubblico locale</t>
  </si>
  <si>
    <t>Decoro urbano</t>
  </si>
  <si>
    <t>Politiche per l’energia</t>
  </si>
  <si>
    <t>Sistema informativo territoriale (SIT)</t>
  </si>
  <si>
    <t>Sportello unico per le imprese</t>
  </si>
  <si>
    <t>Ambiente (politiche anti inquinamento, ciclo dei rifiuti)</t>
  </si>
  <si>
    <t>Difesa del suolo e opere idrauliche</t>
  </si>
  <si>
    <t>Ciclo integrato delle acque</t>
  </si>
  <si>
    <t>Politiche e interventi per gli animali</t>
  </si>
  <si>
    <t>Mariacristina Burgnich</t>
  </si>
  <si>
    <t>Finanze bilancio e tributi</t>
  </si>
  <si>
    <t>Farmacie comunali</t>
  </si>
  <si>
    <t>Controllo di gestione e strategico</t>
  </si>
  <si>
    <t>Semplificazione amministrativa</t>
  </si>
  <si>
    <t>Controlli interni di legittimità e trasparenza</t>
  </si>
  <si>
    <t>Partecipazioni del Comune in società, enti e organismi</t>
  </si>
  <si>
    <t>Turismo</t>
  </si>
  <si>
    <t>Progettazione su fondi europei</t>
  </si>
  <si>
    <t>Pari opportunità</t>
  </si>
  <si>
    <t>Affari generali e istituzionali</t>
  </si>
  <si>
    <t>Servizi demografici, elettorali e statistici e cimiteriali</t>
  </si>
  <si>
    <t>Affari legali</t>
  </si>
  <si>
    <t>Attività produttive</t>
  </si>
  <si>
    <t>Politiche economiche, industriali e artigianali</t>
  </si>
  <si>
    <t>Rapporti con le consulte</t>
  </si>
  <si>
    <t>Lavori pubblici (con esclusione della viabilità)</t>
  </si>
  <si>
    <t>Servizi tecnici</t>
  </si>
  <si>
    <t>Manutenzioni impianti</t>
  </si>
  <si>
    <t>Patrimonio e demanio</t>
  </si>
  <si>
    <t>Sport</t>
  </si>
  <si>
    <t>Politiche per il commercio</t>
  </si>
  <si>
    <t>Polizia municipale</t>
  </si>
  <si>
    <t>Politiche per la sicurezza</t>
  </si>
  <si>
    <t>Protezione civile</t>
  </si>
  <si>
    <t>Autorizzazione e controlli in materia di inquinamento acustico</t>
  </si>
  <si>
    <t>Cultura (teatro e sale cittadine, musei e biblioteche, istituzioni culturali, mostre, manifestazioni, tempo libero ed eventi, università della terza età)</t>
  </si>
  <si>
    <t>Integrazione tra intervento sociale e sanitario</t>
  </si>
  <si>
    <t>Rapporti con l’azienda sanitaria locale e l’azienda ospedaliera, anche nel merito della realizzazione del nuovo ospedale e della Cittadella della salute</t>
  </si>
  <si>
    <t>Eligio
Grizzo</t>
  </si>
  <si>
    <t>Stefania 
Boltin</t>
  </si>
  <si>
    <t>Walter 
De Bortoli</t>
  </si>
  <si>
    <t>Pietro 
Tropeano</t>
  </si>
  <si>
    <t>Guglielmina
Cucci</t>
  </si>
  <si>
    <t>Cristina
Amirante</t>
  </si>
  <si>
    <t>Alessandro
Ciriani</t>
  </si>
  <si>
    <t>Samantha Miot</t>
  </si>
  <si>
    <t>Matteo Brovedani</t>
  </si>
  <si>
    <t>FRATELLI D'ITALIA ALLEANZA NAZIONALE</t>
  </si>
  <si>
    <t>Anna Facondo</t>
  </si>
  <si>
    <t>Monica Pilot</t>
  </si>
  <si>
    <t>FORZA ITALIA</t>
  </si>
  <si>
    <t>PORDENONE CAMBIA</t>
  </si>
  <si>
    <t>MOVIMENTO CINQUE STELLE</t>
  </si>
  <si>
    <t>PORDENONE POPOLARE</t>
  </si>
  <si>
    <t>PORDENONE 1291</t>
  </si>
  <si>
    <t>IL FIUME</t>
  </si>
  <si>
    <t>Adriano Serafini</t>
  </si>
  <si>
    <t>CITTADINI</t>
  </si>
  <si>
    <t>PARTITO DEMOCRATICO</t>
  </si>
  <si>
    <t>Antonella Del Ben</t>
  </si>
  <si>
    <t>Gruppo misto</t>
  </si>
  <si>
    <t xml:space="preserve">LEGA NORD </t>
  </si>
  <si>
    <t xml:space="preserve">AUTONOMIA RESPONSABILE </t>
  </si>
  <si>
    <t xml:space="preserve">Alessandro Ciriani </t>
  </si>
  <si>
    <t xml:space="preserve">Andrea Cabibbo </t>
  </si>
  <si>
    <t xml:space="preserve">Stefania Boltin </t>
  </si>
  <si>
    <t xml:space="preserve">Eligio Grizzo </t>
  </si>
  <si>
    <t xml:space="preserve">Alessandro Basso </t>
  </si>
  <si>
    <t xml:space="preserve">Emanuele Loperfido </t>
  </si>
  <si>
    <t xml:space="preserve">Walter De Bortoli </t>
  </si>
  <si>
    <t xml:space="preserve">Mauro Tavella </t>
  </si>
  <si>
    <t xml:space="preserve">Cristina Amirante </t>
  </si>
  <si>
    <t xml:space="preserve">Paolo Celante </t>
  </si>
  <si>
    <t xml:space="preserve">Massimo Drigo </t>
  </si>
  <si>
    <t xml:space="preserve">Giovanna Favret </t>
  </si>
  <si>
    <t xml:space="preserve">Calogero Lo Pipero </t>
  </si>
  <si>
    <t xml:space="preserve">Pier Andrea Parigi </t>
  </si>
  <si>
    <t xml:space="preserve">Pietro Tropeano </t>
  </si>
  <si>
    <t xml:space="preserve">Carla Lotto </t>
  </si>
  <si>
    <t xml:space="preserve">Danilo Toneguzzi </t>
  </si>
  <si>
    <t xml:space="preserve">Mara Belinda Maria Turani </t>
  </si>
  <si>
    <t xml:space="preserve">Marco Salvador </t>
  </si>
  <si>
    <t xml:space="preserve">Marco Cavallaro </t>
  </si>
  <si>
    <t xml:space="preserve">Daniela Giust </t>
  </si>
  <si>
    <t xml:space="preserve">Lorenzo Marcon </t>
  </si>
  <si>
    <t xml:space="preserve">Fausto Tomasello </t>
  </si>
  <si>
    <t xml:space="preserve">Daniela Quattrone </t>
  </si>
  <si>
    <t>Sindaco:</t>
  </si>
  <si>
    <t>Presidente del Consiglio:</t>
  </si>
  <si>
    <t>Tipologia</t>
  </si>
  <si>
    <t>Fonte: Comune di Pordenone - Servizio Attività Economiche</t>
  </si>
  <si>
    <t>Tab. 4.2 - Sedi di imprese attive per settore di attività economica. Anni 2012–2018</t>
  </si>
  <si>
    <t>Fonte: Camera di Commercio di Pordenone</t>
  </si>
  <si>
    <t>Posteggi al mercato settimanale**: Sabato</t>
  </si>
  <si>
    <t>Posteggi al mercato settimanale**: Mercoledì</t>
  </si>
  <si>
    <t>Fonte: Camera di Commercio di  Pordenone</t>
  </si>
  <si>
    <t>Fonte: Comune di Pordenone, PEG</t>
  </si>
  <si>
    <t>Verde attrezzato (con superficie fino a 8.000 mq)</t>
  </si>
  <si>
    <t>Aree sportive all’aperto (campi sportivi, piscine, campi polivalenti), anche a servizio ludico ricreativo</t>
  </si>
  <si>
    <t>Giardini scoloastici</t>
  </si>
  <si>
    <t xml:space="preserve">Cimiteri </t>
  </si>
  <si>
    <t>Altre aree</t>
  </si>
  <si>
    <t xml:space="preserve"> 16. 934</t>
  </si>
  <si>
    <t>Aree di arredo urbano (rotatorie, piste ciclabili sterrate, spartitraffico non asfaltato) ecc…</t>
  </si>
  <si>
    <t>Fonte: Comune di Pordenone - Servizio Verde Urbano</t>
  </si>
  <si>
    <t>Spazzamento NON riciclato</t>
  </si>
  <si>
    <t>Ingombranti NON riciclati</t>
  </si>
  <si>
    <t>Batterie e accumulatori</t>
  </si>
  <si>
    <t>Tessili</t>
  </si>
  <si>
    <t>% raccolta effettivamente differenziata sul totale</t>
  </si>
  <si>
    <t>Tab. 2.3 - Rifiuti urbani raccolti in tonnellate. Anni 2017 e 2018</t>
  </si>
  <si>
    <t>Acqua erogata (in metri cubi)</t>
  </si>
  <si>
    <t xml:space="preserve">Temperatura massima rilevata in C° </t>
  </si>
  <si>
    <t>Valore cumulato in mm</t>
  </si>
  <si>
    <t>Fonte: OSMER - Regione F.V.G.</t>
  </si>
  <si>
    <t>marza</t>
  </si>
  <si>
    <t>mar.</t>
  </si>
  <si>
    <t>apr.</t>
  </si>
  <si>
    <t>mag.</t>
  </si>
  <si>
    <t>giu.</t>
  </si>
  <si>
    <t>lug.</t>
  </si>
  <si>
    <t>ago.</t>
  </si>
  <si>
    <t>genn.</t>
  </si>
  <si>
    <t>febb.</t>
  </si>
  <si>
    <t>ott.</t>
  </si>
  <si>
    <t>sett.</t>
  </si>
  <si>
    <t>nov.</t>
  </si>
  <si>
    <t>dic.</t>
  </si>
  <si>
    <t>Tab. 5.1 - Prezzi al consumo intera collettività (NIC). Variazioni percentuali tendenziali. Comune di Pordenone e Italia. Anni 2017 e 2018</t>
  </si>
  <si>
    <t>Tab. 5.2 - Prezzi al consumo intera collettività  (NIC). Variazioni percentuali congiunturali. Comune di Pordenone e Italia. Anni 2017 e 2018</t>
  </si>
  <si>
    <t>Misura</t>
  </si>
  <si>
    <t>numeri indici</t>
  </si>
  <si>
    <t>00: indice generale</t>
  </si>
  <si>
    <t>00ST: indice generale senza tabacchi</t>
  </si>
  <si>
    <r>
      <t>Variazione congiunturale</t>
    </r>
    <r>
      <rPr>
        <sz val="10"/>
        <rFont val="Calibri"/>
        <family val="2"/>
        <scheme val="minor"/>
      </rPr>
      <t>: variazione rispetto al mese precedente</t>
    </r>
  </si>
  <si>
    <r>
      <t>Variazione tendenziale</t>
    </r>
    <r>
      <rPr>
        <sz val="10"/>
        <rFont val="Calibri"/>
        <family val="2"/>
        <scheme val="minor"/>
      </rPr>
      <t>: variazione rispetto allo stesso periodo dell’anno precedente</t>
    </r>
  </si>
  <si>
    <t>Tab. 5.4 - Prezzi al consumo per le famiglie di operai e impiegati (FOI). Indice e variazioni medie annue per capitoli di spesa. Comune di Pordenone e Italia. Anni 2017 e 2018</t>
  </si>
  <si>
    <t>02: - bevande alcoliche e tabacchi</t>
  </si>
  <si>
    <t>03: - abbigliamento e calzature</t>
  </si>
  <si>
    <t>05: - mobili, articoli e servizi per la casa</t>
  </si>
  <si>
    <t>06: - servizi sanitari e spese per la salute</t>
  </si>
  <si>
    <t>07: - trasporti</t>
  </si>
  <si>
    <t>08: - comunicazioni</t>
  </si>
  <si>
    <t>09: - ricreazione, spettacoli e cultura</t>
  </si>
  <si>
    <t>10: - istruzione</t>
  </si>
  <si>
    <t>11: - servizi ricettivi e di ristorazione</t>
  </si>
  <si>
    <t>12: - altri beni e servizi</t>
  </si>
  <si>
    <t>Tab. 5.3 - Prezzi al consumo intera collettività  (NIC). Indice e variazioni percentuali medie annue per capitoli di spesa. Comune di Pordenone e Italia. Anni 2017 e 2018</t>
  </si>
  <si>
    <t>var. %</t>
  </si>
  <si>
    <t>04: - abitazione, acqua, elettricità, gas, ….</t>
  </si>
  <si>
    <t>01: - prodotti alimentari e bevande analc.</t>
  </si>
  <si>
    <t>04: - abitazione, acqua, elettricità, gas,…</t>
  </si>
  <si>
    <t>Diploma terziario vecchio ordin. e diplomi A.F.A.M.*</t>
  </si>
  <si>
    <t>Tab 6.3 - Elenco delle scuole esistenti. Anno 2018</t>
  </si>
  <si>
    <t>Scuole dell'infanzia</t>
  </si>
  <si>
    <t>Istituto comprensivo</t>
  </si>
  <si>
    <t>nome</t>
  </si>
  <si>
    <t>Indirizzo</t>
  </si>
  <si>
    <t>Rorai Cappuccini</t>
  </si>
  <si>
    <t>via Cappuccini</t>
  </si>
  <si>
    <t>Piazza San Gottardo, 1</t>
  </si>
  <si>
    <t>via Fiamme Gialle</t>
  </si>
  <si>
    <t>Via Fiamme Gialle, 3</t>
  </si>
  <si>
    <t>Pordenone Sud</t>
  </si>
  <si>
    <t>via A. Negri</t>
  </si>
  <si>
    <t>Via Ada Negri</t>
  </si>
  <si>
    <t>Vallenoncello</t>
  </si>
  <si>
    <t>Via Valle, 2</t>
  </si>
  <si>
    <t>via Mantegna</t>
  </si>
  <si>
    <t>Via Mantegna, 1</t>
  </si>
  <si>
    <t>Viale Libertà, 104</t>
  </si>
  <si>
    <t>Pordenone Centro</t>
  </si>
  <si>
    <t>Beata Domicilla</t>
  </si>
  <si>
    <t>Via Beata Domicilla</t>
  </si>
  <si>
    <t>"Vittorio Emanuele II"</t>
  </si>
  <si>
    <t>Viale Martelli, 15</t>
  </si>
  <si>
    <t>Scuola paritaria</t>
  </si>
  <si>
    <t>Santa Maria Goretti</t>
  </si>
  <si>
    <t>Via Meduna, 32</t>
  </si>
  <si>
    <t>Santa Lucia</t>
  </si>
  <si>
    <t>Via dell'Asilo, 3</t>
  </si>
  <si>
    <t>Sacro Cuore</t>
  </si>
  <si>
    <t>Piazzale Sacro Cuore, 4</t>
  </si>
  <si>
    <t>San Giorgio</t>
  </si>
  <si>
    <t>Largo San Giorgio, 7/a</t>
  </si>
  <si>
    <t>Scuole primarie</t>
  </si>
  <si>
    <t>"Padre Marco D’Aviano"</t>
  </si>
  <si>
    <t>Via Noncello, 8</t>
  </si>
  <si>
    <t>"Lombardo Radice"</t>
  </si>
  <si>
    <t>Via del Carabiniere, 6</t>
  </si>
  <si>
    <t>"M. Grigoletti"</t>
  </si>
  <si>
    <t>Via Maggiore</t>
  </si>
  <si>
    <t>"A. Rosmini"</t>
  </si>
  <si>
    <t>Via Goldoni, 37</t>
  </si>
  <si>
    <t>"E. De Amicis"</t>
  </si>
  <si>
    <t>Via Udine, 19</t>
  </si>
  <si>
    <t>"L. Da Vinci" Vallenoncello</t>
  </si>
  <si>
    <t>Via Vallenoncello, 83</t>
  </si>
  <si>
    <t xml:space="preserve"> "G. Narvesa"</t>
  </si>
  <si>
    <t>Via Fonda, 8</t>
  </si>
  <si>
    <t>"Odorico da Pordenone"</t>
  </si>
  <si>
    <t>Via Piave, 24</t>
  </si>
  <si>
    <t>"IV Novembre"</t>
  </si>
  <si>
    <t>Via San Quirino, 72</t>
  </si>
  <si>
    <t>"C. Collodi"</t>
  </si>
  <si>
    <t>Via Molinari, 37</t>
  </si>
  <si>
    <t>"A. Gabelli"</t>
  </si>
  <si>
    <t>Viale Trieste, 16</t>
  </si>
  <si>
    <t>Istituto E. Vendramini</t>
  </si>
  <si>
    <t>Via B. E. Vendramini</t>
  </si>
  <si>
    <t>Don Bosco</t>
  </si>
  <si>
    <t>Viale Grigoletti, 3</t>
  </si>
  <si>
    <t>Scuole secondarie di primo grado</t>
  </si>
  <si>
    <t>"P.P. Pasolini"</t>
  </si>
  <si>
    <t>Via Maggiore, 22</t>
  </si>
  <si>
    <t>"Ex T. Drusin"</t>
  </si>
  <si>
    <t>Via Vesalio, 11</t>
  </si>
  <si>
    <t>Via Zara, 1</t>
  </si>
  <si>
    <t>"Centro storico"</t>
  </si>
  <si>
    <t>Via Gozzi, 4</t>
  </si>
  <si>
    <t>Scuole secondarie di secondo grado</t>
  </si>
  <si>
    <t>Piazza Maestri del Lavoro, 2 - Pordenone</t>
  </si>
  <si>
    <t>Liceo "Leopardi Majorana" - Succursale</t>
  </si>
  <si>
    <t>Via Borgo S. Antonio, 25 - Pordenone</t>
  </si>
  <si>
    <t>Via Colvera, 12 - Pordenone</t>
  </si>
  <si>
    <t>Via Interna, 2 - Pordenone</t>
  </si>
  <si>
    <t>Istituto Tecnico “J. F. Kennedy”</t>
  </si>
  <si>
    <t>Via Interna, 7 - Pordenone</t>
  </si>
  <si>
    <t>ISIS “Lino Zanussi”</t>
  </si>
  <si>
    <t>Via Molinari, 46/A - Pordenone</t>
  </si>
  <si>
    <t>IIS "Federico Flora"</t>
  </si>
  <si>
    <t>Via Galileo Ferraris, 2 - Pordenone</t>
  </si>
  <si>
    <t>ITS "Mattiussi"</t>
  </si>
  <si>
    <t>Via Rive Fontane, 2 - Pordenone</t>
  </si>
  <si>
    <t>Liceo Scientifico Statale "M. Grigoletti"</t>
  </si>
  <si>
    <t>Via Interna,12 - Pordenone</t>
  </si>
  <si>
    <t>Via de La Comina, 25 - Pordenone</t>
  </si>
  <si>
    <t>Fondazione Opera Sacra Famiglia</t>
  </si>
  <si>
    <t>Viale de la Comina, 25 - Pordenone</t>
  </si>
  <si>
    <t>IAL</t>
  </si>
  <si>
    <t>Viale Grigoletti, 3 - Pordenone</t>
  </si>
  <si>
    <t>TOTALE COMPLESSIVO</t>
  </si>
  <si>
    <t>2018-2019</t>
  </si>
  <si>
    <t>paritaria</t>
  </si>
  <si>
    <t>Anno scolastico 2017 - 2018</t>
  </si>
  <si>
    <t>Anno scolastico 2018 - 2019</t>
  </si>
  <si>
    <t>Istituto</t>
  </si>
  <si>
    <t>"B. Odorico da Pordenone"</t>
  </si>
  <si>
    <t>anno scolastico 2017-18</t>
  </si>
  <si>
    <t>Anno scolastico 2018-19</t>
  </si>
  <si>
    <t>I.S.I.S. “L. Zanussi”</t>
  </si>
  <si>
    <t>I.T. Geometri “ S.Pertini”</t>
  </si>
  <si>
    <t>I.S.I.S. “F. Flora”</t>
  </si>
  <si>
    <t xml:space="preserve">“Ex Drusin" </t>
  </si>
  <si>
    <r>
      <t>Maniago</t>
    </r>
    <r>
      <rPr>
        <sz val="10"/>
        <rFont val="Calibri"/>
        <family val="2"/>
        <scheme val="minor"/>
      </rPr>
      <t>:</t>
    </r>
  </si>
  <si>
    <t>2017-18</t>
  </si>
  <si>
    <t xml:space="preserve">“Padre Marco d’Aviano” </t>
  </si>
  <si>
    <t xml:space="preserve">“M. Grigoletti” </t>
  </si>
  <si>
    <t>“A. Gabelli"</t>
  </si>
  <si>
    <t xml:space="preserve">“C. Collodi” </t>
  </si>
  <si>
    <t xml:space="preserve">“E. Vendramini” </t>
  </si>
  <si>
    <t xml:space="preserve">“G. Narvesa” </t>
  </si>
  <si>
    <t>“A.  Rosmini”</t>
  </si>
  <si>
    <t>N. Unità</t>
  </si>
  <si>
    <t>Tab. 6.4 - Iscritti alle scuole di ogni ordine e grado. Anni 1990 - 2018</t>
  </si>
  <si>
    <t xml:space="preserve">1° </t>
  </si>
  <si>
    <t xml:space="preserve">2° </t>
  </si>
  <si>
    <t xml:space="preserve">3° </t>
  </si>
  <si>
    <t xml:space="preserve">4° </t>
  </si>
  <si>
    <t xml:space="preserve">5° </t>
  </si>
  <si>
    <r>
      <t>*Diplomi universitari del vecchio ordinamento e diplomi di Alta Formazione Artistica e Musicale</t>
    </r>
    <r>
      <rPr>
        <i/>
        <sz val="9"/>
        <rFont val="Calibri"/>
        <family val="2"/>
        <scheme val="minor"/>
      </rPr>
      <t xml:space="preserve"> </t>
    </r>
  </si>
  <si>
    <t>Fonte: Istat - Censimento generale della popolazione 2011</t>
  </si>
  <si>
    <t>Fonte: Istat - Censimenti generali della popolazione 1991 - 2001 – 2011</t>
  </si>
  <si>
    <t>Tab. 6.2 - Popolazione residente con almeno 6 anni per grado di istruzione e genere ai Censimenti  1991, 2001 e  2011 (valori percentuali)</t>
  </si>
  <si>
    <t>Scuole pubbliche</t>
  </si>
  <si>
    <t>viale Libertà</t>
  </si>
  <si>
    <t>"G. GOZZI"</t>
  </si>
  <si>
    <t>Tab. 6.5 - Scuole dell’infanzia, primarie e secondarie di primo grado. Unità scolastiche e iscritti per circoscrizione. Anni scolastici 2017-18 e 2018-19</t>
  </si>
  <si>
    <t>1°</t>
  </si>
  <si>
    <t>3°</t>
  </si>
  <si>
    <t>4°</t>
  </si>
  <si>
    <t>5°</t>
  </si>
  <si>
    <t>“Beato Odorico da P.”</t>
  </si>
  <si>
    <t xml:space="preserve">“P.P. Pasolini” </t>
  </si>
  <si>
    <t>“Centro Storico”</t>
  </si>
  <si>
    <t xml:space="preserve">“B.E. Vendramini” </t>
  </si>
  <si>
    <t>Anno scolastico 2017-18</t>
  </si>
  <si>
    <t>di cui non residenti a Pordenone</t>
  </si>
  <si>
    <t>Liceo "Leopardi Majorana", Sede centrale</t>
  </si>
  <si>
    <t>Istituto Tecnico Statale Geometri  “Pertini”</t>
  </si>
  <si>
    <t xml:space="preserve"> Provincia di Pordenone</t>
  </si>
  <si>
    <t xml:space="preserve"> Altre   Province</t>
  </si>
  <si>
    <t>* Treviso, Udine, Venezia, Belluno</t>
  </si>
  <si>
    <t>Fonte: Università degli Studi di Trieste - (agosto 2018) e Università degli Studi di Udine - (agosto 2018)</t>
  </si>
  <si>
    <t>Tab. 6.11 - Scuole secondarie di primo grado. Numero di classi per anno di corso. Anni scolastici 2017-18 e 2018-19.</t>
  </si>
  <si>
    <t>Don Bosco - San Giorgio</t>
  </si>
  <si>
    <t>Form. professionale</t>
  </si>
  <si>
    <t>"G. Lozer"</t>
  </si>
  <si>
    <t>Tab. 6.8 - Scuole primarie. Numero di classi per scuola e anno di corso negli anni scolastici 2017-18 e 2018-19.</t>
  </si>
  <si>
    <t>Tab. 6.7 - Iscritti alle scuole primarie per scuola e anno di corso. Anni scolastici 2017-18 e 2018-19</t>
  </si>
  <si>
    <t>Tab. 6.9  - Iscritti (di cui non residenti e stranieri) delle scuole primarie per circoscrizione e scuola negli anni scolastici 2017-18 e 2018-19</t>
  </si>
  <si>
    <t>Tab. 6.1 - Popolazione residente con almeno 6 anni per grado di istruzione e genere al Censimento 2011 (valori assoluti e percentuali). Confronto comune di Pordenone e Italia</t>
  </si>
  <si>
    <t>Tab. 6.6 - Scuole dell’infanzia pubbliche e paritarie. Iscritti (di cui non residenti e stranieri). Anni scolastici 2017-18 e 2018-19</t>
  </si>
  <si>
    <t>Anno scolastico 17-18</t>
  </si>
  <si>
    <t>Anno scolastico 18-19</t>
  </si>
  <si>
    <t>2017-2018</t>
  </si>
  <si>
    <t>Tab. 6.10 - Scuole secondarie di primo grado. Iscritti  (di cui non residenti e stranieri) per anno di corso. Anni scolastici 2017-18 e 2018-19</t>
  </si>
  <si>
    <t>"Ex Drusin"</t>
  </si>
  <si>
    <t>Naonis Studium Diecipuntozero</t>
  </si>
  <si>
    <t>“Don Bosco”</t>
  </si>
  <si>
    <t>IPSIA "E. Torricelli"</t>
  </si>
  <si>
    <t>I.T. Agrario</t>
  </si>
  <si>
    <t>2018-19</t>
  </si>
  <si>
    <t>Fonte: Comune di Pordenone - Ufficio Scuola e Istituti scolastici (luglio 2018)</t>
  </si>
  <si>
    <t>Dipartimento di Studi Umanistici</t>
  </si>
  <si>
    <t>Dipartimento di Ingegneria e Architettura</t>
  </si>
  <si>
    <t>di cui RESIDENTI a Pordenone</t>
  </si>
  <si>
    <t>Dipartimento amministrativo</t>
  </si>
  <si>
    <t>2016-17</t>
  </si>
  <si>
    <t>Servizio sociale - LS</t>
  </si>
  <si>
    <t>Production Engineering and Management - Ing. gestionale per la prod. - LM</t>
  </si>
  <si>
    <t>A.A. 2019-19
UNIVERSITA’ E CORSO DI STUDI</t>
  </si>
  <si>
    <t>A.A. 2017-18
UNIVERSITA’ E CORSO DI STUDI</t>
  </si>
  <si>
    <t>Università di Trieste</t>
  </si>
  <si>
    <t>Università di Udine</t>
  </si>
  <si>
    <t>&lt;?xml version="1.0" encoding="utf-16"?&gt;&lt;WebTableParameter xmlns:xsd="http://www.w3.org/2001/XMLSchema" xmlns:xsi="http://www.w3.org/2001/XMLSchema-instance" xmlns="http://stats.oecd.org/OECDStatWS/2004/03/01/"&gt;&lt;DataTable Code="DCIS_ISCRITTI_COM_R" HasMetadata="true"&gt;&lt;Name LocaleIsoCode="en"&gt;University students - municipality of residence&lt;/Name&gt;&lt;Name LocaleIsoCode="it"&gt;Iscritti all'università - comune di residenza&lt;/Name&gt;&lt;Dimension Code="ITTER107" HasMetadata="false" CommonCode="ITTER107" Display="labels"&gt;&lt;Name LocaleIsoCode="en"&gt;Territory&lt;/Name&gt;&lt;Name LocaleIsoCode="it"&gt;Territorio&lt;/Name&gt;&lt;Member Code="ITD4" HasMetadata="false" HasOnlyUnitMetadata="false" HasChild="1"&gt;&lt;Name LocaleIsoCode="en"&gt;Friuli-Venezia Giulia&lt;/Name&gt;&lt;Name LocaleIsoCode="it"&gt;Friuli-Venezia Giulia&lt;/Name&gt;&lt;ChildMember Code="ITD41" HasMetadata="false" HasOnlyUnitMetadata="false" HasChild="1"&gt;&lt;Name LocaleIsoCode="en"&gt;Pordenone&lt;/Name&gt;&lt;Name LocaleIsoCode="it"&gt;Pordenone&lt;/Name&gt;&lt;ChildMember Code="093033" HasMetadata="false" HasOnlyUnitMetadata="false" HasChild="0"&gt;&lt;Name LocaleIsoCode="en"&gt;Pordenone&lt;/Name&gt;&lt;Name LocaleIsoCode="it"&gt;Pordenone&lt;/Name&gt;&lt;/ChildMember&gt;&lt;/ChildMember&gt;&lt;/Member&gt;&lt;/Dimension&gt;&lt;Dimension Code="TIPO_DATO6" HasMetadata="false" CommonCode="TIPO_DATO6" Display="labels"&gt;&lt;Name LocaleIsoCode="en"&gt;Type of data&lt;/Name&gt;&lt;Name LocaleIsoCode="it"&gt;Tipo dato&lt;/Name&gt;&lt;Member Code="16" HasMetadata="false" HasOnlyUnitMetadata="false" HasChild="0"&gt;&lt;Name LocaleIsoCode="en"&gt;university enrolments&lt;/Name&gt;&lt;Name LocaleIsoCode="it"&gt;iscritti a corsi universitari&lt;/Name&gt;&lt;/Member&gt;&lt;/Dimension&gt;&lt;Dimension Code="SEXISTAT1" HasMetadata="false" CommonCode="SEXISTAT1" Display="labels"&gt;&lt;Name LocaleIsoCode="en"&gt;Gender&lt;/Name&gt;&lt;Name LocaleIsoCode="it"&gt;Sesso&lt;/Name&gt;&lt;Member Code="1" HasMetadata="false" HasOnlyUnitMetadata="false" HasChild="0"&gt;&lt;Name LocaleIsoCode="en"&gt;males&lt;/Name&gt;&lt;Name LocaleIsoCode="it"&gt;maschi&lt;/Name&gt;&lt;/Member&gt;&lt;Member Code="2" HasMetadata="false" HasOnlyUnitMetadata="false" HasChild="0"&gt;&lt;Name LocaleIsoCode="en"&gt;females&lt;/Name&gt;&lt;Name LocaleIsoCode="it"&gt;femmine&lt;/Name&gt;&lt;/Member&gt;&lt;Member Code="9" HasMetadata="false" HasOnlyUnitMetadata="false" HasChild="0"&gt;&lt;Name LocaleIsoCode="en"&gt;total&lt;/Name&gt;&lt;Name LocaleIsoCode="it"&gt;totale&lt;/Name&gt;&lt;/Member&gt;&lt;/Dimension&gt;&lt;Dimension Code="CITTADINANZA" HasMetadata="false" CommonCode="CITTADINANZA" Display="labels"&gt;&lt;Name LocaleIsoCode="en"&gt;Citizenship&lt;/Name&gt;&lt;Name LocaleIsoCode="it"&gt;Cittadinanza&lt;/Name&gt;&lt;Member Code="TOTAL" HasMetadata="false" HasChild="0"&gt;&lt;Name LocaleIsoCode="en"&gt;total&lt;/Name&gt;&lt;Name LocaleIsoCode="it"&gt;totale&lt;/Name&gt;&lt;/Member&gt;&lt;/Dimension&gt;&lt;Dimension Code="AREADIDATTICA" HasMetadata="false" CommonCode="AREADIDATTICA" Display="labels"&gt;&lt;Name LocaleIsoCode="en"&gt;Field of study&lt;/Name&gt;&lt;Name LocaleIsoCode="it"&gt;Gruppo di corsi di laurea&lt;/Name&gt;&lt;Member Code="99" HasMetadata="false" HasChild="0"&gt;&lt;Name LocaleIsoCode="en"&gt;total&lt;/Name&gt;&lt;Name LocaleIsoCode="it"&gt;totale&lt;/Name&gt;&lt;/Member&gt;&lt;/Dimension&gt;&lt;Dimension Code="TIME" HasMetadata="false" CommonCode="TIME"&gt;&lt;Name LocaleIsoCode="en"&gt;Select year t (academic year = t-1 / t)&lt;/Name&gt;&lt;Name LocaleIsoCode="it"&gt;Seleziona anno (anno t= anno acc. t-1 / t)&lt;/Name&gt;&lt;Member Code="2015" HasMetadata="false"&gt;&lt;Name LocaleIsoCode="en"&gt;2015&lt;/Name&gt;&lt;Name LocaleIsoCode="it"&gt;2015&lt;/Name&gt;&lt;/Member&gt;&lt;Member Code="2016" HasMetadata="false"&gt;&lt;Name LocaleIsoCode="en"&gt;2016&lt;/Name&gt;&lt;Name LocaleIsoCode="it"&gt;2016&lt;/Name&gt;&lt;/Member&gt;&lt;Member Code="2017" HasMetadata="false"&gt;&lt;Name LocaleIsoCode="en"&gt;2017&lt;/Name&gt;&lt;Name LocaleIsoCode="it"&gt;2017&lt;/Name&gt;&lt;/Member&gt;&lt;/Dimension&gt;&lt;WBOSInformations&gt;&lt;TimeDimension WebTreeWasUsed="false"&gt;&lt;StartCodes Annual="2015" /&gt;&lt;EndCodes Annual="2017" /&gt;&lt;/TimeDimension&gt;&lt;/WBOSInformations&gt;&lt;Tabulation Axis="horizontal"&gt;&lt;Dimension Code="TIME" CommonCode="TIME" /&gt;&lt;Dimension Code="SEXISTAT1" CommonCode="SEXISTAT1" /&gt;&lt;/Tabulation&gt;&lt;Tabulation Axis="vertical"&gt;&lt;Dimension Code="ITTER107" CommonCode="ITTER107" /&gt;&lt;/Tabulation&gt;&lt;Tabulation Axis="page"&gt;&lt;Dimension Code="TIPO_DATO6" CommonCode="TIPO_DATO6" /&gt;&lt;Dimension Code="CITTADINANZA" CommonCode="CITTADINANZA" /&gt;&lt;Dimension Code="AREADIDATTICA" CommonCode="AREADIDATTICA" /&gt;&lt;/Tabulation&gt;&lt;Formatting&gt;&lt;Labels LocaleIsoCode="it" /&gt;&lt;Power&gt;0&lt;/Power&gt;&lt;Decimals&gt;-1&lt;/Decimals&gt;&lt;SkipEmptyLines&gt;tru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true&lt;/FreezePanes&gt;&lt;MaxBarChartLen&gt;65&lt;/MaxBarChartLen&gt;&lt;/Format&gt;&lt;Query&gt;&lt;AbsoluteUri&gt;http://dati.istat.it//View.aspx?QueryId=&amp;amp;QueryType=Public&amp;amp;Lang=it&lt;/AbsoluteUri&gt;&lt;/Query&gt;&lt;/WebTableParameter&gt;</t>
  </si>
  <si>
    <t>2017</t>
  </si>
  <si>
    <t>maschi</t>
  </si>
  <si>
    <t>femmine</t>
  </si>
  <si>
    <t xml:space="preserve">  Pordenone</t>
  </si>
  <si>
    <t>gruppo scientifico</t>
  </si>
  <si>
    <t>gruppo medico</t>
  </si>
  <si>
    <t>gruppo ingegneria</t>
  </si>
  <si>
    <t>gruppo economico-statistico</t>
  </si>
  <si>
    <t>gruppo politico-sociale</t>
  </si>
  <si>
    <t>1 343</t>
  </si>
  <si>
    <t>1 372</t>
  </si>
  <si>
    <t>1 364</t>
  </si>
  <si>
    <t xml:space="preserve">  Gemona del Friuli</t>
  </si>
  <si>
    <t xml:space="preserve">  Udine</t>
  </si>
  <si>
    <t xml:space="preserve">  Gorizia</t>
  </si>
  <si>
    <t xml:space="preserve">  Trieste</t>
  </si>
  <si>
    <t>Totale Friuli</t>
  </si>
  <si>
    <t>Popolazione residente con almeno 6 anni per grado di istruzione e genere ai Censimenti  1991, 2001 e  2011 (valori percentuali)</t>
  </si>
  <si>
    <t>Laurea/ Titolo universitario</t>
  </si>
  <si>
    <t>di cui italiani</t>
  </si>
  <si>
    <t>Via Cappuccini</t>
  </si>
  <si>
    <t>Viale della Libertà, 104</t>
  </si>
  <si>
    <t>“S. Lucia”</t>
  </si>
  <si>
    <t>“G. Lozer”</t>
  </si>
  <si>
    <t xml:space="preserve">“Sacro Cuore” </t>
  </si>
  <si>
    <t xml:space="preserve">"S. Maria Goretti" </t>
  </si>
  <si>
    <t>Giorno</t>
  </si>
  <si>
    <t>Gen.</t>
  </si>
  <si>
    <t>Feb</t>
  </si>
  <si>
    <t>Mar</t>
  </si>
  <si>
    <t>Apr</t>
  </si>
  <si>
    <t>Mag</t>
  </si>
  <si>
    <t>Giu</t>
  </si>
  <si>
    <t>Lug</t>
  </si>
  <si>
    <t>Ago</t>
  </si>
  <si>
    <t>Set</t>
  </si>
  <si>
    <t>Ott</t>
  </si>
  <si>
    <t>Nov</t>
  </si>
  <si>
    <t>Dic</t>
  </si>
  <si>
    <t>Media</t>
  </si>
  <si>
    <r>
      <t xml:space="preserve">*Valore Limite giornaliero per la protezione della salute umana </t>
    </r>
    <r>
      <rPr>
        <sz val="10"/>
        <rFont val="Calibri"/>
        <family val="2"/>
        <scheme val="minor"/>
      </rPr>
      <t>50 μg/m</t>
    </r>
    <r>
      <rPr>
        <vertAlign val="superscript"/>
        <sz val="10"/>
        <rFont val="Calibri"/>
        <family val="2"/>
        <scheme val="minor"/>
      </rPr>
      <t xml:space="preserve">3 </t>
    </r>
    <r>
      <rPr>
        <b/>
        <i/>
        <sz val="10"/>
        <rFont val="Calibri"/>
        <family val="2"/>
        <scheme val="minor"/>
      </rPr>
      <t xml:space="preserve"> </t>
    </r>
    <r>
      <rPr>
        <i/>
        <sz val="10"/>
        <rFont val="Calibri"/>
        <family val="2"/>
        <scheme val="minor"/>
      </rPr>
      <t xml:space="preserve"> </t>
    </r>
  </si>
  <si>
    <r>
      <t>Valore della concentrazione media annua (in μg/m</t>
    </r>
    <r>
      <rPr>
        <b/>
        <vertAlign val="superscript"/>
        <sz val="10"/>
        <rFont val="Calibri"/>
        <family val="2"/>
        <scheme val="minor"/>
      </rPr>
      <t xml:space="preserve">3 </t>
    </r>
    <r>
      <rPr>
        <b/>
        <i/>
        <sz val="10"/>
        <rFont val="Calibri"/>
        <family val="2"/>
        <scheme val="minor"/>
      </rPr>
      <t>)</t>
    </r>
  </si>
  <si>
    <t>italiani</t>
  </si>
  <si>
    <t>stranieri</t>
  </si>
  <si>
    <t>Raccolta, selezione, elaborazione dati, impaginazione e grafica:</t>
  </si>
  <si>
    <t>L’utilizzo dei dati è consentito con  la citazione della fonte.</t>
  </si>
  <si>
    <t>Pubblicazione a cura  dell’ufficio Statistica  del Comune di Pordenone</t>
  </si>
  <si>
    <t>Caterina Lorenzon e Renata Rosin</t>
  </si>
  <si>
    <r>
      <t>Foto di copertina</t>
    </r>
    <r>
      <rPr>
        <sz val="10"/>
        <rFont val="Calibri"/>
        <family val="2"/>
        <scheme val="minor"/>
      </rPr>
      <t>: Veduta del Corso Vittorio Emanuele II e della sede del Comune</t>
    </r>
  </si>
  <si>
    <t>Pordenone,  novembre 2019</t>
  </si>
  <si>
    <t xml:space="preserve">Simone Polesello (Pres. Gruppo consiliare) </t>
  </si>
  <si>
    <t xml:space="preserve">Alberto Santarossa  (Pres. Gruppo consiliare) </t>
  </si>
  <si>
    <t xml:space="preserve">Francesco Ribetti  (Pres. Gruppo consiliare) </t>
  </si>
  <si>
    <t xml:space="preserve">Mara Piccin  (Pres. Gruppo consiliare) </t>
  </si>
  <si>
    <t xml:space="preserve">Mattia Tirelli  (Pres. Gruppo consiliare) </t>
  </si>
  <si>
    <t xml:space="preserve">Samuele Stefanoni (Pres. Gruppo consiliare) </t>
  </si>
  <si>
    <t xml:space="preserve">Francesco Giannelli  (Pres. Gruppo consiliare) </t>
  </si>
  <si>
    <t xml:space="preserve">Roberto Freschi  (Pres. Gruppo consiliare) </t>
  </si>
  <si>
    <t xml:space="preserve">Mario Bianchini  (Pres. Gruppo consiliare) </t>
  </si>
  <si>
    <t xml:space="preserve">Pietro Colussi  (Pres. Gruppo consiliare) </t>
  </si>
  <si>
    <t xml:space="preserve">Nicola Conficoni  (Pres. Gruppo consiliare) </t>
  </si>
  <si>
    <r>
      <t xml:space="preserve">Edilizia residenziale e politiche di </t>
    </r>
    <r>
      <rPr>
        <i/>
        <sz val="10"/>
        <color theme="1"/>
        <rFont val="Calibri"/>
        <family val="2"/>
        <scheme val="minor"/>
      </rPr>
      <t>social housing</t>
    </r>
  </si>
  <si>
    <t>Emanuele 
Loperfido</t>
  </si>
  <si>
    <t>Numero di alberi censiti</t>
  </si>
  <si>
    <t xml:space="preserve">Per informazioni ed integrazioni: </t>
  </si>
  <si>
    <t>ufficiostatistica@comune.pordenone.it</t>
  </si>
  <si>
    <t>Rifiuti NON differenziati</t>
  </si>
  <si>
    <t>Fonte: Comune di Pordenone</t>
  </si>
  <si>
    <t xml:space="preserve">Fonte: indagine Legambiente </t>
  </si>
  <si>
    <t>Plastica</t>
  </si>
  <si>
    <t>Frazione organica umida</t>
  </si>
  <si>
    <t>Inerti (di origine domestica)</t>
  </si>
  <si>
    <t>Spazzamento riciclato</t>
  </si>
  <si>
    <t xml:space="preserve">Fonte: Hydrogea spa         </t>
  </si>
  <si>
    <t>n. di giorni di superamento del Valore Limite</t>
  </si>
  <si>
    <t>nd</t>
  </si>
  <si>
    <r>
      <t>In  grassetto sono evidenziati i superamenti del Valore Limite (VL) giornaliero per la protezione della salute umana (</t>
    </r>
    <r>
      <rPr>
        <sz val="9"/>
        <rFont val="Calibri"/>
        <family val="2"/>
        <scheme val="minor"/>
      </rPr>
      <t>50 μg/m</t>
    </r>
    <r>
      <rPr>
        <vertAlign val="superscript"/>
        <sz val="9"/>
        <rFont val="Calibri"/>
        <family val="2"/>
        <scheme val="minor"/>
      </rPr>
      <t>3</t>
    </r>
    <r>
      <rPr>
        <i/>
        <sz val="9"/>
        <rFont val="Calibri"/>
        <family val="2"/>
        <scheme val="minor"/>
      </rPr>
      <t>)</t>
    </r>
  </si>
  <si>
    <r>
      <t>In  grassetto sono evidenziati i superamenti del Valore Limite (VL) giornaliero per la protezione della salute umana (25 μg/m</t>
    </r>
    <r>
      <rPr>
        <i/>
        <vertAlign val="superscript"/>
        <sz val="9"/>
        <rFont val="Calibri"/>
        <family val="2"/>
        <scheme val="minor"/>
      </rPr>
      <t>3</t>
    </r>
    <r>
      <rPr>
        <i/>
        <sz val="9"/>
        <rFont val="Calibri"/>
        <family val="2"/>
        <scheme val="minor"/>
      </rPr>
      <t>)</t>
    </r>
  </si>
  <si>
    <t>Parchi di interesse storico, artistico, paesagistico.</t>
  </si>
  <si>
    <t>totale verde a gestione comunale</t>
  </si>
  <si>
    <r>
      <t xml:space="preserve">* </t>
    </r>
    <r>
      <rPr>
        <i/>
        <sz val="10"/>
        <rFont val="Calibri"/>
        <family val="2"/>
        <scheme val="minor"/>
      </rPr>
      <t>dato ricalcolato dall’Istat a seguito del 15° Censimento generale della Popolazione</t>
    </r>
  </si>
  <si>
    <t>Popolazione italiana al 1 gennaio</t>
  </si>
  <si>
    <t>* Popolazione ricalcolata dall’Istat a seguito del Censimento generale della popolazione</t>
  </si>
  <si>
    <t>Perù</t>
  </si>
  <si>
    <t xml:space="preserve">0-34 </t>
  </si>
  <si>
    <t xml:space="preserve">MASCHI </t>
  </si>
  <si>
    <t>Settore</t>
  </si>
  <si>
    <t>Divisione</t>
  </si>
  <si>
    <t>A Agricoltura, silvicoltura pesca</t>
  </si>
  <si>
    <t>A 01 Coltivazioni agricole e produzione di prodotti animali, c...</t>
  </si>
  <si>
    <t/>
  </si>
  <si>
    <t>A 02 Silvicoltura ed utilizzo di aree forestali</t>
  </si>
  <si>
    <t>B Estrazione di minerali da cave e miniere</t>
  </si>
  <si>
    <t>B 07 Estrazione di minerali metalliferi</t>
  </si>
  <si>
    <t>B 08 Altre attività di estrazione di minerali da cave e miniere</t>
  </si>
  <si>
    <t>C Attività manifatturiere</t>
  </si>
  <si>
    <t>C 10 Industrie alimentari</t>
  </si>
  <si>
    <t>C 13 Industrie tessili</t>
  </si>
  <si>
    <t>C 14 Confezione di articoli di abbigliamento; confezione di ar...</t>
  </si>
  <si>
    <t>C 15 Fabbricazione di articoli in pelle e simili</t>
  </si>
  <si>
    <t>C 16 Industria del legno e dei prodotti in legno e sughero (es...</t>
  </si>
  <si>
    <t>C 17 Fabbricazione di carta e di prodotti di carta</t>
  </si>
  <si>
    <t>C 18 Stampa e riproduzione di supporti registrati</t>
  </si>
  <si>
    <t>C 20 Fabbricazione di prodotti chimici</t>
  </si>
  <si>
    <t>C 22 Fabbricazione di articoli in gomma e materie plastiche</t>
  </si>
  <si>
    <t>C 23 Fabbricazione di altri prodotti della lavorazione di miner..</t>
  </si>
  <si>
    <t>C 24 Metallurgia</t>
  </si>
  <si>
    <t>C 25 Fabbricazione di prodotti in metallo (esclusi macchinari ...</t>
  </si>
  <si>
    <t>C 26 Fabbricazione di computer e prodotti di elettronica e ott...</t>
  </si>
  <si>
    <t>C 27 Fabbricazione di apparecchiature elettriche ed apparecchi...</t>
  </si>
  <si>
    <t>C 28 Fabbricazione di macchinari ed apparecchiature nca</t>
  </si>
  <si>
    <t>C 29 Fabbricazione di autoveicoli, rimorchi e semirimorchi</t>
  </si>
  <si>
    <t>C 30 Fabbricazione di altri mezzi di trasporto</t>
  </si>
  <si>
    <t>C 31 Fabbricazione di mobili</t>
  </si>
  <si>
    <t>C 32 Altre industrie manifatturiere</t>
  </si>
  <si>
    <t>C 33 Riparazione, manutenzione ed installazione di macchine ed...</t>
  </si>
  <si>
    <t>D Fornitura di energia elettrica, gas, vapore e aria condiz...</t>
  </si>
  <si>
    <t>D 35 Fornitura di energia elettrica, gas, vapore e aria condiz...</t>
  </si>
  <si>
    <t>E Fornitura di acqua; reti fognarie, attività di gestione d...</t>
  </si>
  <si>
    <t>E 36 Raccolta, trattamento e fornitura di acqua</t>
  </si>
  <si>
    <t>E 37 Gestione delle reti fognarie</t>
  </si>
  <si>
    <t>E 38 Attività di raccolta, trattamento e smaltimento dei rifiu...</t>
  </si>
  <si>
    <t>E 39 Attività di risanamento e altri servizi di gestione dei r...</t>
  </si>
  <si>
    <t>F Costruzioni</t>
  </si>
  <si>
    <t>F 41 Costruzione di edifici</t>
  </si>
  <si>
    <t>F 42 Ingegneria civile</t>
  </si>
  <si>
    <t>F 43 Lavori di costruzione specializzati</t>
  </si>
  <si>
    <t>G Commercio all'ingrosso e al dettaglio; riparazione di aut...</t>
  </si>
  <si>
    <t>G 46 Commercio all'ingrosso (escluso quello di autoveicoli e d...</t>
  </si>
  <si>
    <t>G 47 Commercio al dettaglio (escluso quello di autoveicoli e d...</t>
  </si>
  <si>
    <t xml:space="preserve">H Trasporto e magazzinaggio </t>
  </si>
  <si>
    <t>H 49 Trasporto terrestre e mediante condotte</t>
  </si>
  <si>
    <t>H 52 Magazzinaggio e attività di supporto ai trasporti</t>
  </si>
  <si>
    <t>H 53 Servizi postali e attività di corriere</t>
  </si>
  <si>
    <t xml:space="preserve">I Attività dei servizi di alloggio e di ristorazione </t>
  </si>
  <si>
    <t>I 55 Alloggio</t>
  </si>
  <si>
    <t>I 56 Attività dei servizi di ristorazione</t>
  </si>
  <si>
    <t>J Servizi di informazione e comunicazione</t>
  </si>
  <si>
    <t>J 58 Attività editoriali</t>
  </si>
  <si>
    <t>J 59 Attività di produzione cinematografica, di video e di pro...</t>
  </si>
  <si>
    <t>J 60 Attività di programmazione e trasmissione</t>
  </si>
  <si>
    <t>J 61 Telecomunicazioni</t>
  </si>
  <si>
    <t>J 62 Produzione di software, consulenza informatica e attività...</t>
  </si>
  <si>
    <t>J 63 Attività dei servizi d'informazione e altri servizi infor...</t>
  </si>
  <si>
    <t>K Attività finanziarie e assicurative</t>
  </si>
  <si>
    <t>K 64 Attività di servizi finanziari (escluse le assicurazioni ...</t>
  </si>
  <si>
    <t>K 66 Attività ausiliarie dei servizi finanziari e delle attivi...</t>
  </si>
  <si>
    <t>L Attività immobiliari</t>
  </si>
  <si>
    <t>L 68 Attivita' immobiliari</t>
  </si>
  <si>
    <t>M Attività professionali, scientifiche e tecniche</t>
  </si>
  <si>
    <t>M 69 Attività legali e contabilità</t>
  </si>
  <si>
    <t>M 70 Attività di direzione aziendale e di consulenza gestional...</t>
  </si>
  <si>
    <t>M 71 Attività degli studi di architettura e d'ingegneria; coll...</t>
  </si>
  <si>
    <t>M 72 Ricerca scientifica e sviluppo</t>
  </si>
  <si>
    <t>M 73 Pubblicità e ricerche di mercato</t>
  </si>
  <si>
    <t>M 74 Altre attività professionali, scientifiche e tecniche</t>
  </si>
  <si>
    <t>N Noleggio, agenzie di viaggio, servizi di supporto alle imp...</t>
  </si>
  <si>
    <t>N 77 Attività di noleggio e leasing operativo</t>
  </si>
  <si>
    <t>N 78 Attività di ricerca, selezione, fornitura di personale</t>
  </si>
  <si>
    <t>N 79 Attività dei servizi delle agenzie di viaggio, dei tour o...</t>
  </si>
  <si>
    <t>N 80 Servizi di vigilanza e investigazione</t>
  </si>
  <si>
    <t>N 81 Attività di servizi per edifici e paesaggio</t>
  </si>
  <si>
    <t>N 82 Attività di supporto per le funzioni d'ufficio e altri se...</t>
  </si>
  <si>
    <t>P Istruzione</t>
  </si>
  <si>
    <t>P 85 Istruzione</t>
  </si>
  <si>
    <t xml:space="preserve">Q Sanità e assistenza sociale  </t>
  </si>
  <si>
    <t>Q 86 Assistenza sanitaria</t>
  </si>
  <si>
    <t>Q 87 Servizi di assistenza sociale residenziale</t>
  </si>
  <si>
    <t>Q 88 Assistenza sociale non residenziale</t>
  </si>
  <si>
    <t>R Attività artistiche, sportive, di intrattenimento e diver...</t>
  </si>
  <si>
    <t>R 90 Attività creative, artistiche e di intrattenimento</t>
  </si>
  <si>
    <t>R 91 Attività di biblioteche, archivi, musei ed altre attività...</t>
  </si>
  <si>
    <t>R 92 Attività riguardanti le lotterie, le scommesse, le case d...</t>
  </si>
  <si>
    <t>R 93 Attività sportive, di intrattenimento e di divertimento</t>
  </si>
  <si>
    <t>S Altre attività di servizi</t>
  </si>
  <si>
    <t>S 94 Attività di organizzazioni associative</t>
  </si>
  <si>
    <t>S 95 Riparazione di computer e di beni per uso personale e per...</t>
  </si>
  <si>
    <t>S 96 Altre attività di servizi per la persona</t>
  </si>
  <si>
    <t>X Imprese non classificate</t>
  </si>
  <si>
    <t>Grand Total</t>
  </si>
  <si>
    <t>G 45 Commercio all'ingrosso e al dettaglio e riparazione di autoveicoli</t>
  </si>
  <si>
    <t>Tab. 4.11 - Posti letto delle strutture ricettive. Anni 2015-2018</t>
  </si>
  <si>
    <t>ARRIVI</t>
  </si>
  <si>
    <t>PRESENZE</t>
  </si>
  <si>
    <t>Estero</t>
  </si>
  <si>
    <t xml:space="preserve"> Estero</t>
  </si>
  <si>
    <t>Repubblica Ceca</t>
  </si>
  <si>
    <t xml:space="preserve">Repubblica Ceca </t>
  </si>
  <si>
    <t>var % (18/17)</t>
  </si>
  <si>
    <t>Var ass
 (18-17)</t>
  </si>
  <si>
    <t>Tab. 4.1 - Imprese, autorizzazioni commerciali per superficie di vendita e autorizzazioni al commercio su aree pubbliche. Anni 2012-2018</t>
  </si>
  <si>
    <t>Agricoltura</t>
  </si>
  <si>
    <t>Commercio</t>
  </si>
  <si>
    <t>manifatturiero</t>
  </si>
  <si>
    <t>ICT</t>
  </si>
  <si>
    <t>Altri servizi</t>
  </si>
  <si>
    <t>immobiliare</t>
  </si>
  <si>
    <t>pubblici esercizi</t>
  </si>
  <si>
    <t>finanza assicurazioni</t>
  </si>
  <si>
    <t>Noleggio, agenzie di viaggio, servizi imprese</t>
  </si>
  <si>
    <t>Attività professionali, scient. e tecniche</t>
  </si>
  <si>
    <t>Noleggio, agenzie di viaggio, servizi di supporto a imprese</t>
  </si>
  <si>
    <t>Fornitura di energia elettrica, gas, vapore e aria cond.</t>
  </si>
  <si>
    <t>Attività artistiche, sportive, divertimento</t>
  </si>
  <si>
    <t>Occupati (15 anni e più). Valori assoluti  - in migliaia</t>
  </si>
  <si>
    <t xml:space="preserve">R. da lavoro dipendente e assimilati </t>
  </si>
  <si>
    <t xml:space="preserve">R. da pensione </t>
  </si>
  <si>
    <t>R. da lavoro autonomo*</t>
  </si>
  <si>
    <t>R. imprenditore in contabilità ordinaria*</t>
  </si>
  <si>
    <t>R. imprenditore in contabilità semplificata*</t>
  </si>
  <si>
    <t>R. da partecipazione*</t>
  </si>
  <si>
    <t xml:space="preserve">R. imponibile </t>
  </si>
  <si>
    <t xml:space="preserve">R. imponibile addizionale </t>
  </si>
  <si>
    <t>Esercizi alberghieri</t>
  </si>
  <si>
    <t>Esercizi complementari</t>
  </si>
  <si>
    <t>Italiani</t>
  </si>
  <si>
    <t>1</t>
  </si>
  <si>
    <t>2</t>
  </si>
  <si>
    <t>3</t>
  </si>
  <si>
    <t>4</t>
  </si>
  <si>
    <t>5</t>
  </si>
  <si>
    <t>6</t>
  </si>
  <si>
    <t>7</t>
  </si>
  <si>
    <t>8</t>
  </si>
  <si>
    <t>9</t>
  </si>
  <si>
    <t>TOTALE 2017</t>
  </si>
  <si>
    <t>2018</t>
  </si>
  <si>
    <t>TOTALE 2018</t>
  </si>
  <si>
    <t>comp. %</t>
  </si>
  <si>
    <t>Fonte:  PromoTurismo FVG</t>
  </si>
  <si>
    <t>Fonte:  PromoTurismo FVG.</t>
  </si>
  <si>
    <t>Media della temperatura media giornaliera</t>
  </si>
  <si>
    <t>Struttura per età della popolazione</t>
  </si>
  <si>
    <t>2001*</t>
  </si>
  <si>
    <r>
      <t>Tab. 2.6 A - Polveri sottili (PM</t>
    </r>
    <r>
      <rPr>
        <b/>
        <vertAlign val="superscript"/>
        <sz val="11"/>
        <rFont val="Calibri"/>
        <family val="2"/>
        <scheme val="minor"/>
      </rPr>
      <t>10</t>
    </r>
    <r>
      <rPr>
        <b/>
        <sz val="11"/>
        <rFont val="Calibri"/>
        <family val="2"/>
        <scheme val="minor"/>
      </rPr>
      <t xml:space="preserve"> ). Media mensile della media giornaliera in microgrammi/m³. Pordenone Centro. Anno 2017</t>
    </r>
  </si>
  <si>
    <r>
      <t>Tab. 2.6 B- Polveri sottili (PM</t>
    </r>
    <r>
      <rPr>
        <b/>
        <vertAlign val="superscript"/>
        <sz val="11"/>
        <rFont val="Calibri"/>
        <family val="2"/>
        <scheme val="minor"/>
      </rPr>
      <t xml:space="preserve">10 </t>
    </r>
    <r>
      <rPr>
        <b/>
        <sz val="11"/>
        <rFont val="Calibri"/>
        <family val="2"/>
        <scheme val="minor"/>
      </rPr>
      <t>). Media mensile della media giornaliera in microgrammi/m³. Pordenone Centro. Anno 2018</t>
    </r>
  </si>
  <si>
    <t>Tab. 2.8 - Biossido di azoto (NO2). Media mensile della media giornaliera in microgrammi/m³. Pordenone Centro. Anno 2018</t>
  </si>
  <si>
    <t>Tab. 2.9 - Rilevazioni meteorologiche: principali indicatori 2008-2018</t>
  </si>
  <si>
    <t>Tab. 2.11 - Rilevazioni meteorologiche mensili. Temperature minime in C°. Valori medi. Anni 2008-2018</t>
  </si>
  <si>
    <t>Totale  POP</t>
  </si>
  <si>
    <t>Tab. 4.4 - Imprese attive per valore della produzione. Anni 2012-2018</t>
  </si>
  <si>
    <t>Tab. 4.5 - Imprese attive per natura giuridica. Anni 2012-2018</t>
  </si>
  <si>
    <t>Tab. 4.6 - Imprese attive e imprese registrate. Anni 2007-2018</t>
  </si>
  <si>
    <t>Altri Paesi Centro e Sud America</t>
  </si>
  <si>
    <t>Altri Paesi Africa Mediterranea</t>
  </si>
  <si>
    <t>Production Engineering and Management - LM</t>
  </si>
  <si>
    <t xml:space="preserve">Production Engineering and Management - LM </t>
  </si>
  <si>
    <t>Tab. 3.2 - Bilancio demografico 2018</t>
  </si>
  <si>
    <t>Tab. 3.3 A - Bilancio demografico stranieri 2018</t>
  </si>
  <si>
    <t>Tab. 3.4 - Principali indicatori demografici. Anni 2012-2018</t>
  </si>
  <si>
    <t>Tab. 3.7 A - Popolazione residente al 31.12.2017 per età, genere e stato civile</t>
  </si>
  <si>
    <t>Tab. 3.7 B - Popolazione residente al 31.12.2018 per età, genere e stato civile</t>
  </si>
  <si>
    <t>Tab. 3.8 - Popolazione residente. Classi d’età  0 - 14  anni  e 65 anni e oltre. Anni 2008-2018</t>
  </si>
  <si>
    <t>Popolazione straniera: Anni 2012-2018</t>
  </si>
  <si>
    <t>Popolazione straniera: incidenza % sul totale della popolazione. Anni 2012-2018</t>
  </si>
  <si>
    <t>A) totale della popolazione</t>
  </si>
  <si>
    <t>B) popolazione italiana</t>
  </si>
  <si>
    <t>I nuovi italiani: numero di stranieri che hanno acquisito la cittadinanza italiana. Valore annuale e cumulato. Anni 2012-2018</t>
  </si>
  <si>
    <t>Saldo migratorio interno</t>
  </si>
  <si>
    <t>Saldo migratorio esterno</t>
  </si>
  <si>
    <t>C) popolazione straniera</t>
  </si>
  <si>
    <t>tipo</t>
  </si>
  <si>
    <t>Iscritti da altri comuni</t>
  </si>
  <si>
    <t>Tab 3.11 - Iscrizioni, cancellazioni e saldo da e per altri comuni. Anni 2014-2018</t>
  </si>
  <si>
    <t>STRANIERI</t>
  </si>
  <si>
    <t>ITALIANI</t>
  </si>
  <si>
    <t>Tab 3.12 - Iscrizioni, cancellazioni e saldo da e per l'estero. Anni 2014-2018</t>
  </si>
  <si>
    <t>Cancell. per altri comuni</t>
  </si>
  <si>
    <t>saldo migrat. interno</t>
  </si>
  <si>
    <t>saldo migrat. esterno</t>
  </si>
  <si>
    <t>Tab. 3.13 - Stranieri residenti per genere e cittadinanza. Anni 2017 e 2018</t>
  </si>
  <si>
    <t>Tab. 3.14 A - Stranieri residenti al 31.12.2017 per genere ed età</t>
  </si>
  <si>
    <t>Tab. 3.14 B - Stranieri residenti al 31.12.2018 per genere ed età</t>
  </si>
  <si>
    <t>Var ass
 18-17</t>
  </si>
  <si>
    <t>Tab. 4.12 - Arrivi e presenze di turisti italiani e stranieri. Anni 2007-2018</t>
  </si>
  <si>
    <t>Tab. 4.10 - Strutture ricettive per tipologia. Anni 2015-2018</t>
  </si>
  <si>
    <t>Tab. 4.16 - Presenze di turisti stranieri per Paese di provenienza. Anni 2015-2018</t>
  </si>
  <si>
    <t>Tab. 4.17 - Arrivi e presenze di turisti italiani e stranieri negli esercizi alberghieri e complementari. Anni 2017-2018</t>
  </si>
  <si>
    <t>n.d</t>
  </si>
  <si>
    <t>non disponibile</t>
  </si>
  <si>
    <t>Fonte: Università degli Studi di Trieste - (agosto 2019) e Università degli Studi di Udine - (agosto 2018)</t>
  </si>
  <si>
    <t>Scuole dell'infanzia: numero di studenti italiani, stranieri e totale. Anno scolastico 18-19</t>
  </si>
  <si>
    <t>Scuole primarie: numero di studenti italiani, stranieri e totale. Anno scolastico 18-19</t>
  </si>
  <si>
    <t>Scuole secondarie di primo grado: numero di studenti italiani, stranieri, totale. Anno sc. 18-19</t>
  </si>
  <si>
    <t>Tab. 6.12 - Scuole statali secondarie di secondo grado. Iscritti per Istituto e anno di corso. Anni scolastici 2017-18 e 2018-19</t>
  </si>
  <si>
    <t>Tab. 6.13 - Scuole statali secondarie di secondo grado. Numero di classi per Istituto e anno di corso. Anni scolastici 2017-18 e 2018-19</t>
  </si>
  <si>
    <t xml:space="preserve">Tab. 6.14 -  Istituti scolastici del comune di Pordenone. Iscritti anno scolastico 2017 - 2018 </t>
  </si>
  <si>
    <t xml:space="preserve">Tab. 6.15 -  altri isituti della provincia di Pordenone. Iscritti anno scolastico 2017 - 2018 </t>
  </si>
  <si>
    <t>gruppo</t>
  </si>
  <si>
    <t>scientifico</t>
  </si>
  <si>
    <t>chimico-farmaceutico</t>
  </si>
  <si>
    <t>geo-biologico</t>
  </si>
  <si>
    <t>medico</t>
  </si>
  <si>
    <t>ingegneria</t>
  </si>
  <si>
    <t>architettura</t>
  </si>
  <si>
    <t>agrario</t>
  </si>
  <si>
    <t>economico-statistico</t>
  </si>
  <si>
    <t>politico-sociale</t>
  </si>
  <si>
    <t>giuridico</t>
  </si>
  <si>
    <t>letterario</t>
  </si>
  <si>
    <t>linguistico</t>
  </si>
  <si>
    <t>insegnamento</t>
  </si>
  <si>
    <t>psicologico</t>
  </si>
  <si>
    <t>educazione fisica</t>
  </si>
  <si>
    <t>Residenti del Comune di Pordenone iscritti all'università, per gruppo di corso di laurea. Anno 2017</t>
  </si>
  <si>
    <t>Tab. 2.2 - Estensione in metri quadri del verde urbano per tipologia. Anni 2016-2018</t>
  </si>
  <si>
    <t>Tab. 2.4 - Acqua erogata e unità servite. Anni 2016 -2018</t>
  </si>
  <si>
    <r>
      <t>Tab. 2.5 - Polveri sottili (PM</t>
    </r>
    <r>
      <rPr>
        <b/>
        <vertAlign val="superscript"/>
        <sz val="11"/>
        <rFont val="Calibri"/>
        <family val="2"/>
        <scheme val="minor"/>
      </rPr>
      <t>10</t>
    </r>
    <r>
      <rPr>
        <b/>
        <sz val="11"/>
        <rFont val="Calibri"/>
        <family val="2"/>
        <scheme val="minor"/>
      </rPr>
      <t>): numero di giorni di superamento del Valore Limite*e concentrazione media annua. Anni 2014 - 2018</t>
    </r>
  </si>
  <si>
    <r>
      <t>Tab. 2.7 - Polveri sottili (PM2,5</t>
    </r>
    <r>
      <rPr>
        <b/>
        <vertAlign val="superscript"/>
        <sz val="11"/>
        <rFont val="Calibri"/>
        <family val="2"/>
        <scheme val="minor"/>
      </rPr>
      <t xml:space="preserve"> </t>
    </r>
    <r>
      <rPr>
        <b/>
        <sz val="11"/>
        <rFont val="Calibri"/>
        <family val="2"/>
        <scheme val="minor"/>
      </rPr>
      <t>). Media mensile della media giornaliera in microgrammi/m³. Pordenone Centro. Anno 2018</t>
    </r>
  </si>
  <si>
    <r>
      <t>In  grassetto sono evidenziati i superamenti del Valore Limite (VL) giornaliero per la protezione della salute umana (40 μg/m</t>
    </r>
    <r>
      <rPr>
        <i/>
        <vertAlign val="superscript"/>
        <sz val="9"/>
        <rFont val="Calibri"/>
        <family val="2"/>
        <scheme val="minor"/>
      </rPr>
      <t>3</t>
    </r>
    <r>
      <rPr>
        <i/>
        <sz val="9"/>
        <rFont val="Calibri"/>
        <family val="2"/>
        <scheme val="minor"/>
      </rPr>
      <t>)</t>
    </r>
  </si>
  <si>
    <t>Tab. 2.10 - Rilevazioni meteorologiche mensili. Temperature medie. Valori medi. Anni 2008-2018</t>
  </si>
  <si>
    <t>Tab. 2.14 - Rilevazioni mensili. Temperature massime in C°. Valori estremi. Anni 2008-2018</t>
  </si>
  <si>
    <t>Tab. 2.12 - Rilevazioni meteorologiche mensili. Temperature massime in C°. Valori medi. Anni 2008-2018</t>
  </si>
  <si>
    <t>Tab. 2.13 - Rilevazioni meteorologiche mensili. Temperature minime in C°. Valori estremi. Anni 2008-2018</t>
  </si>
  <si>
    <t>Tab 2.17 - Rilevazioni mensili. Umidità media (dati percentuali). Anni 2015-2018</t>
  </si>
  <si>
    <t>Tab 2.18 - Rilevazioni mensili. Radiazione media  in KJ/m2. Anni 2015-2018</t>
  </si>
  <si>
    <t>Tab 2.19 - Rilevazioni mensili. Radiazione massima in  KJ/m2. Anni 2015-2018</t>
  </si>
  <si>
    <t>Tab 2.20 - Rilevazioni mensili. Radiazione globale KJ/m2. Anni 2015-2018</t>
  </si>
  <si>
    <t>Tab 2.21 - Rilevazioni mensili. Millimetri di pioggia. Anni 2015-2018</t>
  </si>
  <si>
    <t>Tab 2.22 - Rilevazioni mensili. Pioggia massima in mm (dato giornal. estremo). Anni 2015-2018</t>
  </si>
  <si>
    <t>Tab 2.15 - Rilevazioni mensili. Vento medio in chilometri all'ora. Anni 2015-2018</t>
  </si>
  <si>
    <t>Tab 2.16 - Rilevazioni mensili. Vento massimo in chilometri all'ora. Anni 2015-2018</t>
  </si>
  <si>
    <t>Tab. 3.1 - Principali dati demografici per circoscrizione anagrafica. Anni 2017 e 2018</t>
  </si>
  <si>
    <t>Iscritti per cancellazione della cittadinanza</t>
  </si>
  <si>
    <t>Bilancio demografico italiani</t>
  </si>
  <si>
    <t>Tab. 3.3 B - Bilancio demografico italiani 2018</t>
  </si>
  <si>
    <t xml:space="preserve"> Tab. 3.5 - Popolazione residente suddivisa per genere. Variazione percentuale ed assoluta. Incidenza delle femmine sul totale. Anni 1950-2018</t>
  </si>
  <si>
    <t>fonte Istat</t>
  </si>
  <si>
    <t>Popolazione residente. Anni 2012-2018</t>
  </si>
  <si>
    <t>Nati, morti e saldo: popolazione totale, italiana e straniera. Anno 2018</t>
  </si>
  <si>
    <t>Nati, morti e saldo. Anni 2014-2018</t>
  </si>
  <si>
    <t>Tab. 3.10 - Stranieri residenti. Anni 1997-2018</t>
  </si>
  <si>
    <t>Stranieri per cittadinanza. Anno 2018</t>
  </si>
  <si>
    <t>Stranieri per cittadinanza. Variazione assoluta 2018-2017</t>
  </si>
  <si>
    <t>Tab. 3.15 - Morti residenti  secondo le principali cause, per genere e classi d’età. Anno 2018</t>
  </si>
  <si>
    <t>Tab. 3.16 - Morti  residenti secondo le principali cause. Anno 2018 Totale</t>
  </si>
  <si>
    <t>Tab. 4.3 - Imprese attive per settore e divisione. Anni 2016-2018</t>
  </si>
  <si>
    <t>Valore assente</t>
  </si>
  <si>
    <t>VALORE DELLA PRODUZIONE (in euro)</t>
  </si>
  <si>
    <t>Imprese attive per forma giuridica. Anno 2018</t>
  </si>
  <si>
    <t>Valore negativo</t>
  </si>
  <si>
    <t>Tab. 4.8 - Redditi ( R. ) e principali variabili IRPEF. Comune di Pordenone. Anni d’imposta 2014-2016</t>
  </si>
  <si>
    <t>Tab. 4.9 - Redditi suddivisi per classi. Comune di Pordenone. Anni d’imposta  2014-2016</t>
  </si>
  <si>
    <t>Tab. 4.15 - Arrivi di turisti stranieri per Paese di provenienza. Var. e composizione %. Anni 2015-2018</t>
  </si>
  <si>
    <t>Tab. 4.13 - Arrivi di turisti italiani per regione di provenienza. Valori, variazione e composizione percentuale . Anni 2015-2018</t>
  </si>
  <si>
    <t>Tab. 4.14 - Presenze di turisti italiani per regione di provenienza. Valori, variazione e composizione percentuale . Anni 2015-2018</t>
  </si>
  <si>
    <t>I dati riportati sono quelli risultanti dall'elaborazione delle comunicazioni effettuate dagli esercizi collegati alla procedura di rilevazione arrivi e presenze denominata "WebTur".</t>
  </si>
  <si>
    <t>La valutazione della completezza del numero degli esercizi che aderiscono a tale sistema di rilevazione e della completezza e correttezza dei dati che gli esercizi inseriscono o forniscono per altra via non rientra nei compiti di PromoTurismoFVG</t>
  </si>
  <si>
    <r>
      <t>Depositi</t>
    </r>
    <r>
      <rPr>
        <sz val="10"/>
        <rFont val="Calibri"/>
        <family val="2"/>
        <scheme val="minor"/>
      </rPr>
      <t>: raccolta da soggetti non bancari effettuata dalle banche sotto forma di: depositi, buoni fruttiferi, certificati di deposito e conti correnti.</t>
    </r>
  </si>
  <si>
    <r>
      <t>Esercizi alberghieri</t>
    </r>
    <r>
      <rPr>
        <sz val="10"/>
        <rFont val="Calibri"/>
        <family val="2"/>
        <scheme val="minor"/>
      </rPr>
      <t>: tutti gli alberghi e le residenze turistico - alberghiero.</t>
    </r>
  </si>
  <si>
    <r>
      <t>Esercizi complementari</t>
    </r>
    <r>
      <rPr>
        <sz val="10"/>
        <rFont val="Calibri"/>
        <family val="2"/>
        <scheme val="minor"/>
      </rPr>
      <t>: alloggi in affitto, gestiti in forma imprenditoriale, agriturismi, ostelli per la gioventù, case per ferie, bed&amp;breakfast, altri alloggi privati.</t>
    </r>
  </si>
  <si>
    <r>
      <t>Impieghi</t>
    </r>
    <r>
      <rPr>
        <sz val="10"/>
        <rFont val="Calibri"/>
        <family val="2"/>
        <scheme val="minor"/>
      </rPr>
      <t>: finanziamenti erogati dalle banche a soggetti non bancari ( mutui, scoperti di conto corrente, prestiti contro cessione di stipendio, anticipi su carta di credito, sconti di annualità, prestiti personali, leasing, factoring, altri investimenti finanziari, sofferenze, effetti insoluti e al protesto di proprietà).</t>
    </r>
  </si>
  <si>
    <r>
      <t>Impresa</t>
    </r>
    <r>
      <rPr>
        <sz val="10"/>
        <rFont val="Calibri"/>
        <family val="2"/>
        <scheme val="minor"/>
      </rPr>
      <t>: unità giuridico- economica che produce beni e  servizi destinabili alla vendita.</t>
    </r>
  </si>
  <si>
    <r>
      <t>Unità locale</t>
    </r>
    <r>
      <rPr>
        <sz val="10"/>
        <rFont val="Calibri"/>
        <family val="2"/>
        <scheme val="minor"/>
      </rPr>
      <t>: unità giuridico- economica o parte di essa situata in una località topograficamente identificata. In tale località si esercita una attività economica per la quale una o più persone lavorano per una stessa unità giuridico- economica.</t>
    </r>
  </si>
  <si>
    <r>
      <t>Dal 2013 la metodologia disposta da ISTAT ha escluso dal calcolo delle presenze i cosiddetti "ospiti di lunga permanenza", ossia le presenze in strutture in cui è prenotato il posto letto per lunghi periodi anche se non vi è la fruizione concreta dello stesso.</t>
    </r>
    <r>
      <rPr>
        <b/>
        <u/>
        <sz val="10"/>
        <color indexed="10"/>
        <rFont val="Calibri"/>
        <family val="2"/>
        <scheme val="minor"/>
      </rPr>
      <t xml:space="preserve"> I dati del 2013 e anni successivi non sono confrontabili con quelli del 2012 e anni precedenti. Non è possibile quantificare l'effetto di tale cambiamento di metodologia</t>
    </r>
    <r>
      <rPr>
        <sz val="10"/>
        <rFont val="Calibri"/>
        <family val="2"/>
        <scheme val="minor"/>
      </rPr>
      <t xml:space="preserve"> in quanto i dati sono inseriti direttamente dalle singole strutture e non sono in possesso di PromoTurismoFVG i dettagli relativi alle tipologie di permanenza escluse dalla rilevazione a partire dal 2013.</t>
    </r>
  </si>
  <si>
    <r>
      <rPr>
        <b/>
        <u/>
        <sz val="10"/>
        <rFont val="Calibri"/>
        <family val="2"/>
        <scheme val="minor"/>
      </rPr>
      <t>Alberghiero:</t>
    </r>
    <r>
      <rPr>
        <sz val="10"/>
        <rFont val="Calibri"/>
        <family val="2"/>
        <scheme val="minor"/>
      </rPr>
      <t xml:space="preserve"> Alberghi, residenze turistico-alberghiere, alberghi diffusi</t>
    </r>
  </si>
  <si>
    <r>
      <rPr>
        <b/>
        <u/>
        <sz val="10"/>
        <rFont val="Calibri"/>
        <family val="2"/>
        <scheme val="minor"/>
      </rPr>
      <t>Complementare</t>
    </r>
    <r>
      <rPr>
        <sz val="10"/>
        <rFont val="Calibri"/>
        <family val="2"/>
        <scheme val="minor"/>
      </rPr>
      <t>: Affittacamere, campeggi, villaggi turistici, alloggi agrituristici, strutture ricettive a carattere sociale, rifugi alpini, B&amp;B, Case e appartamenti (Non è nota la dimensione regionale della ricettività (numero strutture e posti letto) della categoria "Case ed appartamenti" ma soltanto il dato di arrivi e presenze dei rispondenti. Non si conosce, pertanto, il grado di copertura e la rappresentatività dei dati ricevuti. Questa categoria comprende le strutture private gestite da agenzie turistiche o direttamente dai titolari)</t>
    </r>
  </si>
  <si>
    <r>
      <rPr>
        <b/>
        <u/>
        <sz val="10"/>
        <rFont val="Calibri"/>
        <family val="2"/>
        <scheme val="minor"/>
      </rPr>
      <t>Pubblici Esercizi</t>
    </r>
    <r>
      <rPr>
        <sz val="10"/>
        <rFont val="Calibri"/>
        <family val="2"/>
        <scheme val="minor"/>
      </rPr>
      <t>: Alberghi, residenze turistico-alberghiere, alberghi diffusi, affittacamere, campeggi, villaggi turistici, alloggi agrituristici, strutture ricettive a carattere sociale, rifugi alpini, B&amp;B</t>
    </r>
  </si>
  <si>
    <r>
      <rPr>
        <b/>
        <u/>
        <sz val="10"/>
        <rFont val="Calibri"/>
        <family val="2"/>
        <scheme val="minor"/>
      </rPr>
      <t>Case e appartamenti</t>
    </r>
    <r>
      <rPr>
        <sz val="10"/>
        <rFont val="Calibri"/>
        <family val="2"/>
        <scheme val="minor"/>
      </rPr>
      <t>: Non è nota la dimensione regionale della ricettività (numero strutture e posti letto) della categoria "Case ed appartamenti" ma soltanto il dato di arrivi e presenze dei rispondenti. Non si conosce, pertanto, il grado di copertura e la rappresentatività dei dati ricevuti. Questa categoria comprende le strutture private gestite da agenzie turistiche o direttamente dai titolari</t>
    </r>
  </si>
  <si>
    <r>
      <t xml:space="preserve">Facciamo presente che per quanto riguarda i dati sulla </t>
    </r>
    <r>
      <rPr>
        <b/>
        <sz val="10"/>
        <rFont val="Calibri"/>
        <family val="2"/>
        <scheme val="minor"/>
      </rPr>
      <t>capacità ricettiva</t>
    </r>
    <r>
      <rPr>
        <sz val="10"/>
        <rFont val="Calibri"/>
        <family val="2"/>
        <scheme val="minor"/>
      </rPr>
      <t xml:space="preserve"> non possiamo garantire il grado di aggiornamento e correttezza dei dati non essendo direttamente gestiti dal nostro Ente.</t>
    </r>
  </si>
  <si>
    <t>Glossario e note al capitolo</t>
  </si>
  <si>
    <t>Tab. 7.1 - Incidenti stradali per mese ed anno. Feriti e morti. Anni 2006-2017</t>
  </si>
  <si>
    <r>
      <t>I dati riguardano</t>
    </r>
    <r>
      <rPr>
        <sz val="9.5"/>
        <rFont val="Calibri"/>
        <family val="2"/>
        <scheme val="minor"/>
      </rPr>
      <t xml:space="preserve"> esclusivamente gli incidenti che hanno avuto come conseguenza la morte e/o il ferimento delle persone coinvolte, poiché l’Istat, a partire dal 1991, ha escluso dal campo di osservazione gli incidenti che causano solo danni alle cose. Pertanto per ”incidente stradale” come stabilito nella Conferenza di Vienna sulla circolazione stradale nel 1968, si intende quello che:</t>
    </r>
  </si>
  <si>
    <t>Tab.7.10 - Conducenti di veicoli a motore coinvolti in incidenti stradali per genere e anni dal primo rilascio della patente. Anni 2016-2017 (valori assoluti e valori percentuali)</t>
  </si>
  <si>
    <t>Tab. 7.11 - Pedoni coinvolti  in incidenti stradali per classe d’età e genere. Anni 2010-2017</t>
  </si>
  <si>
    <t>n.</t>
  </si>
  <si>
    <t>Francesco</t>
  </si>
  <si>
    <t>Giulia</t>
  </si>
  <si>
    <t>Mattia</t>
  </si>
  <si>
    <t>Aurora</t>
  </si>
  <si>
    <t>Riccardo</t>
  </si>
  <si>
    <t>Alice</t>
  </si>
  <si>
    <t>Alessandro</t>
  </si>
  <si>
    <t>Gabriele</t>
  </si>
  <si>
    <t>Anna</t>
  </si>
  <si>
    <t>Leonardo</t>
  </si>
  <si>
    <t>Bianca</t>
  </si>
  <si>
    <t>Marco</t>
  </si>
  <si>
    <t>Emma</t>
  </si>
  <si>
    <t>Ginevra</t>
  </si>
  <si>
    <t>Davide</t>
  </si>
  <si>
    <t>Edoardo</t>
  </si>
  <si>
    <t>Lorenzo</t>
  </si>
  <si>
    <t>Antonio</t>
  </si>
  <si>
    <t>Filippo</t>
  </si>
  <si>
    <t>Matteo</t>
  </si>
  <si>
    <t>Pietro</t>
  </si>
  <si>
    <t>Vittoria</t>
  </si>
  <si>
    <t>Amelia</t>
  </si>
  <si>
    <t xml:space="preserve">Eva </t>
  </si>
  <si>
    <t>Camilla</t>
  </si>
  <si>
    <t>Emanuele</t>
  </si>
  <si>
    <t>Giovanni</t>
  </si>
  <si>
    <t>Andrea</t>
  </si>
  <si>
    <t>Tab. 3.17 A - Nati residenti. Anno di iscrizione 2017. Nomi più diffusi</t>
  </si>
  <si>
    <t>Tab. 3.17 B - Nati residenti. Anno di iscrizione 2018. Nomi più diffusi</t>
  </si>
  <si>
    <t>Sofia</t>
  </si>
  <si>
    <t>Teresa</t>
  </si>
  <si>
    <t>Nicole</t>
  </si>
  <si>
    <t>Emily</t>
  </si>
  <si>
    <t>Mia</t>
  </si>
  <si>
    <t>Victoria</t>
  </si>
  <si>
    <t>Matilde</t>
  </si>
  <si>
    <t>Federico</t>
  </si>
  <si>
    <t>Christian</t>
  </si>
  <si>
    <t>Liam</t>
  </si>
  <si>
    <t>Elia</t>
  </si>
  <si>
    <t>Tab. 7.4 - Incidenti stradali per tipo di strada. Anni 2010-2017</t>
  </si>
  <si>
    <t>Tab. 8.4 - Stranieri residenti nei Comuni della Provincia di Pordenone. Anni 2013-2018</t>
  </si>
  <si>
    <t>Tab. 8.5 - Popolazione residente nei Comuni capoluogo e Province del Friuli Venezia - Giulia. Anni 2007-2018</t>
  </si>
  <si>
    <t>Tab. 8.3 - Popolazione  residente. Comuni della provincia di Pordenone. Densità abitativa. Anni 2013-2018</t>
  </si>
  <si>
    <r>
      <t>Tab. 8.6 -</t>
    </r>
    <r>
      <rPr>
        <sz val="11"/>
        <rFont val="Calibri"/>
        <family val="2"/>
        <scheme val="minor"/>
      </rPr>
      <t xml:space="preserve"> </t>
    </r>
    <r>
      <rPr>
        <b/>
        <sz val="11"/>
        <rFont val="Calibri"/>
        <family val="2"/>
        <scheme val="minor"/>
      </rPr>
      <t>Stranieri residenti nei Comuni capoluogo e Province del Friuli Venezia - Giulia. Serie storica  2007-2018</t>
    </r>
  </si>
  <si>
    <t>INDICE DELLE TABELLE</t>
  </si>
  <si>
    <t xml:space="preserve">AVVERTENZA: </t>
  </si>
  <si>
    <t xml:space="preserve">1) per visualizzare la pagina di interesse cliccare sul numero della tabella </t>
  </si>
  <si>
    <t>Incidenti stradali per mese ed anno. Feriti e morti. Anni 2006 - 2017</t>
  </si>
  <si>
    <t>Incidenti stradali suddivisi per mese e fascia oraria. Anno 2016</t>
  </si>
  <si>
    <t>Incidenti stradali suddivisi per mese e fascia oraria. Anno 2017</t>
  </si>
  <si>
    <t>Incidenti stradali suddivisi per giorno della settimana e fascia oraria. Anno 2016</t>
  </si>
  <si>
    <t>Incidenti stradali suddivisi per giorno della settimana e fascia oraria. Anno 2017</t>
  </si>
  <si>
    <t>Incidenti stradali per tipo di strada. Anni 2010 - 2017</t>
  </si>
  <si>
    <t>Incidenti stradali per condizione meteorologica e del fondo stradale.  Anni 2010-2017</t>
  </si>
  <si>
    <t>Incidenti stradali per natura. Anni 2016 e 2017</t>
  </si>
  <si>
    <t>Incidenti per localizzazione. Anno 2016</t>
  </si>
  <si>
    <t>Incidenti per localizzazione. Anno 2017</t>
  </si>
  <si>
    <t>Conducenti di veicoli coinvolti in incidenti stradali per genere. Anni 2010-2017</t>
  </si>
  <si>
    <t>Conducenti di veicoli coinvolti in incidenti stradali per tipo patente. Anni 2016-2017</t>
  </si>
  <si>
    <t>Conducenti di veicoli a motore coinvolti in incidenti stradali per genere e anni dal primo rilascio della patente. Anno 2016 e 17  (valori assoluti e valori percentuali)</t>
  </si>
  <si>
    <t>Pedoni coinvolti  in incidenti stradali per classe d’età e genere. 2010-2017</t>
  </si>
  <si>
    <t>Numero di veicoli coinvolti in incidenti stradali per tipologia. Anni 2006-2017</t>
  </si>
  <si>
    <t>Circostanze che hanno dato luogo all'incidente distinte per i veicoli A e B. Anno 2017</t>
  </si>
  <si>
    <t>Consistenza parco autovetture per normativa Euro. Anni 2009-2018</t>
  </si>
  <si>
    <t>Altri veicoli per normaiva Euro. Anno 2018</t>
  </si>
  <si>
    <t>Consistenza parco autovetture secondo l’alimentazione. Anni 2007-2018</t>
  </si>
  <si>
    <t>Consistenza parco autovetture secondo la cilindrata. Anni 2007-2018</t>
  </si>
  <si>
    <t>Nuove immatricolazioni  (formalità 15 - veicoli nuovi di fabbrica e formalità 17 - veicoli usati) per categoria. Anni 2016-2018</t>
  </si>
  <si>
    <t>Trasferimenti netti e radiazioni per categoria. Anni 2016-2018</t>
  </si>
  <si>
    <t>Parco veicolare dei Comuni della provincia di Pordenone al 31.12.2016</t>
  </si>
  <si>
    <t>Parco veicolare dei Comuni della provincia di Pordenone al 31.12.2017</t>
  </si>
  <si>
    <t>Parco veicolare dei Comuni della provincia di Pordenone al 31.12.2018</t>
  </si>
  <si>
    <t>Distribuzione parco autovetture per fascia di anzianità. Anni 2016-2018</t>
  </si>
  <si>
    <t>Incidenti e persone infortunate. Friuli Venezia Giulia e Italia. Anni 2013-2017</t>
  </si>
  <si>
    <t>Indicatori dell'incidentalità stradale per provincia e regione. Anno 2017  (tassi per 100.000 abitanti e  indicatori per 10.000 veicoli circolanti)</t>
  </si>
  <si>
    <t>Per ulteriori informazioni rivolgersi a:</t>
  </si>
  <si>
    <t>Comune di Pordenone</t>
  </si>
  <si>
    <t>Ufficio di Statistica</t>
  </si>
  <si>
    <t>tel.: 0434 392 381 o 283</t>
  </si>
  <si>
    <t>1.1</t>
  </si>
  <si>
    <t>1.2</t>
  </si>
  <si>
    <t>1.3</t>
  </si>
  <si>
    <t>2.1</t>
  </si>
  <si>
    <t>2.2</t>
  </si>
  <si>
    <t>2.3</t>
  </si>
  <si>
    <t>2.4</t>
  </si>
  <si>
    <t>2.5</t>
  </si>
  <si>
    <t>2.7</t>
  </si>
  <si>
    <t>2.8</t>
  </si>
  <si>
    <t>2.9</t>
  </si>
  <si>
    <t>2.10</t>
  </si>
  <si>
    <t>2.11</t>
  </si>
  <si>
    <t>2.12</t>
  </si>
  <si>
    <t>2.13</t>
  </si>
  <si>
    <t>2.14</t>
  </si>
  <si>
    <t>2.15</t>
  </si>
  <si>
    <t>2.16</t>
  </si>
  <si>
    <t>2.17</t>
  </si>
  <si>
    <t>2.18</t>
  </si>
  <si>
    <t>2.19</t>
  </si>
  <si>
    <t>2.20</t>
  </si>
  <si>
    <t>2.21</t>
  </si>
  <si>
    <t>2.22</t>
  </si>
  <si>
    <t>3.1</t>
  </si>
  <si>
    <t>3.2</t>
  </si>
  <si>
    <t>3.4</t>
  </si>
  <si>
    <t>3.5</t>
  </si>
  <si>
    <t>3.6</t>
  </si>
  <si>
    <t>3.8</t>
  </si>
  <si>
    <t>3.9</t>
  </si>
  <si>
    <t>3.10</t>
  </si>
  <si>
    <t>3.11</t>
  </si>
  <si>
    <t>3.12</t>
  </si>
  <si>
    <t>3.13</t>
  </si>
  <si>
    <t>3.15</t>
  </si>
  <si>
    <t>3.16</t>
  </si>
  <si>
    <t>4.1</t>
  </si>
  <si>
    <t>4.2</t>
  </si>
  <si>
    <t>4.3</t>
  </si>
  <si>
    <t>4.4</t>
  </si>
  <si>
    <t>4.5</t>
  </si>
  <si>
    <t>4.6</t>
  </si>
  <si>
    <t>4.7</t>
  </si>
  <si>
    <t>4.8</t>
  </si>
  <si>
    <t>4.9</t>
  </si>
  <si>
    <t>4.10</t>
  </si>
  <si>
    <t>4.11</t>
  </si>
  <si>
    <t>4.12</t>
  </si>
  <si>
    <t>4.13</t>
  </si>
  <si>
    <t>4.14</t>
  </si>
  <si>
    <t>4.15</t>
  </si>
  <si>
    <t>4.16</t>
  </si>
  <si>
    <t>4.17</t>
  </si>
  <si>
    <t>5.1</t>
  </si>
  <si>
    <t>5.2</t>
  </si>
  <si>
    <t>5.3</t>
  </si>
  <si>
    <t>5.4</t>
  </si>
  <si>
    <t>6.1</t>
  </si>
  <si>
    <t>6.2</t>
  </si>
  <si>
    <t>6.3</t>
  </si>
  <si>
    <t>6.4</t>
  </si>
  <si>
    <t>6.5</t>
  </si>
  <si>
    <t>6.6</t>
  </si>
  <si>
    <t>6.7</t>
  </si>
  <si>
    <t>6.8</t>
  </si>
  <si>
    <t>6.9</t>
  </si>
  <si>
    <t>6.10</t>
  </si>
  <si>
    <t>6.11</t>
  </si>
  <si>
    <t>6.12</t>
  </si>
  <si>
    <t>6.13</t>
  </si>
  <si>
    <t>6.14</t>
  </si>
  <si>
    <t>6.15</t>
  </si>
  <si>
    <t>6.16</t>
  </si>
  <si>
    <t>6.17</t>
  </si>
  <si>
    <t>6.18</t>
  </si>
  <si>
    <t>6.19</t>
  </si>
  <si>
    <t>6.20</t>
  </si>
  <si>
    <t>6.21</t>
  </si>
  <si>
    <t>7.4</t>
  </si>
  <si>
    <t>7.5</t>
  </si>
  <si>
    <t>7.6</t>
  </si>
  <si>
    <t>7.8</t>
  </si>
  <si>
    <t>7.9</t>
  </si>
  <si>
    <t>7.10</t>
  </si>
  <si>
    <t>7.11</t>
  </si>
  <si>
    <t>7.12</t>
  </si>
  <si>
    <t>7.13</t>
  </si>
  <si>
    <t>7.15</t>
  </si>
  <si>
    <t>7.16</t>
  </si>
  <si>
    <t>7.17</t>
  </si>
  <si>
    <t>7.18</t>
  </si>
  <si>
    <t>7.20</t>
  </si>
  <si>
    <t>7.21</t>
  </si>
  <si>
    <t>7.22</t>
  </si>
  <si>
    <t>8.1</t>
  </si>
  <si>
    <t>8.2</t>
  </si>
  <si>
    <t>8.3</t>
  </si>
  <si>
    <t>8.4</t>
  </si>
  <si>
    <t>8.5</t>
  </si>
  <si>
    <t>8.6</t>
  </si>
  <si>
    <t>Tab. 3.6 - Movimento naturale della popolazione residente per genere. Anni 1997-2018</t>
  </si>
  <si>
    <t>Tab. 4.7 - Principali dati riguardanti il mercato de lavoro. Dati provinciali.  Anni 2007-2018</t>
  </si>
  <si>
    <t>Tab 6.15 - Residenti del Comune di Pordenone iscritti all'università, per genere. Anni 2015-2017</t>
  </si>
  <si>
    <t>Tab 6.16 - Residenti del Comune di Pordenone iscritti all'università, per gruppo di corso di laurea. Anni 2015-2017</t>
  </si>
  <si>
    <t>Tab 6.17 - Iscritti all'università per genere: comune dell'ateneo. Anni 2015-2017</t>
  </si>
  <si>
    <t>Tab 6.18 - Iscritti all'università sede di pordenone per gruppo di laurea. Anni 2015-2017</t>
  </si>
  <si>
    <t>Tab. 6.19 - Università degli Studi di Trieste e di Udine - polo di Pordenone. Iscritti per corso di laurea. Anno accademico 2017-18 e 2018-19</t>
  </si>
  <si>
    <r>
      <rPr>
        <b/>
        <sz val="11"/>
        <rFont val="Calibri"/>
        <family val="2"/>
        <scheme val="minor"/>
      </rPr>
      <t>Tab. 6.20 -</t>
    </r>
    <r>
      <rPr>
        <b/>
        <i/>
        <sz val="11"/>
        <rFont val="Calibri"/>
        <family val="2"/>
        <scheme val="minor"/>
      </rPr>
      <t xml:space="preserve"> </t>
    </r>
    <r>
      <rPr>
        <b/>
        <sz val="11"/>
        <rFont val="Calibri"/>
        <family val="2"/>
        <scheme val="minor"/>
      </rPr>
      <t>Università degli Studi di Trieste e di Udine - poli di Pordenone.  Iscritti per corso di laurea e residenza. Anni accademici 2017-18 e 2018-19</t>
    </r>
  </si>
  <si>
    <r>
      <rPr>
        <b/>
        <sz val="11"/>
        <rFont val="Calibri"/>
        <family val="2"/>
        <scheme val="minor"/>
      </rPr>
      <t>Tab. 6.21 -</t>
    </r>
    <r>
      <rPr>
        <i/>
        <sz val="11"/>
        <rFont val="Calibri"/>
        <family val="2"/>
        <scheme val="minor"/>
      </rPr>
      <t xml:space="preserve"> </t>
    </r>
    <r>
      <rPr>
        <b/>
        <sz val="11"/>
        <rFont val="Calibri"/>
        <family val="2"/>
        <scheme val="minor"/>
      </rPr>
      <t>Università degli Studi di Trieste e di Udine - poli di Pordenone. Laureati anni accademici 2016-17 e 2017-18</t>
    </r>
  </si>
  <si>
    <t>2.6 A</t>
  </si>
  <si>
    <t>2.6 B</t>
  </si>
  <si>
    <t>3.3 A</t>
  </si>
  <si>
    <t>3.3 B</t>
  </si>
  <si>
    <t>3.7 A</t>
  </si>
  <si>
    <t>3.7 B</t>
  </si>
  <si>
    <t>3.17 A</t>
  </si>
  <si>
    <t>3.17 B</t>
  </si>
  <si>
    <t>Tab. 1.1 - ASSETTO ISTITUZIONALE: Sindaco e giunta in carica al 19/9/2019</t>
  </si>
  <si>
    <t>Tab. 1.2 - Consiglio comunale in carica al 19/9/2019</t>
  </si>
  <si>
    <t>ASSETTO ISTITUZIONALE: Sindaco e giunta in carica al 19/9/2019</t>
  </si>
  <si>
    <t>Consiglio comunale in carica al 19/9/2019</t>
  </si>
  <si>
    <t>Elezioni e Referendum. Serie storica 2001-2018 del numero di iscritti e votanti</t>
  </si>
  <si>
    <t>Principali dati territoriali</t>
  </si>
  <si>
    <t>Estensione in metri quadri del verde urbano per tipologia. Anni 2016-2018</t>
  </si>
  <si>
    <t>Rifiuti urbani raccolti in tonnellate. Anni 2017 e 2018</t>
  </si>
  <si>
    <t>Acqua erogata e unità servite. Anni 2016 -2018</t>
  </si>
  <si>
    <t>Polveri sottili (PM10): numero di giorni di superamento del Valore Limite*e concentrazione media annua. Anni 2014 - 2018</t>
  </si>
  <si>
    <t>Polveri sottili (PM10 ). Media mensile della media giornaliera in microgrammi/m³. Pordenone Centro. Anno 2018</t>
  </si>
  <si>
    <t>Polveri sottili (PM2,5 ). Media mensile della media giornaliera in microgrammi/m³. Pordenone Centro. Anno 2018</t>
  </si>
  <si>
    <t>Biossido di azoto (NO2). Media mensile della media giornaliera in microgrammi/m³. Pordenone Centro. Anno 2018</t>
  </si>
  <si>
    <t>Rilevazioni meteorologiche: principali indicatori 2008-2018</t>
  </si>
  <si>
    <t>Rilevazioni mensili. Vento medio in chilometri all'ora. Anni 2015-2018</t>
  </si>
  <si>
    <t>Rilevazioni mensili. Vento massimo in chilometri all'ora. Anni 2015-2018</t>
  </si>
  <si>
    <t>Rilevazioni mensili. Umidità media (dati percentuali). Anni 2015-2018</t>
  </si>
  <si>
    <t>Rilevazioni mensili. Radiazione media  in KJ/m2. Anni 2015-2018</t>
  </si>
  <si>
    <t>Rilevazioni mensili. Radiazione massima in  KJ/m2. Anni 2015-2018</t>
  </si>
  <si>
    <t>Rilevazioni mensili. Radiazione globale KJ/m2. Anni 2015-2018</t>
  </si>
  <si>
    <t>Rilevazioni mensili. Millimetri di pioggia. Anni 2015-2018</t>
  </si>
  <si>
    <t>Principali dati demografici per circoscrizione anagrafica. Anni 2017 e 2018</t>
  </si>
  <si>
    <t>Bilancio demografico 2018</t>
  </si>
  <si>
    <t>Bilancio demografico stranieri 2018</t>
  </si>
  <si>
    <t>Bilancio demografico italiani 2018</t>
  </si>
  <si>
    <t>Principali indicatori demografici. Anni 2012-2018</t>
  </si>
  <si>
    <t>Popolazione residente suddivisa per genere. Variazione percentuale ed assoluta. Incidenza delle femmine sul totale. Anni 1950-2018</t>
  </si>
  <si>
    <t>Movimento naturale della popolazione residente per genere. Anni 1997-2018</t>
  </si>
  <si>
    <t>Popolazione residente al 31.12.2017 per età, genere e stato civile</t>
  </si>
  <si>
    <t>Popolazione residente al 31.12.2018 per età, genere e stato civile</t>
  </si>
  <si>
    <t>Popolazione residente. Classi d’età  0 - 14  anni  e 65 anni e oltre. Anni 2008-2018</t>
  </si>
  <si>
    <t>Stranieri residenti. Anni 1997-2018</t>
  </si>
  <si>
    <t>Iscrizioni, cancellazioni e saldo da e per altri comuni. Anni 2014-2018</t>
  </si>
  <si>
    <t>Iscrizioni, cancellazioni e saldo da e per l'estero. Anni 2014-2018</t>
  </si>
  <si>
    <t>Stranieri residenti per genere e cittadinanza. Anni 2017 e 2018</t>
  </si>
  <si>
    <t>Stranieri residenti al 31.12.2017 per genere ed età</t>
  </si>
  <si>
    <t>Stranieri residenti al 31.12.2018 per genere ed età</t>
  </si>
  <si>
    <t>Morti residenti  secondo le principali cause, per genere e classi d’età. Anno 2018</t>
  </si>
  <si>
    <t>Morti  residenti secondo le principali cause. Anno 2018 Totale</t>
  </si>
  <si>
    <t>Nati residenti. Anno di iscrizione 2017. Nomi più diffusi</t>
  </si>
  <si>
    <t>Nati residenti. Anno di iscrizione 2018. Nomi più diffusi</t>
  </si>
  <si>
    <t>Imprese, autorizzazioni commerciali per superficie di vendita e autorizzazioni al commercio su aree pubbliche. Anni 2012-2018</t>
  </si>
  <si>
    <t>Sedi di imprese attive per settore di attività economica. Anni 2012–2018</t>
  </si>
  <si>
    <t>Imprese attive per settore e divisione. Anni 2016-2018</t>
  </si>
  <si>
    <t>Imprese attive per valore della produzione. Anni 2012-2018</t>
  </si>
  <si>
    <t>Imprese attive per natura giuridica. Anni 2012-2018</t>
  </si>
  <si>
    <t>Imprese attive e imprese registrate. Anni 2007-2018</t>
  </si>
  <si>
    <t>Principali dati riguardanti il mercato de lavoro. Dati provinciali.  Anni 2007-2018</t>
  </si>
  <si>
    <t>Redditi ( R. ) e principali variabili IRPEF. Comune di Pordenone. Anni d’imposta 2014-2016</t>
  </si>
  <si>
    <t>Redditi suddivisi per classi. Comune di Pordenone. Anni d’imposta  2014-2016</t>
  </si>
  <si>
    <t>Strutture ricettive per tipologia. Anni 2015-2018</t>
  </si>
  <si>
    <t>Posti letto delle strutture ricettive. Anni 2015-2018</t>
  </si>
  <si>
    <t>Arrivi e presenze di turisti italiani e stranieri. Anni 2007-2018</t>
  </si>
  <si>
    <t>Arrivi di turisti italiani per regione di provenienza. Valori, variazione e composizione percentuale . Anni 2015-2018</t>
  </si>
  <si>
    <t>Presenze di turisti italiani per regione di provenienza. Valori, variazione e composizione percentuale . Anni 2015-2018</t>
  </si>
  <si>
    <t>Arrivi di turisti stranieri per Paese di provenienza. Var. e composizione %. Anni 2015-2018</t>
  </si>
  <si>
    <t>Presenze di turisti stranieri per Paese di provenienza. Anni 2015-2018</t>
  </si>
  <si>
    <t>Arrivi e presenze di turisti italiani e stranieri negli esercizi alberghieri e complementari. Anni 2017-2018</t>
  </si>
  <si>
    <t>Prezzi al consumo intera collettività (NIC). Variazioni percentuali tendenziali. Comune di Pordenone e Italia. Anni 2017 e 2018</t>
  </si>
  <si>
    <t>Prezzi al consumo intera collettività  (NIC). Variazioni percentuali congiunturali. Comune di Pordenone e Italia. Anni 2017 e 2018</t>
  </si>
  <si>
    <t>Prezzi al consumo intera collettività  (NIC). Indice e variazioni percentuali medie annue per capitoli di spesa. Comune di Pordenone e Italia. Anni 2017 e 2018</t>
  </si>
  <si>
    <t xml:space="preserve"> Prezzi al consumo per le famiglie di operai e impiegati (FOI). Indice e variazioni medie annue per capitoli di spesa. Comune di Pordenone e Italia. Anni 2017 e 2018</t>
  </si>
  <si>
    <t>Popolazione residente con almeno 6 anni per grado di istruzione e genere al Censimento 2011 (valori assoluti e percentuali). Confronto comune di Pordenone e Italia</t>
  </si>
  <si>
    <t>Elenco delle scuole esistenti. Anno 2018</t>
  </si>
  <si>
    <t>Iscritti alle scuole di ogni ordine e grado. Anni 1990 - 2018</t>
  </si>
  <si>
    <t>Scuole dell’infanzia, primarie e secondarie di primo grado. Unità scolastiche e iscritti per circoscrizione. Anni scolastici 2017-18 e 2018-19</t>
  </si>
  <si>
    <t>Scuole dell’infanzia pubbliche e paritarie. Iscritti (di cui non residenti e stranieri). Anni scolastici 2017-18 e 2018-19</t>
  </si>
  <si>
    <t>Iscritti alle scuole primarie per scuola e anno di corso. Anni scolastici 2017-18 e 2018-19</t>
  </si>
  <si>
    <t>Scuole primarie. Numero di classi per scuola e anno di corso negli anni scolastici 2017-18 e 2018-19.</t>
  </si>
  <si>
    <t>Iscritti (di cui non residenti e stranieri) delle scuole primarie per circoscrizione e scuola negli anni scolastici 2017-18 e 2018-19</t>
  </si>
  <si>
    <t>Scuole secondarie di primo grado. Iscritti  (di cui non residenti e stranieri) per anno di corso. Anni scolastici 2017-18 e 2018-19</t>
  </si>
  <si>
    <t>Scuole secondarie di primo grado. Numero di classi per anno di corso. Anni scolastici 2017-18 e 2018-19.</t>
  </si>
  <si>
    <t>Scuole statali secondarie di secondo grado. Iscritti per Istituto e anno di corso. Anni scolastici 2017-18 e 2018-19</t>
  </si>
  <si>
    <t>Scuole statali secondarie di secondo grado. Numero di classi per Istituto e anno di corso. Anni scolastici 2017-18 e 2018-19</t>
  </si>
  <si>
    <t xml:space="preserve">Istituti scolastici del comune di Pordenone. Iscritti anno scolastico 2017 - 2018 </t>
  </si>
  <si>
    <t>Residenti del Comune di Pordenone iscritti all'università, per genere. Anni 2015-2017</t>
  </si>
  <si>
    <t>Residenti del Comune di Pordenone iscritti all'università, per gruppo di corso di laurea. Anni 2015-2017</t>
  </si>
  <si>
    <t>Iscritti all'università per genere: comune dell'ateneo. Anni 2015-2017</t>
  </si>
  <si>
    <t>Iscritti all'università sede di pordenone per gruppo di laurea. Anni 2015-2017</t>
  </si>
  <si>
    <t>Università degli Studi di Trieste e di Udine - polo di Pordenone. Iscritti per corso di laurea. Anno accademico 2017-18 e 2018-19</t>
  </si>
  <si>
    <t>Università degli Studi di Trieste e di Udine - poli di Pordenone.  Iscritti per corso di laurea e residenza. Anni accademici 2017-18 e 2018-19</t>
  </si>
  <si>
    <t>Università degli Studi di Trieste e di Udine - poli di Pordenone. Laureati anni accademici 2016-17 e 2017-18</t>
  </si>
  <si>
    <t>Popolazione residente e territorio. Serie storica 2015 - 2018</t>
  </si>
  <si>
    <t>Stranieri residenti. Serie storica 2015 - 2018</t>
  </si>
  <si>
    <t>Popolazione  residente. Comuni della provincia di Pordenone. Densità abitativa. Anni 2013-2018</t>
  </si>
  <si>
    <t>Stranieri residenti nei Comuni della Provincia di Pordenone. Anni 2013-2018</t>
  </si>
  <si>
    <t>Popolazione residente nei Comuni capoluogo e Province del Friuli Venezia - Giulia. Anni 2007-2018</t>
  </si>
  <si>
    <t>Stranieri residenti nei Comuni capoluogo e Province del Friuli Venezia - Giulia. Serie storica  2007-2018</t>
  </si>
  <si>
    <t>Rilevazioni mensili. Pioggia massima in mm (dato giornal. estremo). Anni 2015-2018</t>
  </si>
  <si>
    <t>Rilevazioni mensili. Temperature massime in C°. Valori estremi. Anni 2015-2018</t>
  </si>
  <si>
    <t>Polveri sottili (PM10 ). Media mensile della media giornaliera in microgrammi/m³. Pordenone Centro. Anno 2017</t>
  </si>
  <si>
    <t>7.19 A</t>
  </si>
  <si>
    <t>7.19 B</t>
  </si>
  <si>
    <t>7.19 C</t>
  </si>
  <si>
    <t xml:space="preserve">7.1 </t>
  </si>
  <si>
    <t>7.2 A</t>
  </si>
  <si>
    <t>7.2 B</t>
  </si>
  <si>
    <t>7.3 A</t>
  </si>
  <si>
    <t>7.3 B</t>
  </si>
  <si>
    <t>7.7 A</t>
  </si>
  <si>
    <t>7.7 B</t>
  </si>
  <si>
    <t>7.14 A</t>
  </si>
  <si>
    <t>7.14 B</t>
  </si>
  <si>
    <t>3.14 A</t>
  </si>
  <si>
    <t>3.14 B</t>
  </si>
  <si>
    <t>2) per stampare l'intero rapporto scaricare il file in formato PDF</t>
  </si>
  <si>
    <t>Si ringrazia, per la fornitura dei dati, l’A.S.S. n. 5 “Friuli Occidentale”, l’ACI  di Roma, PromoTurismo FVG,  la Caera di Commercio di Pordenone e Udine, le Segreterie delle Università di Udine e Trieste, l'ARPA Friuli Venezia Giulia e l'OSMER, l'Istat, e gli altri uffici del Comune di Pordenone coinvolti nella raccolta dati.</t>
  </si>
  <si>
    <t>tel 0434/392381 - 283</t>
  </si>
  <si>
    <t>e-mail: ufficiostatistica@comune.pordenone.it</t>
  </si>
  <si>
    <t>glossario</t>
  </si>
  <si>
    <t>7.392*</t>
  </si>
  <si>
    <t>13.141*</t>
  </si>
  <si>
    <t>* il dato non include la formazione profesionale Fondazione Opera Sacra famiglia, IAL e Naonis Studium Istitutodiecipuntozero.</t>
  </si>
  <si>
    <t>Fondazione OSF</t>
  </si>
  <si>
    <t>Professionale</t>
  </si>
  <si>
    <t>Naonis Studium Istituto Diecipuntozero</t>
  </si>
  <si>
    <t>ANNUARIO  STATISTICO 2019</t>
  </si>
  <si>
    <t>COMUNE DI PORDENONE</t>
  </si>
  <si>
    <t>DATI STATISTICI DEGLI ANNI 2017 E 2018</t>
  </si>
  <si>
    <t>Tab. 3.9 - Popolazione residente. Classi d’età  0-14  anni e 65 anni e oltre per genere. Anni 2008-2018</t>
  </si>
  <si>
    <t>Popolazione residente. Classi d’età  0-14  anni e 65 anni e oltre per genere. Anni 2008-2018</t>
  </si>
  <si>
    <t>Strada extraurbana o urbana a carreggiate indipendenti o separate da spartitraffico invalicabile, ciascuna con almeno due corsie di marcia, eventuale banchina pavimentata a sinistra e corsia di emergenza o banchina pavimentata a destra, priva di intersezioni a raso e di accessi privati, dotata di recinzione e di sistemi di assistenza all'utente lungo l'intero tracciato, riservata alla circolazione di talune categorie di veicoli a motore e contraddistinta da appositi segnali di inizio e fine.</t>
  </si>
</sst>
</file>

<file path=xl/styles.xml><?xml version="1.0" encoding="utf-8"?>
<styleSheet xmlns="http://schemas.openxmlformats.org/spreadsheetml/2006/main">
  <numFmts count="10">
    <numFmt numFmtId="43" formatCode="_-* #,##0.00\ _€_-;\-* #,##0.00\ _€_-;_-* &quot;-&quot;??\ _€_-;_-@_-"/>
    <numFmt numFmtId="164" formatCode="0.0"/>
    <numFmt numFmtId="165" formatCode="#,##0.0"/>
    <numFmt numFmtId="166" formatCode="_-* #,##0.00_-;\-* #,##0.00_-;_-* &quot;-&quot;??_-;_-@_-"/>
    <numFmt numFmtId="167" formatCode="_-* #,##0_-;\-* #,##0_-;_-* &quot;-&quot;??_-;_-@_-"/>
    <numFmt numFmtId="168" formatCode="_-* #,##0\ _€_-;\-* #,##0\ _€_-;_-* &quot;-&quot;??\ _€_-;_-@_-"/>
    <numFmt numFmtId="169" formatCode="_-* #,##0.0_-;\-* #,##0.0_-;_-* &quot;-&quot;??_-;_-@_-"/>
    <numFmt numFmtId="170" formatCode="_-* #,##0.0\ _€_-;\-* #,##0.0\ _€_-;_-* &quot;-&quot;??\ _€_-;_-@_-"/>
    <numFmt numFmtId="171" formatCode="#,##0_ ;\-#,##0\ "/>
    <numFmt numFmtId="172" formatCode="_-&quot;€&quot;\ * #,##0.00_-;\-&quot;€&quot;\ * #,##0.00_-;_-&quot;€&quot;\ * &quot;-&quot;??_-;_-@_-"/>
  </numFmts>
  <fonts count="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10"/>
      <name val="Calibri"/>
      <family val="2"/>
      <scheme val="minor"/>
    </font>
    <font>
      <sz val="9.5"/>
      <name val="Calibri"/>
      <family val="2"/>
      <scheme val="minor"/>
    </font>
    <font>
      <b/>
      <sz val="9.5"/>
      <name val="Calibri"/>
      <family val="2"/>
      <scheme val="minor"/>
    </font>
    <font>
      <b/>
      <sz val="11"/>
      <name val="Calibri"/>
      <family val="2"/>
      <scheme val="minor"/>
    </font>
    <font>
      <sz val="12"/>
      <name val="Calibri"/>
      <family val="2"/>
      <scheme val="minor"/>
    </font>
    <font>
      <i/>
      <sz val="9.5"/>
      <name val="Calibri"/>
      <family val="2"/>
      <scheme val="minor"/>
    </font>
    <font>
      <i/>
      <sz val="10"/>
      <name val="Calibri"/>
      <family val="2"/>
      <scheme val="minor"/>
    </font>
    <font>
      <i/>
      <sz val="8"/>
      <name val="Calibri"/>
      <family val="2"/>
      <scheme val="minor"/>
    </font>
    <font>
      <b/>
      <sz val="10"/>
      <name val="Calibri"/>
      <family val="2"/>
      <scheme val="minor"/>
    </font>
    <font>
      <sz val="9"/>
      <name val="Calibri"/>
      <family val="2"/>
      <scheme val="minor"/>
    </font>
    <font>
      <sz val="7.5"/>
      <name val="Calibri"/>
      <family val="2"/>
      <scheme val="minor"/>
    </font>
    <font>
      <sz val="8"/>
      <name val="Calibri"/>
      <family val="2"/>
      <scheme val="minor"/>
    </font>
    <font>
      <b/>
      <sz val="10"/>
      <color rgb="FFFF0000"/>
      <name val="Calibri"/>
      <family val="2"/>
      <scheme val="minor"/>
    </font>
    <font>
      <sz val="11"/>
      <name val="Calibri"/>
      <family val="2"/>
      <scheme val="minor"/>
    </font>
    <font>
      <sz val="11.5"/>
      <name val="Calibri"/>
      <family val="2"/>
      <scheme val="minor"/>
    </font>
    <font>
      <b/>
      <sz val="9"/>
      <name val="Calibri"/>
      <family val="2"/>
      <scheme val="minor"/>
    </font>
    <font>
      <sz val="10"/>
      <color rgb="FF000000"/>
      <name val="Calibri"/>
      <family val="2"/>
      <scheme val="minor"/>
    </font>
    <font>
      <sz val="12"/>
      <color rgb="FFFF0000"/>
      <name val="Calibri"/>
      <family val="2"/>
      <scheme val="minor"/>
    </font>
    <font>
      <sz val="11"/>
      <name val="Calibri"/>
      <family val="2"/>
    </font>
    <font>
      <b/>
      <sz val="8"/>
      <name val="Calibri"/>
      <family val="2"/>
      <scheme val="minor"/>
    </font>
    <font>
      <b/>
      <sz val="11"/>
      <color theme="1"/>
      <name val="Calibri"/>
      <family val="2"/>
      <scheme val="minor"/>
    </font>
    <font>
      <sz val="8.5"/>
      <name val="Calibri"/>
      <family val="2"/>
      <scheme val="minor"/>
    </font>
    <font>
      <b/>
      <sz val="8"/>
      <name val="Arial"/>
      <family val="2"/>
    </font>
    <font>
      <sz val="8"/>
      <name val="Arial"/>
      <family val="2"/>
    </font>
    <font>
      <b/>
      <sz val="10"/>
      <color theme="1"/>
      <name val="Calibri"/>
      <family val="2"/>
      <scheme val="minor"/>
    </font>
    <font>
      <sz val="10"/>
      <color theme="1"/>
      <name val="Calibri"/>
      <family val="2"/>
      <scheme val="minor"/>
    </font>
    <font>
      <sz val="10"/>
      <color indexed="8"/>
      <name val="Arial"/>
      <family val="2"/>
    </font>
    <font>
      <sz val="18"/>
      <color theme="1"/>
      <name val="Calibri"/>
      <family val="2"/>
      <scheme val="minor"/>
    </font>
    <font>
      <b/>
      <sz val="16"/>
      <name val="Calibri"/>
      <family val="2"/>
      <scheme val="minor"/>
    </font>
    <font>
      <sz val="16"/>
      <name val="Calibri"/>
      <family val="2"/>
      <scheme val="minor"/>
    </font>
    <font>
      <b/>
      <i/>
      <sz val="10"/>
      <name val="Calibri"/>
      <family val="2"/>
      <scheme val="minor"/>
    </font>
    <font>
      <sz val="10"/>
      <name val="Arial"/>
      <family val="2"/>
    </font>
    <font>
      <b/>
      <sz val="10"/>
      <color rgb="FF000000"/>
      <name val="Calibri"/>
      <family val="2"/>
      <scheme val="minor"/>
    </font>
    <font>
      <b/>
      <sz val="11"/>
      <color rgb="FF000000"/>
      <name val="Calibri"/>
      <family val="2"/>
      <scheme val="minor"/>
    </font>
    <font>
      <b/>
      <sz val="10"/>
      <name val="Calibri"/>
      <family val="2"/>
    </font>
    <font>
      <u/>
      <sz val="10"/>
      <color theme="10"/>
      <name val="Arial"/>
      <family val="2"/>
    </font>
    <font>
      <b/>
      <i/>
      <sz val="8"/>
      <name val="Calibri"/>
      <family val="2"/>
      <scheme val="minor"/>
    </font>
    <font>
      <b/>
      <sz val="11"/>
      <name val="Calibri"/>
      <family val="2"/>
    </font>
    <font>
      <sz val="10"/>
      <name val="MS Sans Serif"/>
      <family val="2"/>
    </font>
    <font>
      <b/>
      <sz val="10"/>
      <name val="MS Sans Serif"/>
      <family val="2"/>
    </font>
    <font>
      <sz val="7"/>
      <name val="MS Sans Serif"/>
      <family val="2"/>
    </font>
    <font>
      <i/>
      <sz val="11"/>
      <name val="Calibri"/>
      <family val="2"/>
      <scheme val="minor"/>
    </font>
    <font>
      <b/>
      <sz val="9"/>
      <color rgb="FF000000"/>
      <name val="Calibri"/>
      <family val="2"/>
      <scheme val="minor"/>
    </font>
    <font>
      <b/>
      <sz val="11.5"/>
      <name val="Calibri"/>
      <family val="2"/>
      <scheme val="minor"/>
    </font>
    <font>
      <i/>
      <sz val="9"/>
      <name val="Calibri"/>
      <family val="2"/>
      <scheme val="minor"/>
    </font>
    <font>
      <u/>
      <sz val="10"/>
      <name val="Calibri"/>
      <family val="2"/>
      <scheme val="minor"/>
    </font>
    <font>
      <b/>
      <sz val="10"/>
      <color rgb="FF1C2024"/>
      <name val="Calibri"/>
      <family val="2"/>
      <scheme val="minor"/>
    </font>
    <font>
      <sz val="10"/>
      <color rgb="FF1C2024"/>
      <name val="Calibri"/>
      <family val="2"/>
      <scheme val="minor"/>
    </font>
    <font>
      <b/>
      <sz val="11"/>
      <color rgb="FF1C2024"/>
      <name val="Calibri"/>
      <family val="2"/>
      <scheme val="minor"/>
    </font>
    <font>
      <b/>
      <u/>
      <sz val="10"/>
      <name val="Calibri"/>
      <family val="2"/>
      <scheme val="minor"/>
    </font>
    <font>
      <b/>
      <i/>
      <sz val="11"/>
      <name val="Calibri"/>
      <family val="2"/>
      <scheme val="minor"/>
    </font>
    <font>
      <sz val="9"/>
      <color theme="0"/>
      <name val="Calibri"/>
      <family val="2"/>
      <scheme val="minor"/>
    </font>
    <font>
      <b/>
      <sz val="9"/>
      <color theme="0"/>
      <name val="Calibri"/>
      <family val="2"/>
      <scheme val="minor"/>
    </font>
    <font>
      <sz val="9"/>
      <name val="Arial"/>
      <family val="2"/>
    </font>
    <font>
      <b/>
      <sz val="9"/>
      <color theme="1"/>
      <name val="Calibri"/>
      <family val="2"/>
      <scheme val="minor"/>
    </font>
    <font>
      <b/>
      <vertAlign val="superscript"/>
      <sz val="11"/>
      <name val="Calibri"/>
      <family val="2"/>
      <scheme val="minor"/>
    </font>
    <font>
      <vertAlign val="superscript"/>
      <sz val="9"/>
      <name val="Calibri"/>
      <family val="2"/>
      <scheme val="minor"/>
    </font>
    <font>
      <b/>
      <vertAlign val="superscript"/>
      <sz val="10"/>
      <name val="Calibri"/>
      <family val="2"/>
      <scheme val="minor"/>
    </font>
    <font>
      <vertAlign val="superscript"/>
      <sz val="10"/>
      <name val="Calibri"/>
      <family val="2"/>
      <scheme val="minor"/>
    </font>
    <font>
      <sz val="10"/>
      <color rgb="FF001BA0"/>
      <name val="Arial"/>
      <family val="2"/>
    </font>
    <font>
      <b/>
      <sz val="24"/>
      <name val="Calibri"/>
      <family val="2"/>
      <scheme val="minor"/>
    </font>
    <font>
      <i/>
      <sz val="10"/>
      <color theme="1"/>
      <name val="Calibri"/>
      <family val="2"/>
      <scheme val="minor"/>
    </font>
    <font>
      <i/>
      <vertAlign val="superscript"/>
      <sz val="9"/>
      <name val="Calibri"/>
      <family val="2"/>
      <scheme val="minor"/>
    </font>
    <font>
      <i/>
      <sz val="9"/>
      <color theme="1"/>
      <name val="Calibri"/>
      <family val="2"/>
      <scheme val="minor"/>
    </font>
    <font>
      <b/>
      <u/>
      <sz val="10"/>
      <color indexed="10"/>
      <name val="Calibri"/>
      <family val="2"/>
      <scheme val="minor"/>
    </font>
    <font>
      <sz val="10"/>
      <color indexed="63"/>
      <name val="Arial"/>
      <family val="2"/>
    </font>
    <font>
      <b/>
      <sz val="12"/>
      <color theme="1"/>
      <name val="Calibri"/>
      <family val="2"/>
      <scheme val="minor"/>
    </font>
    <font>
      <u/>
      <sz val="11"/>
      <color theme="1"/>
      <name val="Calibri"/>
      <family val="2"/>
      <scheme val="minor"/>
    </font>
    <font>
      <u/>
      <sz val="10"/>
      <color theme="10"/>
      <name val="Calibri"/>
      <family val="2"/>
      <scheme val="minor"/>
    </font>
  </fonts>
  <fills count="3">
    <fill>
      <patternFill patternType="none"/>
    </fill>
    <fill>
      <patternFill patternType="gray125"/>
    </fill>
    <fill>
      <patternFill patternType="solid">
        <fgColor theme="4" tint="-0.249977111117893"/>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style="thin">
        <color indexed="64"/>
      </top>
      <bottom style="thin">
        <color theme="0" tint="-0.14999847407452621"/>
      </bottom>
      <diagonal/>
    </border>
    <border>
      <left/>
      <right/>
      <top style="thin">
        <color indexed="64"/>
      </top>
      <bottom style="thin">
        <color theme="0" tint="-0.14999847407452621"/>
      </bottom>
      <diagonal/>
    </border>
    <border>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indexed="64"/>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0" tint="-0.14999847407452621"/>
      </left>
      <right style="thin">
        <color theme="0" tint="-0.14999847407452621"/>
      </right>
      <top style="thin">
        <color theme="1"/>
      </top>
      <bottom style="thin">
        <color theme="0" tint="-0.14999847407452621"/>
      </bottom>
      <diagonal/>
    </border>
    <border>
      <left style="thin">
        <color indexed="64"/>
      </left>
      <right style="thin">
        <color indexed="64"/>
      </right>
      <top style="thin">
        <color indexed="64"/>
      </top>
      <bottom style="thin">
        <color theme="1"/>
      </bottom>
      <diagonal/>
    </border>
    <border>
      <left style="thin">
        <color theme="0" tint="-0.14999847407452621"/>
      </left>
      <right style="thin">
        <color theme="0" tint="-0.14999847407452621"/>
      </right>
      <top style="thin">
        <color theme="1"/>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14999847407452621"/>
      </left>
      <right style="thin">
        <color theme="0" tint="-0.14999847407452621"/>
      </right>
      <top style="thin">
        <color indexed="64"/>
      </top>
      <bottom style="thin">
        <color indexed="64"/>
      </bottom>
      <diagonal/>
    </border>
    <border>
      <left/>
      <right/>
      <top style="thin">
        <color theme="4" tint="-0.24994659260841701"/>
      </top>
      <bottom/>
      <diagonal/>
    </border>
    <border>
      <left/>
      <right style="thin">
        <color theme="0" tint="-0.14999847407452621"/>
      </right>
      <top style="thin">
        <color indexed="64"/>
      </top>
      <bottom style="thin">
        <color indexed="64"/>
      </bottom>
      <diagonal/>
    </border>
    <border>
      <left style="thin">
        <color theme="0" tint="-0.14999847407452621"/>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0" tint="-0.14999847407452621"/>
      </right>
      <top/>
      <bottom/>
      <diagonal/>
    </border>
  </borders>
  <cellStyleXfs count="6">
    <xf numFmtId="0" fontId="0" fillId="0" borderId="0"/>
    <xf numFmtId="0" fontId="31" fillId="0" borderId="0"/>
    <xf numFmtId="43" fontId="36" fillId="0" borderId="0" applyFont="0" applyFill="0" applyBorder="0" applyAlignment="0" applyProtection="0"/>
    <xf numFmtId="0" fontId="40" fillId="0" borderId="0" applyNumberFormat="0" applyFill="0" applyBorder="0" applyAlignment="0" applyProtection="0">
      <alignment vertical="top"/>
      <protection locked="0"/>
    </xf>
    <xf numFmtId="0" fontId="43" fillId="0" borderId="0"/>
    <xf numFmtId="0" fontId="2" fillId="0" borderId="0"/>
  </cellStyleXfs>
  <cellXfs count="951">
    <xf numFmtId="0" fontId="0" fillId="0" borderId="0" xfId="0"/>
    <xf numFmtId="0" fontId="5" fillId="0" borderId="0" xfId="0" applyFont="1"/>
    <xf numFmtId="0" fontId="5" fillId="0" borderId="0" xfId="0" applyFont="1" applyAlignment="1">
      <alignment vertical="center" wrapText="1"/>
    </xf>
    <xf numFmtId="0" fontId="7" fillId="0" borderId="1" xfId="0" applyFont="1" applyBorder="1" applyAlignment="1">
      <alignment horizontal="center" vertical="center" wrapText="1"/>
    </xf>
    <xf numFmtId="164" fontId="5" fillId="0" borderId="0" xfId="0" applyNumberFormat="1" applyFont="1"/>
    <xf numFmtId="0" fontId="5" fillId="0" borderId="0" xfId="0" applyFont="1" applyAlignment="1">
      <alignment horizontal="left"/>
    </xf>
    <xf numFmtId="0" fontId="8" fillId="0" borderId="0" xfId="0" applyFont="1"/>
    <xf numFmtId="0" fontId="6" fillId="0" borderId="0" xfId="0" applyFont="1" applyAlignment="1">
      <alignment wrapText="1"/>
    </xf>
    <xf numFmtId="0" fontId="6" fillId="0" borderId="0" xfId="0" applyFont="1" applyAlignment="1">
      <alignment horizontal="right" wrapText="1"/>
    </xf>
    <xf numFmtId="0" fontId="6" fillId="0" borderId="0" xfId="0" applyFont="1" applyAlignment="1">
      <alignment horizontal="right" vertical="top" wrapText="1"/>
    </xf>
    <xf numFmtId="3" fontId="6" fillId="0" borderId="0" xfId="0" applyNumberFormat="1" applyFont="1" applyAlignment="1">
      <alignment horizontal="right" wrapText="1"/>
    </xf>
    <xf numFmtId="0" fontId="12" fillId="0" borderId="0" xfId="0" applyFont="1"/>
    <xf numFmtId="0" fontId="8" fillId="0" borderId="0" xfId="0" applyFont="1" applyAlignment="1">
      <alignment wrapText="1"/>
    </xf>
    <xf numFmtId="0" fontId="8" fillId="0" borderId="0" xfId="0" applyFont="1" applyAlignment="1">
      <alignment horizontal="left" wrapText="1"/>
    </xf>
    <xf numFmtId="0" fontId="13" fillId="0" borderId="0" xfId="0" applyFont="1"/>
    <xf numFmtId="3" fontId="6" fillId="0" borderId="0" xfId="0" applyNumberFormat="1" applyFont="1" applyAlignment="1">
      <alignment horizontal="center" wrapText="1"/>
    </xf>
    <xf numFmtId="0" fontId="6" fillId="0" borderId="0" xfId="0" applyFont="1" applyAlignment="1">
      <alignment horizontal="center" wrapText="1"/>
    </xf>
    <xf numFmtId="3" fontId="5" fillId="0" borderId="0" xfId="0" applyNumberFormat="1" applyFont="1"/>
    <xf numFmtId="0" fontId="5" fillId="0" borderId="0" xfId="0" applyFont="1" applyFill="1"/>
    <xf numFmtId="0" fontId="13" fillId="0" borderId="0" xfId="0" applyFont="1" applyBorder="1"/>
    <xf numFmtId="164" fontId="6" fillId="0" borderId="0" xfId="0" applyNumberFormat="1" applyFont="1" applyAlignment="1">
      <alignment horizontal="right" wrapText="1"/>
    </xf>
    <xf numFmtId="0" fontId="5" fillId="0" borderId="0" xfId="0" applyFont="1" applyAlignment="1">
      <alignment horizontal="right"/>
    </xf>
    <xf numFmtId="0" fontId="13" fillId="0" borderId="0" xfId="0" applyFont="1" applyAlignment="1">
      <alignment horizontal="left" wrapText="1"/>
    </xf>
    <xf numFmtId="0" fontId="5" fillId="0" borderId="0" xfId="0" applyFont="1" applyAlignment="1">
      <alignment wrapText="1"/>
    </xf>
    <xf numFmtId="3" fontId="5" fillId="0" borderId="0" xfId="0" applyNumberFormat="1" applyFont="1" applyAlignment="1">
      <alignment wrapText="1"/>
    </xf>
    <xf numFmtId="164" fontId="5" fillId="0" borderId="0" xfId="0" applyNumberFormat="1" applyFont="1" applyAlignment="1">
      <alignment wrapText="1"/>
    </xf>
    <xf numFmtId="0" fontId="13" fillId="0" borderId="0" xfId="0" applyFont="1" applyBorder="1" applyAlignment="1">
      <alignment wrapText="1"/>
    </xf>
    <xf numFmtId="0" fontId="11" fillId="0" borderId="0" xfId="0" applyFont="1"/>
    <xf numFmtId="0" fontId="17" fillId="0" borderId="0" xfId="0" applyFont="1"/>
    <xf numFmtId="0" fontId="5" fillId="0" borderId="0" xfId="0" applyFont="1" applyAlignment="1">
      <alignment horizontal="center"/>
    </xf>
    <xf numFmtId="0" fontId="5" fillId="0" borderId="0" xfId="0" applyFont="1" applyBorder="1" applyAlignment="1">
      <alignment horizontal="left"/>
    </xf>
    <xf numFmtId="3" fontId="5" fillId="0" borderId="0" xfId="0" applyNumberFormat="1" applyFont="1" applyAlignment="1">
      <alignment horizontal="right"/>
    </xf>
    <xf numFmtId="0" fontId="19" fillId="0" borderId="0" xfId="0" applyFont="1"/>
    <xf numFmtId="3" fontId="5" fillId="0" borderId="8" xfId="0" applyNumberFormat="1" applyFont="1" applyBorder="1" applyAlignment="1">
      <alignment horizontal="right"/>
    </xf>
    <xf numFmtId="0" fontId="20" fillId="0" borderId="0" xfId="0" applyFont="1"/>
    <xf numFmtId="0" fontId="22" fillId="0" borderId="0" xfId="0" applyFont="1"/>
    <xf numFmtId="0" fontId="8" fillId="0" borderId="0" xfId="0" applyFont="1" applyAlignment="1"/>
    <xf numFmtId="0" fontId="20" fillId="0" borderId="0" xfId="0" applyFont="1" applyAlignment="1">
      <alignment horizontal="right"/>
    </xf>
    <xf numFmtId="0" fontId="5" fillId="0" borderId="0" xfId="0" applyNumberFormat="1" applyFont="1"/>
    <xf numFmtId="0" fontId="19" fillId="0" borderId="0" xfId="0" applyFont="1" applyAlignment="1">
      <alignment vertical="top" wrapText="1"/>
    </xf>
    <xf numFmtId="0" fontId="21" fillId="0" borderId="0" xfId="0" applyFont="1" applyAlignment="1">
      <alignment horizontal="center"/>
    </xf>
    <xf numFmtId="0" fontId="23" fillId="0" borderId="0" xfId="0" applyFont="1" applyAlignment="1">
      <alignment wrapText="1"/>
    </xf>
    <xf numFmtId="165" fontId="5" fillId="0" borderId="0" xfId="0" applyNumberFormat="1" applyFont="1" applyAlignment="1"/>
    <xf numFmtId="0" fontId="0" fillId="0" borderId="0" xfId="0" applyNumberFormat="1"/>
    <xf numFmtId="1" fontId="5" fillId="0" borderId="0" xfId="0" applyNumberFormat="1" applyFont="1" applyAlignment="1">
      <alignment horizontal="left"/>
    </xf>
    <xf numFmtId="0" fontId="13" fillId="0" borderId="0" xfId="0" applyFont="1" applyBorder="1" applyAlignment="1">
      <alignment horizontal="center" wrapText="1"/>
    </xf>
    <xf numFmtId="0" fontId="5" fillId="0" borderId="0" xfId="0" applyFont="1" applyBorder="1"/>
    <xf numFmtId="0" fontId="13" fillId="0" borderId="0" xfId="0" applyNumberFormat="1" applyFont="1" applyFill="1"/>
    <xf numFmtId="0" fontId="5"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5" fillId="0" borderId="0" xfId="0" applyFont="1" applyFill="1" applyBorder="1" applyAlignment="1">
      <alignment vertical="center"/>
    </xf>
    <xf numFmtId="0" fontId="13" fillId="0" borderId="1" xfId="0" applyFont="1" applyFill="1" applyBorder="1" applyAlignment="1">
      <alignment horizontal="center" vertical="center" wrapText="1"/>
    </xf>
    <xf numFmtId="0" fontId="13" fillId="0" borderId="0" xfId="0" applyFont="1" applyAlignment="1">
      <alignment horizontal="center" vertical="center"/>
    </xf>
    <xf numFmtId="49" fontId="27" fillId="0" borderId="0" xfId="0" applyNumberFormat="1" applyFont="1" applyFill="1"/>
    <xf numFmtId="0" fontId="25" fillId="0" borderId="0" xfId="0" applyFont="1" applyFill="1" applyBorder="1" applyAlignment="1">
      <alignment horizontal="left"/>
    </xf>
    <xf numFmtId="0" fontId="8" fillId="0" borderId="0" xfId="0" applyFont="1" applyFill="1" applyBorder="1"/>
    <xf numFmtId="0" fontId="5" fillId="0" borderId="0" xfId="0" applyFont="1" applyFill="1" applyBorder="1"/>
    <xf numFmtId="0" fontId="26" fillId="0" borderId="0" xfId="0" applyFont="1" applyFill="1" applyBorder="1" applyAlignment="1">
      <alignment wrapText="1"/>
    </xf>
    <xf numFmtId="0" fontId="5" fillId="0" borderId="0" xfId="0" applyFont="1" applyFill="1" applyBorder="1" applyAlignment="1">
      <alignment horizontal="left"/>
    </xf>
    <xf numFmtId="0" fontId="6" fillId="0" borderId="0" xfId="0" applyFont="1" applyFill="1" applyBorder="1" applyAlignment="1">
      <alignment horizontal="right" wrapText="1"/>
    </xf>
    <xf numFmtId="0" fontId="5" fillId="0" borderId="0" xfId="0" applyNumberFormat="1" applyFont="1" applyFill="1" applyBorder="1" applyAlignment="1">
      <alignment horizontal="right"/>
    </xf>
    <xf numFmtId="0" fontId="7" fillId="0" borderId="1" xfId="0" applyFont="1" applyFill="1" applyBorder="1" applyAlignment="1">
      <alignment horizontal="center" vertical="center" wrapText="1"/>
    </xf>
    <xf numFmtId="49" fontId="28" fillId="0" borderId="0" xfId="0" applyNumberFormat="1" applyFont="1" applyFill="1"/>
    <xf numFmtId="0" fontId="13" fillId="0" borderId="0" xfId="0" applyFont="1" applyFill="1" applyBorder="1" applyAlignment="1">
      <alignment horizontal="center" vertical="center"/>
    </xf>
    <xf numFmtId="49" fontId="27" fillId="0" borderId="0" xfId="0" applyNumberFormat="1" applyFont="1" applyFill="1" applyAlignment="1">
      <alignment horizontal="left"/>
    </xf>
    <xf numFmtId="0" fontId="13" fillId="0" borderId="0" xfId="0" applyFont="1" applyFill="1" applyBorder="1"/>
    <xf numFmtId="0" fontId="5" fillId="0" borderId="0" xfId="0" applyFont="1" applyBorder="1" applyAlignment="1">
      <alignment vertical="center"/>
    </xf>
    <xf numFmtId="0" fontId="8" fillId="0" borderId="0" xfId="0" applyFont="1" applyBorder="1"/>
    <xf numFmtId="0" fontId="19" fillId="0" borderId="0" xfId="0" applyFont="1" applyBorder="1"/>
    <xf numFmtId="0" fontId="9" fillId="0" borderId="0" xfId="0" applyFont="1" applyBorder="1"/>
    <xf numFmtId="0" fontId="33" fillId="0" borderId="0" xfId="0" applyFont="1" applyBorder="1"/>
    <xf numFmtId="0" fontId="34" fillId="0" borderId="0" xfId="0" applyFont="1" applyBorder="1"/>
    <xf numFmtId="3" fontId="34" fillId="0" borderId="0" xfId="0" applyNumberFormat="1" applyFont="1" applyBorder="1"/>
    <xf numFmtId="3" fontId="33" fillId="0" borderId="0" xfId="0" applyNumberFormat="1" applyFont="1" applyBorder="1"/>
    <xf numFmtId="3" fontId="5" fillId="0" borderId="0" xfId="0" applyNumberFormat="1" applyFont="1" applyBorder="1"/>
    <xf numFmtId="0" fontId="13" fillId="0" borderId="1" xfId="0" applyFont="1" applyFill="1" applyBorder="1" applyAlignment="1">
      <alignment vertical="center"/>
    </xf>
    <xf numFmtId="0" fontId="8" fillId="0" borderId="0" xfId="0" applyFont="1" applyFill="1"/>
    <xf numFmtId="0" fontId="18" fillId="0" borderId="0" xfId="0" applyFont="1" applyFill="1"/>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18" fillId="0" borderId="0" xfId="0" applyFont="1" applyFill="1" applyBorder="1"/>
    <xf numFmtId="0" fontId="18" fillId="0" borderId="0" xfId="0" applyFont="1"/>
    <xf numFmtId="0" fontId="7" fillId="0" borderId="3" xfId="0" applyFont="1" applyFill="1" applyBorder="1" applyAlignment="1">
      <alignment horizontal="left"/>
    </xf>
    <xf numFmtId="0" fontId="7" fillId="0" borderId="4" xfId="0" applyFont="1" applyFill="1" applyBorder="1" applyAlignment="1">
      <alignment horizontal="left"/>
    </xf>
    <xf numFmtId="0" fontId="7" fillId="0" borderId="5" xfId="0" applyFont="1" applyFill="1" applyBorder="1" applyAlignment="1">
      <alignment horizontal="left"/>
    </xf>
    <xf numFmtId="0" fontId="5" fillId="0" borderId="0" xfId="0" applyFont="1" applyAlignment="1">
      <alignment horizontal="center" vertical="center" wrapText="1"/>
    </xf>
    <xf numFmtId="0" fontId="21" fillId="0" borderId="0" xfId="0" applyFont="1" applyBorder="1" applyAlignment="1">
      <alignment horizontal="center"/>
    </xf>
    <xf numFmtId="0" fontId="21" fillId="0" borderId="0" xfId="0" applyFont="1" applyBorder="1"/>
    <xf numFmtId="0" fontId="5" fillId="0" borderId="0" xfId="0" applyFont="1" applyBorder="1" applyAlignment="1">
      <alignment horizontal="center" vertical="center" wrapText="1"/>
    </xf>
    <xf numFmtId="3" fontId="13" fillId="0" borderId="0" xfId="0" applyNumberFormat="1" applyFont="1" applyBorder="1"/>
    <xf numFmtId="0" fontId="37" fillId="0" borderId="1" xfId="0" applyFont="1" applyBorder="1" applyAlignment="1">
      <alignment horizontal="center" vertical="center" wrapText="1"/>
    </xf>
    <xf numFmtId="1" fontId="5" fillId="0" borderId="0" xfId="0" applyNumberFormat="1" applyFont="1" applyBorder="1" applyAlignment="1">
      <alignment horizontal="left"/>
    </xf>
    <xf numFmtId="0" fontId="5" fillId="0" borderId="0" xfId="0" applyNumberFormat="1" applyFont="1" applyBorder="1"/>
    <xf numFmtId="0" fontId="13" fillId="0" borderId="0" xfId="0" applyNumberFormat="1" applyFont="1" applyFill="1" applyBorder="1"/>
    <xf numFmtId="1" fontId="5" fillId="0" borderId="0" xfId="0" quotePrefix="1" applyNumberFormat="1" applyFont="1" applyBorder="1" applyAlignment="1">
      <alignment horizontal="left"/>
    </xf>
    <xf numFmtId="1" fontId="13" fillId="0" borderId="0" xfId="0" applyNumberFormat="1" applyFont="1" applyBorder="1" applyAlignment="1">
      <alignment horizontal="left"/>
    </xf>
    <xf numFmtId="0" fontId="13" fillId="0" borderId="0" xfId="0" applyNumberFormat="1" applyFont="1" applyBorder="1"/>
    <xf numFmtId="0" fontId="11" fillId="0" borderId="0" xfId="0" applyFont="1" applyBorder="1"/>
    <xf numFmtId="0" fontId="35" fillId="0" borderId="0" xfId="0" applyFont="1"/>
    <xf numFmtId="0" fontId="13" fillId="0" borderId="0" xfId="0" applyFont="1" applyFill="1" applyBorder="1" applyAlignment="1">
      <alignment wrapText="1"/>
    </xf>
    <xf numFmtId="49" fontId="27" fillId="0" borderId="0" xfId="0" applyNumberFormat="1" applyFont="1" applyFill="1" applyAlignment="1">
      <alignment wrapText="1"/>
    </xf>
    <xf numFmtId="0" fontId="20" fillId="0" borderId="1" xfId="0" applyFont="1" applyFill="1" applyBorder="1" applyAlignment="1">
      <alignment horizontal="center" vertical="center" wrapText="1"/>
    </xf>
    <xf numFmtId="0" fontId="38" fillId="0" borderId="0" xfId="0" applyFont="1" applyAlignment="1">
      <alignment horizontal="left"/>
    </xf>
    <xf numFmtId="0" fontId="21" fillId="0" borderId="0" xfId="0" applyFont="1" applyAlignment="1"/>
    <xf numFmtId="0" fontId="21" fillId="0" borderId="0" xfId="0" applyFont="1"/>
    <xf numFmtId="0" fontId="37" fillId="0" borderId="0" xfId="0" applyFont="1"/>
    <xf numFmtId="0" fontId="37" fillId="0" borderId="0" xfId="0" applyFont="1" applyAlignment="1">
      <alignment horizontal="center"/>
    </xf>
    <xf numFmtId="0" fontId="5" fillId="0" borderId="0" xfId="0" applyFont="1" applyAlignment="1">
      <alignment horizontal="left" vertical="top" wrapText="1"/>
    </xf>
    <xf numFmtId="0" fontId="20" fillId="0" borderId="1" xfId="0" applyFont="1" applyBorder="1" applyAlignment="1">
      <alignment horizontal="right" vertical="center" wrapText="1"/>
    </xf>
    <xf numFmtId="0" fontId="13" fillId="0" borderId="1" xfId="0" applyFont="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Border="1" applyAlignment="1">
      <alignment horizontal="center" vertical="center"/>
    </xf>
    <xf numFmtId="0" fontId="20"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5" fillId="0" borderId="0" xfId="0" applyFont="1" applyAlignment="1">
      <alignment horizontal="center" vertical="center" wrapText="1"/>
    </xf>
    <xf numFmtId="0" fontId="32" fillId="0" borderId="0" xfId="0" applyFont="1" applyFill="1" applyBorder="1"/>
    <xf numFmtId="0" fontId="25" fillId="0" borderId="0" xfId="0" applyFont="1" applyFill="1" applyBorder="1" applyAlignment="1">
      <alignment horizontal="center" vertical="center"/>
    </xf>
    <xf numFmtId="0" fontId="14" fillId="0" borderId="0" xfId="0" applyFont="1" applyFill="1" applyBorder="1"/>
    <xf numFmtId="0" fontId="25" fillId="0" borderId="0" xfId="0" applyFont="1" applyFill="1" applyBorder="1"/>
    <xf numFmtId="0" fontId="3" fillId="0" borderId="0" xfId="0" applyFont="1" applyFill="1" applyBorder="1"/>
    <xf numFmtId="0" fontId="3" fillId="0" borderId="0" xfId="0" applyFont="1" applyFill="1" applyBorder="1" applyAlignment="1">
      <alignment horizontal="left"/>
    </xf>
    <xf numFmtId="168" fontId="13" fillId="0" borderId="0" xfId="2" applyNumberFormat="1" applyFont="1" applyFill="1" applyBorder="1"/>
    <xf numFmtId="0" fontId="0" fillId="0" borderId="0" xfId="0" applyFill="1" applyBorder="1"/>
    <xf numFmtId="0" fontId="39" fillId="0" borderId="1" xfId="0" applyFont="1" applyBorder="1" applyAlignment="1">
      <alignment horizontal="center" vertical="center" wrapText="1"/>
    </xf>
    <xf numFmtId="0" fontId="5" fillId="0" borderId="0" xfId="0" applyFont="1" applyBorder="1" applyAlignment="1">
      <alignment horizontal="center" vertical="center"/>
    </xf>
    <xf numFmtId="3" fontId="13" fillId="0" borderId="1" xfId="0" applyNumberFormat="1" applyFont="1" applyBorder="1" applyAlignment="1">
      <alignment horizontal="center" vertical="center" wrapText="1"/>
    </xf>
    <xf numFmtId="0" fontId="7" fillId="0" borderId="0" xfId="0" applyFont="1" applyBorder="1"/>
    <xf numFmtId="0" fontId="5" fillId="0" borderId="0" xfId="0" applyFont="1" applyAlignment="1"/>
    <xf numFmtId="0" fontId="13" fillId="0" borderId="0" xfId="0" applyFont="1" applyAlignment="1"/>
    <xf numFmtId="0" fontId="23" fillId="0" borderId="0" xfId="0" applyFont="1"/>
    <xf numFmtId="0" fontId="23" fillId="0" borderId="0" xfId="0" applyFont="1" applyAlignment="1">
      <alignment horizontal="center" vertical="center"/>
    </xf>
    <xf numFmtId="0" fontId="42" fillId="0" borderId="0" xfId="0" applyFont="1" applyAlignment="1">
      <alignment wrapText="1"/>
    </xf>
    <xf numFmtId="0" fontId="5" fillId="0" borderId="9" xfId="0" applyFont="1" applyBorder="1" applyAlignment="1">
      <alignment wrapText="1"/>
    </xf>
    <xf numFmtId="0" fontId="5" fillId="0" borderId="9" xfId="0" applyFont="1" applyBorder="1" applyAlignment="1">
      <alignment horizontal="center" wrapText="1"/>
    </xf>
    <xf numFmtId="0" fontId="13" fillId="0" borderId="9" xfId="0" applyFont="1" applyBorder="1" applyAlignment="1">
      <alignment wrapText="1"/>
    </xf>
    <xf numFmtId="0" fontId="13" fillId="0" borderId="9" xfId="0" applyFont="1" applyBorder="1" applyAlignment="1">
      <alignment horizontal="center" wrapText="1"/>
    </xf>
    <xf numFmtId="0" fontId="5" fillId="0" borderId="12" xfId="0" applyFont="1" applyBorder="1" applyAlignment="1">
      <alignment wrapText="1"/>
    </xf>
    <xf numFmtId="0" fontId="5" fillId="0" borderId="12" xfId="0" applyFont="1" applyBorder="1" applyAlignment="1">
      <alignment horizontal="center" wrapText="1"/>
    </xf>
    <xf numFmtId="0" fontId="5" fillId="0" borderId="12" xfId="0" applyFont="1" applyBorder="1" applyAlignment="1">
      <alignment horizontal="right" wrapText="1"/>
    </xf>
    <xf numFmtId="0" fontId="13" fillId="0" borderId="12" xfId="0" applyFont="1" applyBorder="1" applyAlignment="1">
      <alignment horizontal="right" wrapText="1"/>
    </xf>
    <xf numFmtId="0" fontId="5" fillId="0" borderId="9" xfId="0" applyFont="1" applyBorder="1" applyAlignment="1">
      <alignment horizontal="right" wrapText="1"/>
    </xf>
    <xf numFmtId="0" fontId="13" fillId="0" borderId="9" xfId="0" applyFont="1" applyBorder="1" applyAlignment="1">
      <alignment horizontal="right" wrapText="1"/>
    </xf>
    <xf numFmtId="1" fontId="5" fillId="0" borderId="9" xfId="0" applyNumberFormat="1" applyFont="1" applyBorder="1" applyAlignment="1">
      <alignment horizontal="left"/>
    </xf>
    <xf numFmtId="0" fontId="5" fillId="0" borderId="9" xfId="0" applyNumberFormat="1" applyFont="1" applyBorder="1"/>
    <xf numFmtId="0" fontId="13" fillId="0" borderId="9" xfId="0" applyNumberFormat="1" applyFont="1" applyBorder="1"/>
    <xf numFmtId="1" fontId="5" fillId="0" borderId="9" xfId="0" quotePrefix="1" applyNumberFormat="1" applyFont="1" applyBorder="1" applyAlignment="1">
      <alignment horizontal="left"/>
    </xf>
    <xf numFmtId="1" fontId="13" fillId="0" borderId="9" xfId="0" applyNumberFormat="1" applyFont="1" applyBorder="1" applyAlignment="1">
      <alignment horizontal="left"/>
    </xf>
    <xf numFmtId="0" fontId="5" fillId="0" borderId="12" xfId="0" applyNumberFormat="1" applyFont="1" applyBorder="1"/>
    <xf numFmtId="0" fontId="7" fillId="0" borderId="1" xfId="0" applyFont="1" applyFill="1" applyBorder="1" applyAlignment="1">
      <alignment horizontal="left"/>
    </xf>
    <xf numFmtId="0" fontId="13" fillId="0" borderId="1" xfId="0" applyFont="1" applyFill="1" applyBorder="1" applyAlignment="1">
      <alignment horizontal="left"/>
    </xf>
    <xf numFmtId="0" fontId="13" fillId="0" borderId="3" xfId="0" applyNumberFormat="1" applyFont="1" applyBorder="1" applyAlignment="1">
      <alignment horizontal="center" vertical="center" wrapText="1"/>
    </xf>
    <xf numFmtId="0" fontId="13" fillId="0" borderId="1" xfId="0" applyNumberFormat="1" applyFont="1" applyBorder="1" applyAlignment="1">
      <alignment horizontal="center" vertical="center" wrapText="1"/>
    </xf>
    <xf numFmtId="0" fontId="18" fillId="0" borderId="9" xfId="0" applyFont="1" applyFill="1" applyBorder="1" applyAlignment="1">
      <alignment horizontal="left" wrapText="1"/>
    </xf>
    <xf numFmtId="0" fontId="18" fillId="0" borderId="9" xfId="0" applyFont="1" applyFill="1" applyBorder="1" applyAlignment="1">
      <alignment horizontal="right" wrapText="1"/>
    </xf>
    <xf numFmtId="0" fontId="18" fillId="0" borderId="9" xfId="0" applyFont="1" applyFill="1" applyBorder="1"/>
    <xf numFmtId="0" fontId="18" fillId="0" borderId="9" xfId="0" applyFont="1" applyBorder="1"/>
    <xf numFmtId="0" fontId="8" fillId="0" borderId="9" xfId="0" applyFont="1" applyBorder="1"/>
    <xf numFmtId="0" fontId="5" fillId="0" borderId="9" xfId="0" applyFont="1" applyFill="1" applyBorder="1"/>
    <xf numFmtId="0" fontId="5" fillId="0" borderId="9" xfId="0" applyNumberFormat="1" applyFont="1" applyFill="1" applyBorder="1"/>
    <xf numFmtId="164" fontId="5" fillId="0" borderId="9" xfId="0" applyNumberFormat="1" applyFont="1" applyFill="1" applyBorder="1"/>
    <xf numFmtId="164" fontId="5" fillId="0" borderId="9" xfId="0" applyNumberFormat="1" applyFont="1" applyBorder="1"/>
    <xf numFmtId="0" fontId="5" fillId="0" borderId="9" xfId="0" applyFont="1" applyBorder="1"/>
    <xf numFmtId="0" fontId="13" fillId="0" borderId="9" xfId="0" applyFont="1" applyFill="1" applyBorder="1"/>
    <xf numFmtId="0" fontId="13" fillId="0" borderId="9" xfId="0" applyFont="1" applyBorder="1"/>
    <xf numFmtId="164" fontId="13" fillId="0" borderId="9" xfId="0" applyNumberFormat="1" applyFont="1" applyFill="1" applyBorder="1"/>
    <xf numFmtId="164" fontId="13" fillId="0" borderId="9" xfId="0" applyNumberFormat="1" applyFont="1" applyBorder="1"/>
    <xf numFmtId="1" fontId="5" fillId="0" borderId="9" xfId="0" applyNumberFormat="1" applyFont="1" applyBorder="1" applyAlignment="1">
      <alignment horizontal="center" wrapText="1"/>
    </xf>
    <xf numFmtId="1" fontId="13" fillId="0" borderId="9" xfId="0" applyNumberFormat="1" applyFont="1" applyBorder="1" applyAlignment="1">
      <alignment horizontal="center" wrapText="1"/>
    </xf>
    <xf numFmtId="167" fontId="5" fillId="0" borderId="9" xfId="0" applyNumberFormat="1" applyFont="1" applyBorder="1" applyAlignment="1">
      <alignment horizontal="center" wrapText="1"/>
    </xf>
    <xf numFmtId="167" fontId="13" fillId="0" borderId="9" xfId="0" applyNumberFormat="1" applyFont="1" applyBorder="1" applyAlignment="1">
      <alignment horizontal="center" wrapText="1"/>
    </xf>
    <xf numFmtId="0" fontId="5" fillId="0" borderId="9" xfId="0" applyFont="1" applyBorder="1" applyAlignment="1"/>
    <xf numFmtId="0" fontId="13" fillId="0" borderId="9" xfId="0" applyFont="1" applyBorder="1" applyAlignment="1"/>
    <xf numFmtId="49" fontId="13" fillId="0" borderId="9" xfId="0" applyNumberFormat="1" applyFont="1" applyBorder="1" applyAlignment="1"/>
    <xf numFmtId="3" fontId="5" fillId="0" borderId="9" xfId="0" applyNumberFormat="1" applyFont="1" applyBorder="1" applyAlignment="1">
      <alignment horizontal="right" wrapText="1"/>
    </xf>
    <xf numFmtId="0" fontId="13" fillId="0" borderId="9" xfId="0" applyFont="1" applyBorder="1" applyAlignment="1">
      <alignment horizontal="left" wrapText="1"/>
    </xf>
    <xf numFmtId="3" fontId="13" fillId="0" borderId="9" xfId="0" applyNumberFormat="1" applyFont="1" applyBorder="1" applyAlignment="1">
      <alignment horizontal="right" wrapText="1"/>
    </xf>
    <xf numFmtId="3" fontId="5" fillId="0" borderId="9" xfId="0" applyNumberFormat="1" applyFont="1" applyBorder="1"/>
    <xf numFmtId="3" fontId="29" fillId="0" borderId="9" xfId="0" applyNumberFormat="1" applyFont="1" applyBorder="1"/>
    <xf numFmtId="0" fontId="30" fillId="0" borderId="9" xfId="0" applyNumberFormat="1" applyFont="1" applyFill="1" applyBorder="1"/>
    <xf numFmtId="3" fontId="30" fillId="0" borderId="9" xfId="1" applyNumberFormat="1" applyFont="1" applyFill="1" applyBorder="1" applyAlignment="1" applyProtection="1"/>
    <xf numFmtId="3" fontId="30" fillId="0" borderId="9" xfId="1" applyNumberFormat="1" applyFont="1" applyFill="1" applyBorder="1" applyAlignment="1" applyProtection="1">
      <alignment horizontal="right" wrapText="1"/>
    </xf>
    <xf numFmtId="3" fontId="29" fillId="0" borderId="9" xfId="0" applyNumberFormat="1" applyFont="1" applyFill="1" applyBorder="1" applyAlignment="1">
      <alignment vertical="center"/>
    </xf>
    <xf numFmtId="3" fontId="29" fillId="0" borderId="9" xfId="1" applyNumberFormat="1" applyFont="1" applyFill="1" applyBorder="1" applyAlignment="1" applyProtection="1"/>
    <xf numFmtId="0" fontId="21" fillId="0" borderId="9" xfId="0" applyFont="1" applyBorder="1"/>
    <xf numFmtId="3" fontId="30" fillId="0" borderId="9" xfId="0" applyNumberFormat="1" applyFont="1" applyBorder="1"/>
    <xf numFmtId="0" fontId="37" fillId="0" borderId="9" xfId="0" applyFont="1" applyBorder="1"/>
    <xf numFmtId="168" fontId="5" fillId="0" borderId="9" xfId="2" applyNumberFormat="1" applyFont="1" applyFill="1" applyBorder="1"/>
    <xf numFmtId="168" fontId="13" fillId="0" borderId="9" xfId="2" applyNumberFormat="1" applyFont="1" applyFill="1" applyBorder="1"/>
    <xf numFmtId="0" fontId="18" fillId="0" borderId="12" xfId="0" applyFont="1" applyFill="1" applyBorder="1" applyAlignment="1">
      <alignment horizontal="left" wrapText="1"/>
    </xf>
    <xf numFmtId="0" fontId="18" fillId="0" borderId="12" xfId="0" applyFont="1" applyFill="1" applyBorder="1" applyAlignment="1">
      <alignment horizontal="right" wrapText="1"/>
    </xf>
    <xf numFmtId="0" fontId="18" fillId="0" borderId="12" xfId="0" applyFont="1" applyBorder="1"/>
    <xf numFmtId="0" fontId="8" fillId="0" borderId="12" xfId="0" applyFont="1" applyBorder="1"/>
    <xf numFmtId="0" fontId="5" fillId="0" borderId="12" xfId="0" applyFont="1" applyFill="1" applyBorder="1"/>
    <xf numFmtId="0" fontId="5" fillId="0" borderId="12" xfId="0" applyNumberFormat="1" applyFont="1" applyFill="1" applyBorder="1"/>
    <xf numFmtId="164" fontId="5" fillId="0" borderId="12" xfId="0" applyNumberFormat="1" applyFont="1" applyFill="1" applyBorder="1"/>
    <xf numFmtId="164" fontId="5" fillId="0" borderId="12" xfId="0" applyNumberFormat="1" applyFont="1" applyBorder="1"/>
    <xf numFmtId="0" fontId="18" fillId="0" borderId="11" xfId="0" applyFont="1" applyFill="1" applyBorder="1" applyAlignment="1">
      <alignment horizontal="right" wrapText="1"/>
    </xf>
    <xf numFmtId="0" fontId="18" fillId="0" borderId="22" xfId="0" applyFont="1" applyFill="1" applyBorder="1" applyAlignment="1">
      <alignment horizontal="right" wrapText="1"/>
    </xf>
    <xf numFmtId="0" fontId="18" fillId="0" borderId="22" xfId="0" applyFont="1" applyFill="1" applyBorder="1"/>
    <xf numFmtId="167" fontId="5" fillId="0" borderId="12" xfId="0" applyNumberFormat="1" applyFont="1" applyBorder="1" applyAlignment="1">
      <alignment horizontal="center" wrapText="1"/>
    </xf>
    <xf numFmtId="0" fontId="5" fillId="0" borderId="12" xfId="0" applyFont="1" applyBorder="1"/>
    <xf numFmtId="1" fontId="5" fillId="0" borderId="12" xfId="0" applyNumberFormat="1" applyFont="1" applyBorder="1" applyAlignment="1">
      <alignment horizontal="center" wrapText="1"/>
    </xf>
    <xf numFmtId="0" fontId="5" fillId="0" borderId="9" xfId="0" applyFont="1" applyBorder="1" applyAlignment="1">
      <alignment horizontal="left" wrapText="1"/>
    </xf>
    <xf numFmtId="0" fontId="13" fillId="0" borderId="12" xfId="0" applyFont="1" applyBorder="1" applyAlignment="1"/>
    <xf numFmtId="3" fontId="5" fillId="0" borderId="9" xfId="0" applyNumberFormat="1" applyFont="1" applyBorder="1" applyAlignment="1">
      <alignment horizontal="center" wrapText="1"/>
    </xf>
    <xf numFmtId="0" fontId="5" fillId="0" borderId="12" xfId="0" applyFont="1" applyBorder="1" applyAlignment="1">
      <alignment horizontal="left" wrapText="1"/>
    </xf>
    <xf numFmtId="3" fontId="5" fillId="0" borderId="12" xfId="0" applyNumberFormat="1" applyFont="1" applyBorder="1" applyAlignment="1">
      <alignment horizontal="center" wrapText="1"/>
    </xf>
    <xf numFmtId="3" fontId="5" fillId="0" borderId="12" xfId="0" applyNumberFormat="1" applyFont="1" applyBorder="1"/>
    <xf numFmtId="3" fontId="29" fillId="0" borderId="12" xfId="0" applyNumberFormat="1" applyFont="1" applyBorder="1"/>
    <xf numFmtId="3" fontId="5" fillId="0" borderId="12" xfId="0" applyNumberFormat="1" applyFont="1" applyBorder="1" applyAlignment="1">
      <alignment horizontal="right" wrapText="1"/>
    </xf>
    <xf numFmtId="3" fontId="13" fillId="0" borderId="12" xfId="0" applyNumberFormat="1" applyFont="1" applyBorder="1" applyAlignment="1">
      <alignment horizontal="center" wrapText="1"/>
    </xf>
    <xf numFmtId="3" fontId="13" fillId="0" borderId="9" xfId="0" applyNumberFormat="1" applyFont="1" applyBorder="1" applyAlignment="1">
      <alignment horizontal="center" wrapText="1"/>
    </xf>
    <xf numFmtId="0" fontId="14" fillId="0" borderId="0" xfId="0" applyFont="1" applyFill="1" applyBorder="1" applyAlignment="1"/>
    <xf numFmtId="0" fontId="21" fillId="0" borderId="12" xfId="0" applyFont="1" applyBorder="1"/>
    <xf numFmtId="3" fontId="30" fillId="0" borderId="12" xfId="0" applyNumberFormat="1" applyFont="1" applyBorder="1"/>
    <xf numFmtId="168" fontId="5" fillId="0" borderId="12" xfId="2" applyNumberFormat="1" applyFont="1" applyFill="1" applyBorder="1"/>
    <xf numFmtId="164" fontId="5" fillId="0" borderId="0" xfId="0" applyNumberFormat="1" applyFont="1" applyBorder="1"/>
    <xf numFmtId="0" fontId="43" fillId="0" borderId="0" xfId="4"/>
    <xf numFmtId="0" fontId="44" fillId="0" borderId="0" xfId="4" applyFont="1"/>
    <xf numFmtId="164" fontId="45" fillId="0" borderId="0" xfId="0" applyNumberFormat="1" applyFont="1" applyFill="1" applyBorder="1"/>
    <xf numFmtId="0" fontId="13" fillId="0" borderId="9" xfId="0" applyFont="1" applyFill="1" applyBorder="1" applyAlignment="1">
      <alignment horizontal="center" vertical="center" wrapText="1"/>
    </xf>
    <xf numFmtId="168" fontId="5" fillId="0" borderId="9" xfId="2" applyNumberFormat="1" applyFont="1" applyFill="1" applyBorder="1" applyAlignment="1">
      <alignment horizontal="right" wrapText="1"/>
    </xf>
    <xf numFmtId="168" fontId="13" fillId="0" borderId="9" xfId="2" applyNumberFormat="1" applyFont="1" applyFill="1" applyBorder="1" applyAlignment="1">
      <alignment horizontal="right" wrapText="1"/>
    </xf>
    <xf numFmtId="0" fontId="5" fillId="0" borderId="9" xfId="4" applyFont="1" applyBorder="1"/>
    <xf numFmtId="164" fontId="5" fillId="0" borderId="9" xfId="4" applyNumberFormat="1" applyFont="1" applyFill="1" applyBorder="1"/>
    <xf numFmtId="4" fontId="5" fillId="0" borderId="9" xfId="4" applyNumberFormat="1" applyFont="1" applyFill="1" applyBorder="1"/>
    <xf numFmtId="0" fontId="13" fillId="0" borderId="9" xfId="4" applyFont="1" applyBorder="1"/>
    <xf numFmtId="164" fontId="13" fillId="0" borderId="9" xfId="4" applyNumberFormat="1" applyFont="1" applyFill="1" applyBorder="1"/>
    <xf numFmtId="4" fontId="13" fillId="0" borderId="9" xfId="4" applyNumberFormat="1" applyFont="1" applyFill="1" applyBorder="1"/>
    <xf numFmtId="49" fontId="13" fillId="0" borderId="9" xfId="0" applyNumberFormat="1" applyFont="1" applyBorder="1"/>
    <xf numFmtId="4" fontId="13" fillId="0" borderId="9" xfId="0" applyNumberFormat="1" applyFont="1" applyFill="1" applyBorder="1"/>
    <xf numFmtId="0" fontId="13" fillId="0" borderId="12" xfId="0" applyFont="1" applyFill="1" applyBorder="1" applyAlignment="1">
      <alignment horizontal="center" vertical="center" wrapText="1"/>
    </xf>
    <xf numFmtId="168" fontId="5" fillId="0" borderId="12" xfId="2" applyNumberFormat="1" applyFont="1" applyFill="1" applyBorder="1" applyAlignment="1">
      <alignment horizontal="right" wrapText="1"/>
    </xf>
    <xf numFmtId="168" fontId="13" fillId="0" borderId="12" xfId="2" applyNumberFormat="1" applyFont="1" applyFill="1" applyBorder="1" applyAlignment="1">
      <alignment horizontal="right" wrapText="1"/>
    </xf>
    <xf numFmtId="0" fontId="5" fillId="0" borderId="12" xfId="4" applyFont="1" applyBorder="1"/>
    <xf numFmtId="164" fontId="5" fillId="0" borderId="12" xfId="4" applyNumberFormat="1" applyFont="1" applyFill="1" applyBorder="1"/>
    <xf numFmtId="4" fontId="5" fillId="0" borderId="12" xfId="4" applyNumberFormat="1" applyFont="1" applyFill="1" applyBorder="1"/>
    <xf numFmtId="170" fontId="5" fillId="0" borderId="9" xfId="2" applyNumberFormat="1" applyFont="1" applyFill="1" applyBorder="1" applyAlignment="1">
      <alignment horizontal="right" wrapText="1"/>
    </xf>
    <xf numFmtId="170" fontId="13" fillId="0" borderId="9" xfId="2" applyNumberFormat="1" applyFont="1" applyFill="1" applyBorder="1" applyAlignment="1">
      <alignment horizontal="right" wrapText="1"/>
    </xf>
    <xf numFmtId="0" fontId="18" fillId="0" borderId="0" xfId="0" applyFont="1" applyBorder="1"/>
    <xf numFmtId="0" fontId="18" fillId="0" borderId="0" xfId="0" applyFont="1" applyAlignment="1">
      <alignment vertical="top"/>
    </xf>
    <xf numFmtId="0" fontId="21" fillId="0" borderId="9" xfId="0" applyFont="1" applyBorder="1" applyAlignment="1">
      <alignment horizontal="center"/>
    </xf>
    <xf numFmtId="0" fontId="37" fillId="0" borderId="9" xfId="0" applyFont="1" applyBorder="1" applyAlignment="1">
      <alignment horizontal="center"/>
    </xf>
    <xf numFmtId="0" fontId="21" fillId="0" borderId="12" xfId="0" applyFont="1" applyBorder="1" applyAlignment="1">
      <alignment horizontal="center"/>
    </xf>
    <xf numFmtId="0" fontId="37" fillId="0" borderId="29" xfId="0" applyFont="1" applyBorder="1" applyAlignment="1">
      <alignment horizontal="center" vertical="center" wrapText="1"/>
    </xf>
    <xf numFmtId="0" fontId="13" fillId="0" borderId="22" xfId="0" applyFont="1" applyBorder="1" applyAlignment="1"/>
    <xf numFmtId="0" fontId="13" fillId="0" borderId="19" xfId="0" applyFont="1" applyBorder="1" applyAlignment="1"/>
    <xf numFmtId="0" fontId="14" fillId="0" borderId="0" xfId="4" applyFont="1"/>
    <xf numFmtId="0" fontId="11" fillId="0" borderId="0" xfId="0" applyFont="1" applyFill="1" applyBorder="1"/>
    <xf numFmtId="0" fontId="11" fillId="0" borderId="0" xfId="0" applyFont="1" applyFill="1" applyBorder="1" applyAlignment="1">
      <alignment wrapText="1"/>
    </xf>
    <xf numFmtId="0" fontId="5" fillId="0" borderId="0" xfId="0" applyFont="1" applyFill="1" applyBorder="1" applyAlignment="1">
      <alignment wrapText="1"/>
    </xf>
    <xf numFmtId="0" fontId="29" fillId="0" borderId="1" xfId="0" applyFont="1" applyFill="1" applyBorder="1" applyAlignment="1">
      <alignment horizontal="center" vertical="center" wrapText="1"/>
    </xf>
    <xf numFmtId="0" fontId="5" fillId="0" borderId="0" xfId="0" applyFont="1" applyFill="1" applyBorder="1" applyAlignment="1"/>
    <xf numFmtId="0" fontId="5" fillId="0" borderId="0" xfId="0" applyFont="1" applyFill="1" applyBorder="1" applyAlignment="1">
      <alignment vertical="top"/>
    </xf>
    <xf numFmtId="0" fontId="11" fillId="0" borderId="0" xfId="0" applyFont="1" applyFill="1" applyBorder="1" applyAlignment="1"/>
    <xf numFmtId="0" fontId="8" fillId="0" borderId="0" xfId="0" applyFont="1" applyAlignment="1">
      <alignment horizontal="left" wrapText="1"/>
    </xf>
    <xf numFmtId="0" fontId="6" fillId="0" borderId="0" xfId="0" applyFont="1" applyAlignment="1">
      <alignment horizontal="center" wrapText="1"/>
    </xf>
    <xf numFmtId="0" fontId="8" fillId="0" borderId="0" xfId="0" applyFont="1" applyAlignment="1">
      <alignment horizontal="left" vertical="top" wrapText="1"/>
    </xf>
    <xf numFmtId="0" fontId="6" fillId="0" borderId="0" xfId="0" applyFont="1" applyBorder="1" applyAlignment="1">
      <alignment horizontal="right"/>
    </xf>
    <xf numFmtId="0" fontId="47" fillId="0" borderId="1" xfId="0" applyFont="1" applyBorder="1" applyAlignment="1">
      <alignment horizontal="center" vertical="center" wrapText="1"/>
    </xf>
    <xf numFmtId="0" fontId="47" fillId="0" borderId="1" xfId="0" applyFont="1" applyBorder="1" applyAlignment="1">
      <alignment horizontal="right" vertical="center" wrapText="1"/>
    </xf>
    <xf numFmtId="0" fontId="8" fillId="0" borderId="0" xfId="0" applyFont="1" applyAlignment="1">
      <alignment vertical="top"/>
    </xf>
    <xf numFmtId="0" fontId="8" fillId="0" borderId="0" xfId="0" applyFont="1" applyAlignment="1">
      <alignment horizontal="left"/>
    </xf>
    <xf numFmtId="0" fontId="5" fillId="0" borderId="0" xfId="4" applyFont="1" applyBorder="1"/>
    <xf numFmtId="0" fontId="5" fillId="0" borderId="0" xfId="4" applyFont="1" applyBorder="1" applyAlignment="1">
      <alignment wrapText="1"/>
    </xf>
    <xf numFmtId="164" fontId="5" fillId="0" borderId="0" xfId="4" applyNumberFormat="1" applyFont="1" applyBorder="1" applyAlignment="1">
      <alignment horizontal="right"/>
    </xf>
    <xf numFmtId="0" fontId="5" fillId="0" borderId="0" xfId="4" applyFont="1" applyBorder="1" applyAlignment="1">
      <alignment horizontal="right"/>
    </xf>
    <xf numFmtId="0" fontId="5" fillId="0" borderId="0" xfId="4" applyFont="1" applyBorder="1" applyAlignment="1">
      <alignment horizontal="right" vertical="center" wrapText="1"/>
    </xf>
    <xf numFmtId="171" fontId="6" fillId="0" borderId="0" xfId="2" applyNumberFormat="1" applyFont="1" applyBorder="1" applyAlignment="1"/>
    <xf numFmtId="171" fontId="7" fillId="0" borderId="0" xfId="2" applyNumberFormat="1" applyFont="1" applyBorder="1" applyAlignment="1"/>
    <xf numFmtId="0" fontId="8" fillId="0" borderId="0" xfId="0" applyFont="1" applyFill="1" applyBorder="1" applyAlignment="1">
      <alignment wrapText="1"/>
    </xf>
    <xf numFmtId="0" fontId="8" fillId="0" borderId="0" xfId="0" applyFont="1" applyFill="1" applyBorder="1" applyAlignment="1">
      <alignment vertical="top" wrapText="1"/>
    </xf>
    <xf numFmtId="0" fontId="8"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18" fillId="0" borderId="0" xfId="0" applyFont="1" applyFill="1" applyBorder="1" applyAlignment="1">
      <alignment horizontal="right"/>
    </xf>
    <xf numFmtId="0" fontId="8" fillId="0" borderId="0" xfId="0" applyFont="1" applyFill="1" applyBorder="1" applyAlignment="1">
      <alignment horizontal="right" wrapText="1"/>
    </xf>
    <xf numFmtId="0" fontId="5" fillId="0" borderId="0" xfId="0" applyFont="1" applyFill="1" applyBorder="1" applyAlignment="1">
      <alignment horizontal="right" wrapText="1"/>
    </xf>
    <xf numFmtId="0" fontId="5" fillId="0" borderId="0" xfId="0" applyFont="1" applyFill="1" applyBorder="1" applyAlignment="1">
      <alignment horizontal="right"/>
    </xf>
    <xf numFmtId="0" fontId="38" fillId="0" borderId="0" xfId="0" applyFont="1" applyFill="1" applyBorder="1" applyAlignment="1"/>
    <xf numFmtId="0" fontId="29" fillId="0" borderId="1" xfId="0" applyNumberFormat="1" applyFont="1" applyFill="1" applyBorder="1" applyAlignment="1">
      <alignment horizontal="center" vertical="center"/>
    </xf>
    <xf numFmtId="0" fontId="21" fillId="0" borderId="0" xfId="0" applyFont="1" applyFill="1" applyAlignment="1">
      <alignment wrapText="1"/>
    </xf>
    <xf numFmtId="0" fontId="29" fillId="0" borderId="6" xfId="0" applyNumberFormat="1" applyFont="1" applyFill="1" applyBorder="1" applyAlignment="1">
      <alignment horizontal="center" vertical="center"/>
    </xf>
    <xf numFmtId="0" fontId="21" fillId="0" borderId="9" xfId="0" applyFont="1" applyBorder="1" applyAlignment="1">
      <alignment wrapText="1"/>
    </xf>
    <xf numFmtId="3" fontId="5" fillId="0" borderId="9" xfId="0" applyNumberFormat="1" applyFont="1" applyFill="1" applyBorder="1"/>
    <xf numFmtId="0" fontId="5" fillId="0" borderId="9" xfId="0" applyFont="1" applyFill="1" applyBorder="1" applyAlignment="1">
      <alignment wrapText="1"/>
    </xf>
    <xf numFmtId="0" fontId="21" fillId="0" borderId="21" xfId="0" applyFont="1" applyBorder="1" applyAlignment="1">
      <alignment wrapText="1"/>
    </xf>
    <xf numFmtId="3" fontId="5" fillId="0" borderId="21" xfId="0" applyNumberFormat="1" applyFont="1" applyFill="1" applyBorder="1"/>
    <xf numFmtId="0" fontId="5" fillId="0" borderId="21" xfId="0" applyFont="1" applyFill="1" applyBorder="1"/>
    <xf numFmtId="165" fontId="7" fillId="0" borderId="1" xfId="0" applyNumberFormat="1" applyFont="1" applyBorder="1" applyAlignment="1">
      <alignment horizontal="center" vertical="center" wrapText="1"/>
    </xf>
    <xf numFmtId="0" fontId="6" fillId="0" borderId="9" xfId="0" applyFont="1" applyBorder="1" applyAlignment="1">
      <alignment wrapText="1"/>
    </xf>
    <xf numFmtId="166" fontId="16" fillId="0" borderId="9" xfId="0" applyNumberFormat="1" applyFont="1" applyBorder="1"/>
    <xf numFmtId="0" fontId="6" fillId="0" borderId="9" xfId="0" applyFont="1" applyBorder="1" applyAlignment="1">
      <alignment horizontal="right" wrapText="1"/>
    </xf>
    <xf numFmtId="165" fontId="5" fillId="0" borderId="9" xfId="0" applyNumberFormat="1" applyFont="1" applyBorder="1" applyAlignment="1"/>
    <xf numFmtId="3" fontId="6" fillId="0" borderId="9" xfId="0" applyNumberFormat="1" applyFont="1" applyBorder="1" applyAlignment="1">
      <alignment horizontal="right" wrapText="1"/>
    </xf>
    <xf numFmtId="0" fontId="7" fillId="0" borderId="9" xfId="0" applyFont="1" applyBorder="1" applyAlignment="1">
      <alignment wrapText="1"/>
    </xf>
    <xf numFmtId="3" fontId="7" fillId="0" borderId="9" xfId="0" applyNumberFormat="1" applyFont="1" applyBorder="1" applyAlignment="1">
      <alignment horizontal="right" wrapText="1"/>
    </xf>
    <xf numFmtId="165" fontId="13" fillId="0" borderId="9" xfId="0" applyNumberFormat="1" applyFont="1" applyBorder="1" applyAlignment="1"/>
    <xf numFmtId="0" fontId="6" fillId="0" borderId="12" xfId="0" applyFont="1" applyBorder="1" applyAlignment="1">
      <alignment wrapText="1"/>
    </xf>
    <xf numFmtId="166" fontId="16" fillId="0" borderId="12" xfId="0" applyNumberFormat="1" applyFont="1" applyBorder="1"/>
    <xf numFmtId="0" fontId="6" fillId="0" borderId="12" xfId="0" applyFont="1" applyBorder="1" applyAlignment="1">
      <alignment horizontal="right" wrapText="1"/>
    </xf>
    <xf numFmtId="165" fontId="5" fillId="0" borderId="12" xfId="0" applyNumberFormat="1" applyFont="1" applyBorder="1" applyAlignment="1"/>
    <xf numFmtId="165" fontId="7" fillId="0" borderId="9" xfId="0" applyNumberFormat="1" applyFont="1" applyBorder="1" applyAlignment="1">
      <alignment horizontal="right" wrapText="1"/>
    </xf>
    <xf numFmtId="0" fontId="18" fillId="0" borderId="0" xfId="0" applyFont="1" applyAlignment="1"/>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5" fillId="0" borderId="9" xfId="0" applyFont="1" applyBorder="1" applyAlignment="1">
      <alignment horizontal="left" wrapText="1"/>
    </xf>
    <xf numFmtId="0" fontId="5" fillId="0" borderId="0" xfId="0" applyFont="1" applyBorder="1" applyAlignment="1">
      <alignment horizontal="left"/>
    </xf>
    <xf numFmtId="0" fontId="15" fillId="0" borderId="0" xfId="0" applyFont="1" applyBorder="1"/>
    <xf numFmtId="0" fontId="5" fillId="0" borderId="0" xfId="0" applyFont="1" applyBorder="1" applyAlignment="1">
      <alignment horizontal="right"/>
    </xf>
    <xf numFmtId="0" fontId="5" fillId="0" borderId="0" xfId="0" applyFont="1" applyBorder="1" applyAlignment="1">
      <alignment horizontal="center"/>
    </xf>
    <xf numFmtId="0" fontId="48" fillId="0" borderId="1" xfId="0" applyFont="1" applyBorder="1" applyAlignment="1">
      <alignment horizontal="left" vertical="center"/>
    </xf>
    <xf numFmtId="0" fontId="7" fillId="0" borderId="1" xfId="0" applyFont="1" applyBorder="1" applyAlignment="1">
      <alignment horizontal="left" vertical="center" wrapText="1"/>
    </xf>
    <xf numFmtId="0" fontId="6" fillId="0" borderId="9" xfId="0" applyFont="1" applyBorder="1" applyAlignment="1">
      <alignment horizontal="justify" wrapText="1"/>
    </xf>
    <xf numFmtId="0" fontId="5" fillId="0" borderId="9" xfId="0" applyFont="1" applyBorder="1" applyAlignment="1">
      <alignment horizontal="right"/>
    </xf>
    <xf numFmtId="0" fontId="7" fillId="0" borderId="9" xfId="0" applyFont="1" applyBorder="1" applyAlignment="1">
      <alignment horizontal="justify" wrapText="1"/>
    </xf>
    <xf numFmtId="0" fontId="7" fillId="0" borderId="9" xfId="0" applyFont="1" applyBorder="1" applyAlignment="1">
      <alignment horizontal="right" wrapText="1"/>
    </xf>
    <xf numFmtId="0" fontId="0" fillId="0" borderId="0" xfId="0" applyBorder="1"/>
    <xf numFmtId="0" fontId="8" fillId="0" borderId="0" xfId="0" applyFont="1" applyBorder="1" applyAlignment="1"/>
    <xf numFmtId="0" fontId="5" fillId="0" borderId="0" xfId="0" applyFont="1" applyBorder="1" applyAlignment="1">
      <alignment wrapText="1"/>
    </xf>
    <xf numFmtId="0" fontId="49" fillId="0" borderId="0" xfId="0" applyFont="1" applyBorder="1" applyAlignment="1"/>
    <xf numFmtId="0" fontId="14" fillId="0" borderId="0" xfId="0" applyFont="1" applyBorder="1"/>
    <xf numFmtId="0" fontId="5" fillId="0" borderId="0" xfId="0" applyFont="1" applyBorder="1" applyAlignment="1"/>
    <xf numFmtId="0" fontId="49" fillId="0" borderId="0" xfId="0" applyFont="1" applyBorder="1"/>
    <xf numFmtId="0" fontId="46" fillId="0" borderId="0" xfId="0" applyFont="1" applyBorder="1"/>
    <xf numFmtId="0" fontId="5" fillId="0" borderId="0" xfId="0" applyFont="1" applyBorder="1" applyAlignment="1">
      <alignment vertical="top" wrapText="1"/>
    </xf>
    <xf numFmtId="3" fontId="5" fillId="0" borderId="9" xfId="0" applyNumberFormat="1" applyFont="1" applyBorder="1" applyAlignment="1">
      <alignment wrapText="1"/>
    </xf>
    <xf numFmtId="3" fontId="13" fillId="0" borderId="9" xfId="0" applyNumberFormat="1" applyFont="1" applyBorder="1" applyAlignment="1">
      <alignment wrapText="1"/>
    </xf>
    <xf numFmtId="3" fontId="5" fillId="0" borderId="12" xfId="0" applyNumberFormat="1" applyFont="1" applyBorder="1" applyAlignment="1">
      <alignment wrapText="1"/>
    </xf>
    <xf numFmtId="0" fontId="13" fillId="0" borderId="29" xfId="0" applyFont="1" applyBorder="1" applyAlignment="1">
      <alignment horizontal="center" vertical="center"/>
    </xf>
    <xf numFmtId="0" fontId="13" fillId="0" borderId="29" xfId="0" applyFont="1" applyBorder="1" applyAlignment="1">
      <alignment horizontal="center" vertical="center" wrapText="1"/>
    </xf>
    <xf numFmtId="0" fontId="13" fillId="0" borderId="29" xfId="0" applyFont="1" applyBorder="1" applyAlignment="1">
      <alignment horizontal="left" vertical="center" wrapText="1"/>
    </xf>
    <xf numFmtId="0" fontId="13" fillId="0" borderId="29" xfId="0" applyFont="1" applyBorder="1" applyAlignment="1">
      <alignment horizontal="left" vertical="center"/>
    </xf>
    <xf numFmtId="0" fontId="5" fillId="0" borderId="12" xfId="0" applyFont="1" applyBorder="1" applyAlignment="1">
      <alignment horizontal="left"/>
    </xf>
    <xf numFmtId="0" fontId="5" fillId="0" borderId="9" xfId="0" applyFont="1" applyBorder="1" applyAlignment="1">
      <alignment horizontal="left"/>
    </xf>
    <xf numFmtId="3" fontId="13" fillId="0" borderId="9" xfId="0" applyNumberFormat="1" applyFont="1" applyBorder="1" applyAlignment="1">
      <alignment vertical="center" wrapText="1"/>
    </xf>
    <xf numFmtId="3" fontId="5" fillId="0" borderId="12" xfId="0" applyNumberFormat="1" applyFont="1" applyBorder="1" applyAlignment="1">
      <alignment horizontal="right"/>
    </xf>
    <xf numFmtId="3" fontId="5" fillId="0" borderId="9" xfId="0" applyNumberFormat="1" applyFont="1" applyBorder="1" applyAlignment="1">
      <alignment horizontal="right"/>
    </xf>
    <xf numFmtId="0" fontId="7" fillId="0" borderId="29" xfId="0" applyFont="1" applyBorder="1" applyAlignment="1">
      <alignment wrapText="1"/>
    </xf>
    <xf numFmtId="0" fontId="14" fillId="0" borderId="0" xfId="0" applyFont="1" applyBorder="1" applyAlignment="1"/>
    <xf numFmtId="0" fontId="50" fillId="0" borderId="0" xfId="0" applyFont="1" applyBorder="1" applyAlignment="1">
      <alignment wrapText="1"/>
    </xf>
    <xf numFmtId="0" fontId="13" fillId="0" borderId="29" xfId="0" applyFont="1" applyBorder="1" applyAlignment="1">
      <alignment wrapText="1"/>
    </xf>
    <xf numFmtId="0" fontId="7" fillId="0" borderId="29" xfId="0" applyFont="1" applyBorder="1" applyAlignment="1">
      <alignment horizontal="center" vertical="center" wrapText="1"/>
    </xf>
    <xf numFmtId="0" fontId="50" fillId="0" borderId="9" xfId="0" applyFont="1" applyBorder="1" applyAlignment="1">
      <alignment wrapText="1"/>
    </xf>
    <xf numFmtId="0" fontId="5" fillId="0" borderId="9" xfId="0" applyFont="1" applyBorder="1" applyAlignment="1">
      <alignment horizontal="justify" wrapText="1"/>
    </xf>
    <xf numFmtId="0" fontId="13" fillId="0" borderId="0" xfId="0" applyFont="1" applyBorder="1" applyAlignment="1">
      <alignment horizontal="center" vertical="center" wrapText="1"/>
    </xf>
    <xf numFmtId="171" fontId="5" fillId="0" borderId="0" xfId="2" applyNumberFormat="1" applyFont="1" applyBorder="1" applyAlignment="1">
      <alignment horizontal="right"/>
    </xf>
    <xf numFmtId="171" fontId="5" fillId="0" borderId="0" xfId="2" applyNumberFormat="1" applyFont="1" applyBorder="1" applyAlignment="1">
      <alignment horizontal="center"/>
    </xf>
    <xf numFmtId="0" fontId="11" fillId="0" borderId="0" xfId="0" applyFont="1" applyBorder="1" applyAlignment="1">
      <alignment horizontal="left"/>
    </xf>
    <xf numFmtId="0" fontId="5" fillId="0" borderId="0" xfId="0" applyFont="1" applyFill="1" applyBorder="1" applyAlignment="1">
      <alignment horizontal="center"/>
    </xf>
    <xf numFmtId="3" fontId="13" fillId="0" borderId="9" xfId="0" applyNumberFormat="1" applyFont="1" applyFill="1" applyBorder="1"/>
    <xf numFmtId="0" fontId="49" fillId="0" borderId="0" xfId="0" applyFont="1" applyFill="1" applyBorder="1"/>
    <xf numFmtId="0" fontId="13" fillId="0" borderId="0" xfId="0" applyFont="1" applyBorder="1" applyAlignment="1">
      <alignment vertical="center"/>
    </xf>
    <xf numFmtId="164" fontId="5" fillId="0" borderId="0" xfId="0" applyNumberFormat="1" applyFont="1" applyBorder="1" applyAlignment="1">
      <alignment horizontal="right"/>
    </xf>
    <xf numFmtId="164" fontId="5" fillId="0" borderId="9" xfId="0" applyNumberFormat="1" applyFont="1" applyBorder="1" applyAlignment="1">
      <alignment horizontal="right"/>
    </xf>
    <xf numFmtId="0" fontId="5" fillId="0" borderId="9" xfId="0" applyFont="1" applyFill="1" applyBorder="1" applyAlignment="1">
      <alignment horizontal="left"/>
    </xf>
    <xf numFmtId="164" fontId="5" fillId="0" borderId="0" xfId="0" applyNumberFormat="1" applyFont="1" applyFill="1" applyBorder="1"/>
    <xf numFmtId="0" fontId="5" fillId="0" borderId="12" xfId="0" applyFont="1" applyFill="1" applyBorder="1" applyAlignment="1">
      <alignment horizontal="left"/>
    </xf>
    <xf numFmtId="0" fontId="13" fillId="0" borderId="1" xfId="0" applyFont="1" applyBorder="1" applyAlignment="1">
      <alignment horizontal="left" vertical="center" wrapText="1"/>
    </xf>
    <xf numFmtId="0" fontId="13" fillId="0" borderId="0" xfId="0" applyFont="1" applyBorder="1" applyAlignment="1">
      <alignment horizontal="left"/>
    </xf>
    <xf numFmtId="0" fontId="8" fillId="0" borderId="0" xfId="0" applyFont="1" applyBorder="1" applyAlignment="1">
      <alignment horizontal="left"/>
    </xf>
    <xf numFmtId="164" fontId="5" fillId="0" borderId="12" xfId="0" applyNumberFormat="1" applyFont="1" applyFill="1" applyBorder="1" applyAlignment="1">
      <alignment horizontal="right"/>
    </xf>
    <xf numFmtId="164" fontId="5" fillId="0" borderId="9" xfId="0" applyNumberFormat="1" applyFont="1" applyFill="1" applyBorder="1" applyAlignment="1">
      <alignment horizontal="right"/>
    </xf>
    <xf numFmtId="3" fontId="5" fillId="0" borderId="12" xfId="0" applyNumberFormat="1" applyFont="1" applyFill="1" applyBorder="1" applyAlignment="1">
      <alignment horizontal="right"/>
    </xf>
    <xf numFmtId="3" fontId="5" fillId="0" borderId="9" xfId="0" applyNumberFormat="1" applyFont="1" applyFill="1" applyBorder="1" applyAlignment="1">
      <alignment horizontal="right"/>
    </xf>
    <xf numFmtId="164" fontId="5" fillId="0" borderId="12" xfId="0" applyNumberFormat="1" applyFont="1" applyBorder="1" applyAlignment="1">
      <alignment horizontal="right"/>
    </xf>
    <xf numFmtId="0" fontId="5" fillId="0" borderId="12" xfId="0" applyFont="1" applyBorder="1" applyAlignment="1">
      <alignment horizontal="right" vertical="center"/>
    </xf>
    <xf numFmtId="0" fontId="5" fillId="0" borderId="12" xfId="0" applyFont="1" applyFill="1" applyBorder="1" applyAlignment="1">
      <alignment horizontal="right" vertical="center"/>
    </xf>
    <xf numFmtId="3" fontId="5" fillId="0" borderId="9" xfId="0" applyNumberFormat="1" applyFont="1" applyBorder="1" applyAlignment="1">
      <alignment horizontal="right" vertical="center"/>
    </xf>
    <xf numFmtId="0" fontId="5" fillId="0" borderId="9" xfId="0" applyFont="1" applyBorder="1" applyAlignment="1">
      <alignment horizontal="right" vertical="center"/>
    </xf>
    <xf numFmtId="164" fontId="5" fillId="0" borderId="9" xfId="0" applyNumberFormat="1" applyFont="1" applyBorder="1" applyAlignment="1">
      <alignment horizontal="right" vertical="center"/>
    </xf>
    <xf numFmtId="16" fontId="5" fillId="0" borderId="9" xfId="0" applyNumberFormat="1" applyFont="1" applyBorder="1" applyAlignment="1">
      <alignment horizontal="right" vertical="center"/>
    </xf>
    <xf numFmtId="164" fontId="5" fillId="0" borderId="0" xfId="0" applyNumberFormat="1" applyFont="1" applyFill="1" applyBorder="1" applyAlignment="1">
      <alignment horizontal="right"/>
    </xf>
    <xf numFmtId="0" fontId="8" fillId="0" borderId="0" xfId="0" applyFont="1" applyFill="1" applyBorder="1" applyAlignment="1">
      <alignment horizontal="left"/>
    </xf>
    <xf numFmtId="3" fontId="5" fillId="0" borderId="0" xfId="0" applyNumberFormat="1" applyFont="1" applyFill="1" applyBorder="1" applyAlignment="1">
      <alignment horizontal="right"/>
    </xf>
    <xf numFmtId="0" fontId="5" fillId="0" borderId="9" xfId="0" applyNumberFormat="1" applyFont="1" applyFill="1" applyBorder="1" applyAlignment="1">
      <alignment horizontal="right"/>
    </xf>
    <xf numFmtId="0" fontId="5" fillId="0" borderId="12" xfId="0" applyFont="1" applyFill="1" applyBorder="1" applyAlignment="1">
      <alignment wrapText="1"/>
    </xf>
    <xf numFmtId="0" fontId="5" fillId="0" borderId="12" xfId="0" applyNumberFormat="1" applyFont="1" applyFill="1" applyBorder="1" applyAlignment="1">
      <alignment horizontal="right"/>
    </xf>
    <xf numFmtId="0" fontId="13" fillId="0" borderId="0" xfId="0" applyFont="1" applyFill="1" applyBorder="1" applyAlignment="1">
      <alignment vertical="center"/>
    </xf>
    <xf numFmtId="0" fontId="13" fillId="0" borderId="29" xfId="0" applyFont="1" applyFill="1" applyBorder="1" applyAlignment="1">
      <alignment horizontal="center" vertical="center" wrapText="1"/>
    </xf>
    <xf numFmtId="0" fontId="5" fillId="0" borderId="0" xfId="0" applyFont="1" applyFill="1" applyBorder="1" applyAlignment="1">
      <alignment horizontal="center" vertical="center"/>
    </xf>
    <xf numFmtId="0" fontId="13" fillId="0" borderId="29" xfId="0" applyFont="1" applyBorder="1" applyAlignment="1">
      <alignment horizontal="center" vertical="center"/>
    </xf>
    <xf numFmtId="0" fontId="5" fillId="0" borderId="0" xfId="0" applyFont="1" applyBorder="1" applyAlignment="1">
      <alignment horizontal="left"/>
    </xf>
    <xf numFmtId="0" fontId="51" fillId="0" borderId="29" xfId="0" applyFont="1" applyBorder="1" applyAlignment="1">
      <alignment horizontal="center" vertical="center" wrapText="1"/>
    </xf>
    <xf numFmtId="0" fontId="52" fillId="0" borderId="12" xfId="0" applyFont="1" applyBorder="1" applyAlignment="1">
      <alignment wrapText="1"/>
    </xf>
    <xf numFmtId="0" fontId="52" fillId="0" borderId="9" xfId="0" applyFont="1" applyBorder="1" applyAlignment="1">
      <alignment wrapText="1"/>
    </xf>
    <xf numFmtId="0" fontId="52" fillId="0" borderId="0" xfId="0" applyFont="1" applyFill="1" applyBorder="1" applyAlignment="1">
      <alignment wrapText="1"/>
    </xf>
    <xf numFmtId="0" fontId="52" fillId="0" borderId="0" xfId="0" applyFont="1" applyBorder="1" applyAlignment="1">
      <alignment wrapText="1"/>
    </xf>
    <xf numFmtId="0" fontId="53" fillId="0" borderId="0" xfId="0" applyFont="1" applyBorder="1" applyAlignment="1"/>
    <xf numFmtId="0" fontId="5" fillId="0" borderId="0" xfId="0" applyFont="1" applyBorder="1" applyProtection="1">
      <protection locked="0"/>
    </xf>
    <xf numFmtId="0" fontId="5" fillId="0" borderId="0" xfId="0" applyFont="1" applyBorder="1" applyAlignment="1">
      <alignment horizontal="right" wrapText="1"/>
    </xf>
    <xf numFmtId="0" fontId="13" fillId="0" borderId="0" xfId="0" applyFont="1" applyBorder="1" applyAlignment="1">
      <alignment horizontal="right" wrapText="1"/>
    </xf>
    <xf numFmtId="3" fontId="13" fillId="0" borderId="0" xfId="0" applyNumberFormat="1" applyFont="1" applyBorder="1" applyAlignment="1">
      <alignment horizontal="right" wrapText="1"/>
    </xf>
    <xf numFmtId="3" fontId="13" fillId="0" borderId="0" xfId="0" applyNumberFormat="1" applyFont="1" applyFill="1" applyBorder="1" applyAlignment="1">
      <alignment horizontal="right" wrapText="1"/>
    </xf>
    <xf numFmtId="0" fontId="13" fillId="0" borderId="0" xfId="0" applyFont="1" applyFill="1" applyBorder="1" applyAlignment="1">
      <alignment horizontal="right" wrapText="1"/>
    </xf>
    <xf numFmtId="0" fontId="5" fillId="0" borderId="0" xfId="0" applyFont="1" applyBorder="1" applyAlignment="1">
      <alignment horizontal="center" wrapText="1"/>
    </xf>
    <xf numFmtId="0" fontId="5" fillId="0" borderId="0" xfId="0" applyFont="1" applyBorder="1" applyAlignment="1">
      <alignment horizontal="left"/>
    </xf>
    <xf numFmtId="0" fontId="37" fillId="0" borderId="0" xfId="0" applyFont="1" applyBorder="1" applyAlignment="1">
      <alignment horizontal="right" wrapText="1"/>
    </xf>
    <xf numFmtId="3" fontId="13" fillId="0" borderId="0" xfId="0" applyNumberFormat="1" applyFont="1" applyBorder="1" applyAlignment="1">
      <alignment horizontal="right"/>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29" xfId="0" applyFont="1" applyBorder="1" applyAlignment="1">
      <alignment horizontal="center" vertical="center"/>
    </xf>
    <xf numFmtId="0" fontId="54" fillId="0" borderId="0" xfId="0" applyFont="1" applyBorder="1" applyAlignment="1">
      <alignment horizontal="left" wrapText="1"/>
    </xf>
    <xf numFmtId="0" fontId="13" fillId="0" borderId="0" xfId="0" applyFont="1" applyBorder="1" applyAlignment="1">
      <alignment horizontal="left" wrapText="1"/>
    </xf>
    <xf numFmtId="0" fontId="5" fillId="0" borderId="9" xfId="0" applyFont="1" applyBorder="1" applyAlignment="1">
      <alignment horizontal="left" wrapText="1"/>
    </xf>
    <xf numFmtId="0" fontId="13" fillId="0" borderId="9" xfId="0" applyFont="1" applyBorder="1" applyAlignment="1">
      <alignment horizontal="left" wrapText="1"/>
    </xf>
    <xf numFmtId="0" fontId="5" fillId="0" borderId="0" xfId="0" applyFont="1" applyBorder="1" applyAlignment="1">
      <alignment horizontal="left"/>
    </xf>
    <xf numFmtId="0" fontId="13" fillId="0" borderId="1" xfId="0" applyFont="1" applyBorder="1" applyAlignment="1">
      <alignment horizontal="center" vertical="center"/>
    </xf>
    <xf numFmtId="0" fontId="13" fillId="0" borderId="9" xfId="0" applyFont="1" applyBorder="1" applyAlignment="1">
      <alignment horizontal="left" wrapText="1"/>
    </xf>
    <xf numFmtId="164" fontId="5" fillId="0" borderId="9" xfId="0" applyNumberFormat="1" applyFont="1" applyBorder="1" applyAlignment="1">
      <alignment horizontal="right" wrapText="1"/>
    </xf>
    <xf numFmtId="164" fontId="13" fillId="0" borderId="9" xfId="0" applyNumberFormat="1" applyFont="1" applyBorder="1" applyAlignment="1">
      <alignment horizontal="right" wrapText="1"/>
    </xf>
    <xf numFmtId="164" fontId="5" fillId="0" borderId="12" xfId="0" applyNumberFormat="1" applyFont="1" applyBorder="1" applyAlignment="1">
      <alignment horizontal="right" wrapText="1"/>
    </xf>
    <xf numFmtId="0" fontId="13" fillId="0" borderId="1" xfId="0" applyFont="1" applyBorder="1" applyAlignment="1">
      <alignment horizontal="right" vertical="center" wrapText="1"/>
    </xf>
    <xf numFmtId="3" fontId="13" fillId="0" borderId="12" xfId="0" applyNumberFormat="1" applyFont="1" applyBorder="1" applyAlignment="1">
      <alignment horizontal="right" wrapText="1"/>
    </xf>
    <xf numFmtId="0" fontId="5" fillId="0" borderId="12" xfId="0" applyFont="1" applyBorder="1" applyAlignment="1">
      <alignment horizontal="right"/>
    </xf>
    <xf numFmtId="0" fontId="5" fillId="0" borderId="9" xfId="0" applyFont="1" applyFill="1" applyBorder="1" applyAlignment="1">
      <alignment horizontal="right" wrapText="1"/>
    </xf>
    <xf numFmtId="3" fontId="13" fillId="0" borderId="9" xfId="0" applyNumberFormat="1" applyFont="1" applyFill="1" applyBorder="1" applyAlignment="1">
      <alignment horizontal="right" wrapText="1"/>
    </xf>
    <xf numFmtId="0" fontId="13" fillId="0" borderId="9" xfId="0" applyFont="1" applyFill="1" applyBorder="1" applyAlignment="1">
      <alignment horizontal="right" wrapText="1"/>
    </xf>
    <xf numFmtId="0" fontId="5" fillId="0" borderId="12" xfId="0" applyFont="1" applyFill="1" applyBorder="1" applyAlignment="1">
      <alignment horizontal="right" wrapText="1"/>
    </xf>
    <xf numFmtId="0" fontId="21" fillId="0" borderId="9" xfId="0" applyFont="1" applyBorder="1" applyAlignment="1">
      <alignment horizontal="right" wrapText="1"/>
    </xf>
    <xf numFmtId="3" fontId="37" fillId="0" borderId="9" xfId="0" applyNumberFormat="1" applyFont="1" applyBorder="1" applyAlignment="1">
      <alignment horizontal="right" wrapText="1"/>
    </xf>
    <xf numFmtId="0" fontId="37" fillId="0" borderId="9" xfId="0" applyFont="1" applyBorder="1" applyAlignment="1">
      <alignment horizontal="right" wrapText="1"/>
    </xf>
    <xf numFmtId="0" fontId="21" fillId="0" borderId="12" xfId="0" applyFont="1" applyBorder="1" applyAlignment="1">
      <alignment horizontal="right" wrapText="1"/>
    </xf>
    <xf numFmtId="3" fontId="37" fillId="0" borderId="12" xfId="0" applyNumberFormat="1" applyFont="1" applyBorder="1" applyAlignment="1">
      <alignment horizontal="right" wrapText="1"/>
    </xf>
    <xf numFmtId="0" fontId="37" fillId="0" borderId="12" xfId="0" applyFont="1" applyBorder="1" applyAlignment="1">
      <alignment horizontal="right" wrapText="1"/>
    </xf>
    <xf numFmtId="0" fontId="11" fillId="0" borderId="0" xfId="0" applyFont="1" applyBorder="1" applyAlignment="1">
      <alignment horizontal="left" wrapText="1"/>
    </xf>
    <xf numFmtId="0" fontId="49" fillId="0" borderId="0" xfId="0" applyFont="1" applyBorder="1" applyAlignment="1">
      <alignment horizontal="left"/>
    </xf>
    <xf numFmtId="0" fontId="8" fillId="0" borderId="0" xfId="0" applyFont="1" applyBorder="1" applyAlignment="1">
      <alignment horizontal="left" wrapText="1"/>
    </xf>
    <xf numFmtId="0" fontId="5" fillId="0" borderId="0" xfId="0" applyFont="1" applyBorder="1" applyAlignment="1">
      <alignment horizontal="center" wrapText="1"/>
    </xf>
    <xf numFmtId="0" fontId="13" fillId="0" borderId="0" xfId="0" applyFont="1" applyBorder="1" applyAlignment="1">
      <alignment horizontal="center" wrapText="1"/>
    </xf>
    <xf numFmtId="0" fontId="5" fillId="0" borderId="0" xfId="0" applyFont="1" applyBorder="1" applyAlignment="1">
      <alignment horizontal="left"/>
    </xf>
    <xf numFmtId="0" fontId="55" fillId="0" borderId="0" xfId="0" applyFont="1" applyBorder="1" applyAlignment="1">
      <alignment horizontal="left" wrapText="1"/>
    </xf>
    <xf numFmtId="0" fontId="5" fillId="0" borderId="9" xfId="0" applyFont="1" applyFill="1" applyBorder="1" applyAlignment="1">
      <alignment horizontal="center" wrapText="1"/>
    </xf>
    <xf numFmtId="0" fontId="56" fillId="0" borderId="0" xfId="0" applyFont="1" applyFill="1" applyAlignment="1">
      <alignment wrapText="1"/>
    </xf>
    <xf numFmtId="0" fontId="57" fillId="2" borderId="0" xfId="0" applyFont="1" applyFill="1" applyAlignment="1">
      <alignment vertical="center" wrapText="1"/>
    </xf>
    <xf numFmtId="0" fontId="59" fillId="0" borderId="0" xfId="0" applyFont="1" applyAlignment="1">
      <alignment vertical="center" wrapText="1"/>
    </xf>
    <xf numFmtId="0" fontId="14" fillId="0" borderId="0" xfId="0" applyFont="1" applyBorder="1" applyAlignment="1">
      <alignment wrapText="1"/>
    </xf>
    <xf numFmtId="0" fontId="59" fillId="0" borderId="3" xfId="0" applyFont="1" applyBorder="1" applyAlignment="1">
      <alignment wrapText="1"/>
    </xf>
    <xf numFmtId="0" fontId="58" fillId="0" borderId="0" xfId="0" applyFont="1" applyAlignment="1">
      <alignment wrapText="1"/>
    </xf>
    <xf numFmtId="0" fontId="58" fillId="0" borderId="0" xfId="0" applyFont="1" applyAlignment="1">
      <alignment horizontal="center" vertical="center" wrapText="1"/>
    </xf>
    <xf numFmtId="0" fontId="58" fillId="0" borderId="0" xfId="0" applyFont="1" applyAlignment="1">
      <alignment horizontal="left" wrapText="1"/>
    </xf>
    <xf numFmtId="0" fontId="58" fillId="0" borderId="15" xfId="0" applyFont="1" applyBorder="1" applyAlignment="1">
      <alignment vertical="center" wrapText="1"/>
    </xf>
    <xf numFmtId="0" fontId="59" fillId="0" borderId="0" xfId="0" applyFont="1" applyAlignment="1">
      <alignment wrapText="1"/>
    </xf>
    <xf numFmtId="0" fontId="14" fillId="0" borderId="0" xfId="0" applyFont="1" applyBorder="1" applyAlignment="1" applyProtection="1">
      <alignment wrapText="1"/>
      <protection locked="0"/>
    </xf>
    <xf numFmtId="0" fontId="30" fillId="0" borderId="0" xfId="0" applyFont="1" applyFill="1" applyBorder="1"/>
    <xf numFmtId="0" fontId="29" fillId="0" borderId="0" xfId="0" applyFont="1" applyFill="1" applyBorder="1" applyAlignment="1">
      <alignment horizontal="right" vertical="top" wrapText="1"/>
    </xf>
    <xf numFmtId="0" fontId="29" fillId="0" borderId="0" xfId="0" applyFont="1" applyFill="1" applyBorder="1"/>
    <xf numFmtId="0" fontId="30" fillId="0" borderId="0" xfId="0" applyFont="1" applyFill="1" applyBorder="1" applyAlignment="1">
      <alignment horizontal="center"/>
    </xf>
    <xf numFmtId="0" fontId="30" fillId="0" borderId="0" xfId="0" applyFont="1" applyFill="1" applyBorder="1" applyAlignment="1">
      <alignment horizontal="center" vertical="center" wrapText="1"/>
    </xf>
    <xf numFmtId="3" fontId="30" fillId="0" borderId="0" xfId="0" applyNumberFormat="1" applyFont="1" applyFill="1" applyBorder="1"/>
    <xf numFmtId="0" fontId="18" fillId="0" borderId="0" xfId="0" applyFont="1" applyBorder="1" applyAlignment="1"/>
    <xf numFmtId="0" fontId="13" fillId="0" borderId="0" xfId="0" applyFont="1" applyBorder="1" applyAlignment="1"/>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8" fillId="0" borderId="0" xfId="0" applyFont="1" applyBorder="1" applyAlignment="1">
      <alignment horizontal="left" wrapText="1"/>
    </xf>
    <xf numFmtId="0" fontId="13" fillId="0" borderId="1" xfId="0" applyFont="1" applyFill="1" applyBorder="1" applyAlignment="1">
      <alignment horizontal="center" vertical="center" wrapText="1"/>
    </xf>
    <xf numFmtId="0" fontId="13" fillId="0" borderId="22" xfId="0" applyFont="1" applyBorder="1" applyAlignment="1">
      <alignment horizontal="left" wrapText="1"/>
    </xf>
    <xf numFmtId="0" fontId="5" fillId="0" borderId="9" xfId="0" applyFont="1" applyBorder="1" applyAlignment="1">
      <alignment horizontal="left" wrapText="1"/>
    </xf>
    <xf numFmtId="0" fontId="13" fillId="0" borderId="9" xfId="0" applyFont="1" applyBorder="1" applyAlignment="1">
      <alignment horizontal="left" wrapText="1"/>
    </xf>
    <xf numFmtId="0" fontId="5" fillId="0" borderId="0" xfId="4" applyFont="1" applyBorder="1" applyAlignment="1">
      <alignment horizontal="left" vertical="center"/>
    </xf>
    <xf numFmtId="0" fontId="13" fillId="0" borderId="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xf>
    <xf numFmtId="0" fontId="13" fillId="0" borderId="29" xfId="0" applyFont="1" applyBorder="1" applyAlignment="1">
      <alignment horizontal="center" vertical="center"/>
    </xf>
    <xf numFmtId="0" fontId="7" fillId="0" borderId="1" xfId="0" applyFont="1" applyBorder="1" applyAlignment="1">
      <alignment horizontal="center" vertical="center" wrapText="1"/>
    </xf>
    <xf numFmtId="0" fontId="13" fillId="0" borderId="29" xfId="0" applyFont="1" applyBorder="1" applyAlignment="1">
      <alignment horizontal="center" vertical="center" wrapText="1"/>
    </xf>
    <xf numFmtId="0" fontId="5" fillId="0" borderId="9" xfId="0" applyFont="1" applyBorder="1" applyAlignment="1">
      <alignment horizontal="left" wrapText="1"/>
    </xf>
    <xf numFmtId="0" fontId="13" fillId="0" borderId="9" xfId="0" applyFont="1" applyBorder="1" applyAlignment="1">
      <alignment horizontal="left" wrapText="1"/>
    </xf>
    <xf numFmtId="0" fontId="13" fillId="0" borderId="9" xfId="0" applyFont="1" applyBorder="1" applyAlignment="1">
      <alignment horizontal="left"/>
    </xf>
    <xf numFmtId="0" fontId="5" fillId="0" borderId="0" xfId="0" applyFont="1" applyAlignment="1">
      <alignment horizontal="center" vertical="center" wrapText="1"/>
    </xf>
    <xf numFmtId="0" fontId="64" fillId="0" borderId="0" xfId="0" applyFont="1"/>
    <xf numFmtId="0" fontId="0" fillId="0" borderId="0" xfId="0" applyFont="1"/>
    <xf numFmtId="0" fontId="13" fillId="0" borderId="1" xfId="0" applyFont="1" applyBorder="1" applyAlignment="1">
      <alignment horizontal="center" vertical="center" wrapText="1"/>
    </xf>
    <xf numFmtId="0" fontId="8" fillId="0" borderId="0" xfId="0" applyFont="1" applyBorder="1" applyAlignment="1">
      <alignment horizontal="left" wrapText="1"/>
    </xf>
    <xf numFmtId="0" fontId="7" fillId="0" borderId="1"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 xfId="0" applyFont="1" applyFill="1" applyBorder="1" applyAlignment="1">
      <alignment horizontal="center" vertical="center" wrapText="1"/>
    </xf>
    <xf numFmtId="0" fontId="5" fillId="0" borderId="0" xfId="0" applyFont="1" applyAlignment="1">
      <alignment vertical="top"/>
    </xf>
    <xf numFmtId="3" fontId="5" fillId="0" borderId="9" xfId="0" applyNumberFormat="1" applyFont="1" applyBorder="1" applyAlignment="1"/>
    <xf numFmtId="0" fontId="11" fillId="0" borderId="9" xfId="0" applyFont="1" applyBorder="1"/>
    <xf numFmtId="0" fontId="13" fillId="0" borderId="9" xfId="0" applyFont="1" applyBorder="1" applyAlignment="1">
      <alignment vertical="top"/>
    </xf>
    <xf numFmtId="0" fontId="11" fillId="0" borderId="9" xfId="0" applyFont="1" applyBorder="1" applyAlignment="1">
      <alignment vertical="top"/>
    </xf>
    <xf numFmtId="0" fontId="13" fillId="0" borderId="9" xfId="0" applyFont="1" applyBorder="1" applyAlignment="1">
      <alignment vertical="top" wrapText="1"/>
    </xf>
    <xf numFmtId="171" fontId="5" fillId="0" borderId="9" xfId="2" applyNumberFormat="1" applyFont="1" applyFill="1" applyBorder="1" applyAlignment="1">
      <alignment horizontal="right" vertical="top"/>
    </xf>
    <xf numFmtId="171" fontId="5" fillId="0" borderId="9" xfId="2" applyNumberFormat="1" applyFont="1" applyBorder="1" applyAlignment="1">
      <alignment horizontal="right" vertical="top"/>
    </xf>
    <xf numFmtId="0" fontId="30" fillId="0" borderId="9" xfId="0" applyFont="1" applyBorder="1" applyAlignment="1">
      <alignment vertical="top" wrapText="1"/>
    </xf>
    <xf numFmtId="0" fontId="5" fillId="0" borderId="32" xfId="0" applyFont="1" applyBorder="1"/>
    <xf numFmtId="3" fontId="5" fillId="0" borderId="12" xfId="0" applyNumberFormat="1" applyFont="1" applyBorder="1" applyAlignment="1"/>
    <xf numFmtId="0" fontId="13" fillId="0" borderId="33" xfId="0" applyFont="1" applyBorder="1" applyAlignment="1">
      <alignment horizontal="center" vertical="center" wrapText="1"/>
    </xf>
    <xf numFmtId="0" fontId="5" fillId="0" borderId="9" xfId="0" applyFont="1" applyBorder="1" applyAlignment="1">
      <alignment horizontal="center"/>
    </xf>
    <xf numFmtId="3" fontId="5" fillId="0" borderId="12" xfId="0" applyNumberFormat="1" applyFont="1" applyBorder="1" applyAlignment="1">
      <alignment horizontal="right" vertical="top"/>
    </xf>
    <xf numFmtId="3" fontId="5" fillId="0" borderId="9" xfId="0" applyNumberFormat="1" applyFont="1" applyBorder="1" applyAlignment="1">
      <alignment horizontal="right" vertical="top"/>
    </xf>
    <xf numFmtId="0" fontId="5" fillId="0" borderId="9" xfId="0" applyFont="1" applyBorder="1" applyAlignment="1">
      <alignment horizontal="right" vertical="top"/>
    </xf>
    <xf numFmtId="3" fontId="5" fillId="0" borderId="0" xfId="0" applyNumberFormat="1" applyFont="1" applyFill="1" applyBorder="1"/>
    <xf numFmtId="0" fontId="18" fillId="0" borderId="0" xfId="0" applyFont="1" applyBorder="1" applyAlignment="1">
      <alignment horizontal="center"/>
    </xf>
    <xf numFmtId="0" fontId="12" fillId="0" borderId="0" xfId="0" applyFont="1" applyBorder="1"/>
    <xf numFmtId="164" fontId="13" fillId="0" borderId="9" xfId="0" applyNumberFormat="1" applyFont="1" applyBorder="1" applyAlignment="1">
      <alignment horizontal="right"/>
    </xf>
    <xf numFmtId="0" fontId="40" fillId="0" borderId="0" xfId="3" applyAlignment="1" applyProtection="1"/>
    <xf numFmtId="0" fontId="7" fillId="0" borderId="29" xfId="0" applyFont="1" applyBorder="1" applyAlignment="1">
      <alignment horizontal="left" vertical="center" wrapText="1"/>
    </xf>
    <xf numFmtId="0" fontId="5" fillId="0" borderId="29" xfId="0" applyFont="1" applyBorder="1" applyAlignment="1">
      <alignment horizontal="center" vertical="center" wrapText="1"/>
    </xf>
    <xf numFmtId="0" fontId="5" fillId="0" borderId="12" xfId="0" applyFont="1" applyBorder="1" applyAlignment="1">
      <alignment horizontal="center"/>
    </xf>
    <xf numFmtId="3" fontId="6" fillId="0" borderId="9" xfId="0" applyNumberFormat="1" applyFont="1" applyBorder="1" applyAlignment="1">
      <alignment horizontal="right"/>
    </xf>
    <xf numFmtId="164" fontId="5" fillId="0" borderId="0" xfId="0" applyNumberFormat="1" applyFont="1" applyBorder="1" applyAlignment="1"/>
    <xf numFmtId="164" fontId="0" fillId="0" borderId="0" xfId="0" applyNumberFormat="1"/>
    <xf numFmtId="171" fontId="13" fillId="0" borderId="19" xfId="2" applyNumberFormat="1" applyFont="1" applyBorder="1" applyAlignment="1">
      <alignment horizontal="right" vertical="top"/>
    </xf>
    <xf numFmtId="3" fontId="14" fillId="0" borderId="12" xfId="0" applyNumberFormat="1" applyFont="1" applyFill="1" applyBorder="1" applyAlignment="1">
      <alignment horizontal="right"/>
    </xf>
    <xf numFmtId="3" fontId="14" fillId="0" borderId="9" xfId="0" applyNumberFormat="1" applyFont="1" applyFill="1" applyBorder="1" applyAlignment="1">
      <alignment horizontal="right"/>
    </xf>
    <xf numFmtId="2" fontId="6" fillId="0" borderId="9" xfId="0" applyNumberFormat="1" applyFont="1" applyBorder="1" applyAlignment="1">
      <alignment horizontal="right"/>
    </xf>
    <xf numFmtId="3" fontId="6" fillId="0" borderId="9" xfId="0" applyNumberFormat="1" applyFont="1" applyBorder="1" applyAlignment="1">
      <alignment horizontal="center" wrapText="1"/>
    </xf>
    <xf numFmtId="3" fontId="6" fillId="0" borderId="9" xfId="0" applyNumberFormat="1" applyFont="1" applyBorder="1" applyAlignment="1">
      <alignment wrapText="1"/>
    </xf>
    <xf numFmtId="0" fontId="10" fillId="0" borderId="9" xfId="0" applyFont="1" applyBorder="1" applyAlignment="1">
      <alignment wrapText="1"/>
    </xf>
    <xf numFmtId="164" fontId="6" fillId="0" borderId="9" xfId="0" applyNumberFormat="1" applyFont="1" applyBorder="1" applyAlignment="1">
      <alignment horizontal="right" wrapText="1"/>
    </xf>
    <xf numFmtId="3" fontId="13" fillId="0" borderId="9" xfId="0" applyNumberFormat="1" applyFont="1" applyBorder="1"/>
    <xf numFmtId="3" fontId="13" fillId="0" borderId="9" xfId="0" applyNumberFormat="1" applyFont="1" applyBorder="1" applyAlignment="1">
      <alignment horizontal="right"/>
    </xf>
    <xf numFmtId="0" fontId="5" fillId="0" borderId="9" xfId="0" applyFont="1" applyFill="1" applyBorder="1" applyAlignment="1">
      <alignment horizontal="left" wrapText="1"/>
    </xf>
    <xf numFmtId="0" fontId="13" fillId="0" borderId="9" xfId="0" applyNumberFormat="1" applyFont="1" applyFill="1" applyBorder="1"/>
    <xf numFmtId="0" fontId="29" fillId="0" borderId="9" xfId="0" applyFont="1" applyFill="1" applyBorder="1" applyAlignment="1">
      <alignment horizontal="left" wrapText="1"/>
    </xf>
    <xf numFmtId="0" fontId="29" fillId="0" borderId="9" xfId="0" applyNumberFormat="1" applyFont="1" applyFill="1" applyBorder="1"/>
    <xf numFmtId="0" fontId="30" fillId="0" borderId="9" xfId="0" applyFont="1" applyFill="1" applyBorder="1" applyAlignment="1">
      <alignment horizontal="left" wrapText="1"/>
    </xf>
    <xf numFmtId="0" fontId="13" fillId="0" borderId="9" xfId="0" applyFont="1" applyFill="1" applyBorder="1" applyAlignment="1">
      <alignment horizontal="left"/>
    </xf>
    <xf numFmtId="0" fontId="13" fillId="0" borderId="9" xfId="0" applyFont="1" applyFill="1" applyBorder="1" applyAlignment="1">
      <alignment vertical="top"/>
    </xf>
    <xf numFmtId="0" fontId="5" fillId="0" borderId="9" xfId="0" applyFont="1" applyFill="1" applyBorder="1" applyAlignment="1">
      <alignment vertical="top"/>
    </xf>
    <xf numFmtId="0" fontId="13" fillId="0" borderId="9" xfId="0" applyFont="1" applyFill="1" applyBorder="1" applyAlignment="1">
      <alignment wrapText="1"/>
    </xf>
    <xf numFmtId="3" fontId="6" fillId="0" borderId="12" xfId="0" applyNumberFormat="1" applyFont="1" applyBorder="1" applyAlignment="1">
      <alignment wrapText="1"/>
    </xf>
    <xf numFmtId="3" fontId="6" fillId="0" borderId="12" xfId="0" applyNumberFormat="1" applyFont="1" applyBorder="1" applyAlignment="1">
      <alignment horizontal="right" wrapText="1"/>
    </xf>
    <xf numFmtId="164" fontId="6" fillId="0" borderId="12" xfId="0" applyNumberFormat="1" applyFont="1" applyBorder="1" applyAlignment="1">
      <alignment horizontal="right" wrapText="1"/>
    </xf>
    <xf numFmtId="0" fontId="5" fillId="0" borderId="12" xfId="0" applyFont="1" applyFill="1" applyBorder="1" applyAlignment="1">
      <alignment horizontal="left" wrapText="1"/>
    </xf>
    <xf numFmtId="0" fontId="7" fillId="0" borderId="1" xfId="0" applyFont="1" applyBorder="1" applyAlignment="1">
      <alignment horizontal="center" wrapText="1"/>
    </xf>
    <xf numFmtId="0" fontId="6" fillId="0" borderId="12" xfId="0" applyFont="1" applyBorder="1" applyAlignment="1">
      <alignment horizontal="left" wrapText="1"/>
    </xf>
    <xf numFmtId="0" fontId="6" fillId="0" borderId="9" xfId="0" applyFont="1" applyBorder="1" applyAlignment="1">
      <alignment horizontal="left" wrapText="1"/>
    </xf>
    <xf numFmtId="3" fontId="7" fillId="0" borderId="9" xfId="0" applyNumberFormat="1" applyFont="1" applyBorder="1" applyAlignment="1">
      <alignment wrapText="1"/>
    </xf>
    <xf numFmtId="1" fontId="6" fillId="0" borderId="9" xfId="0" applyNumberFormat="1" applyFont="1" applyBorder="1" applyAlignment="1">
      <alignment horizontal="right" wrapText="1"/>
    </xf>
    <xf numFmtId="0" fontId="29" fillId="0" borderId="1" xfId="5" applyFont="1" applyFill="1" applyBorder="1" applyAlignment="1">
      <alignment horizontal="center" vertical="center"/>
    </xf>
    <xf numFmtId="0" fontId="30" fillId="0" borderId="12" xfId="5" applyFont="1" applyFill="1" applyBorder="1" applyAlignment="1">
      <alignment horizontal="left" vertical="center"/>
    </xf>
    <xf numFmtId="3" fontId="30" fillId="0" borderId="12" xfId="5" applyNumberFormat="1" applyFont="1" applyFill="1" applyBorder="1" applyAlignment="1">
      <alignment horizontal="right" vertical="center"/>
    </xf>
    <xf numFmtId="0" fontId="30" fillId="0" borderId="9" xfId="5" applyFont="1" applyFill="1" applyBorder="1" applyAlignment="1">
      <alignment horizontal="left" vertical="center"/>
    </xf>
    <xf numFmtId="3" fontId="30" fillId="0" borderId="9" xfId="5" applyNumberFormat="1" applyFont="1" applyFill="1" applyBorder="1" applyAlignment="1">
      <alignment horizontal="right" vertical="center"/>
    </xf>
    <xf numFmtId="0" fontId="30" fillId="0" borderId="9" xfId="5" applyFont="1" applyFill="1" applyBorder="1" applyAlignment="1">
      <alignment horizontal="left" vertical="center" wrapText="1"/>
    </xf>
    <xf numFmtId="0" fontId="29" fillId="0" borderId="9" xfId="5" applyFont="1" applyFill="1" applyBorder="1" applyAlignment="1">
      <alignment horizontal="left" vertical="top" wrapText="1"/>
    </xf>
    <xf numFmtId="3" fontId="29" fillId="0" borderId="9" xfId="5" applyNumberFormat="1" applyFont="1" applyFill="1" applyBorder="1" applyAlignment="1">
      <alignment horizontal="right" vertical="center"/>
    </xf>
    <xf numFmtId="0" fontId="30" fillId="0" borderId="0" xfId="5" applyFont="1" applyFill="1" applyBorder="1"/>
    <xf numFmtId="0" fontId="21" fillId="0" borderId="9" xfId="0" applyFont="1" applyFill="1" applyBorder="1" applyAlignment="1">
      <alignment wrapText="1"/>
    </xf>
    <xf numFmtId="164" fontId="5" fillId="0" borderId="9" xfId="0" applyNumberFormat="1" applyFont="1" applyFill="1" applyBorder="1" applyAlignment="1">
      <alignment horizontal="right" wrapText="1"/>
    </xf>
    <xf numFmtId="0" fontId="21" fillId="0" borderId="12" xfId="0" applyFont="1" applyFill="1" applyBorder="1" applyAlignment="1">
      <alignment wrapText="1"/>
    </xf>
    <xf numFmtId="164" fontId="5" fillId="0" borderId="12" xfId="0" applyNumberFormat="1" applyFont="1" applyFill="1" applyBorder="1" applyAlignment="1">
      <alignment horizontal="right" wrapText="1"/>
    </xf>
    <xf numFmtId="0" fontId="37" fillId="0" borderId="1" xfId="0" applyFont="1" applyFill="1" applyBorder="1" applyAlignment="1">
      <alignment horizontal="center" vertical="center" wrapText="1"/>
    </xf>
    <xf numFmtId="0" fontId="8" fillId="0" borderId="0" xfId="0" applyFont="1" applyBorder="1" applyAlignment="1">
      <alignment horizontal="left" wrapText="1"/>
    </xf>
    <xf numFmtId="0" fontId="13" fillId="0" borderId="1" xfId="0" applyFont="1" applyBorder="1" applyAlignment="1">
      <alignment horizontal="center" vertical="center" wrapText="1"/>
    </xf>
    <xf numFmtId="0" fontId="13" fillId="0" borderId="9" xfId="0" applyFont="1" applyBorder="1" applyAlignment="1">
      <alignment wrapText="1"/>
    </xf>
    <xf numFmtId="0" fontId="13" fillId="0" borderId="29" xfId="0" applyFont="1" applyFill="1" applyBorder="1" applyAlignment="1">
      <alignment horizontal="center" vertical="center"/>
    </xf>
    <xf numFmtId="0" fontId="5" fillId="0" borderId="9" xfId="0" applyFont="1" applyBorder="1" applyAlignment="1">
      <alignment horizontal="left" wrapText="1"/>
    </xf>
    <xf numFmtId="0" fontId="5" fillId="0" borderId="0" xfId="0" applyFont="1" applyBorder="1" applyAlignment="1">
      <alignment horizontal="left"/>
    </xf>
    <xf numFmtId="0" fontId="5" fillId="0" borderId="9" xfId="0" applyFont="1" applyBorder="1" applyAlignment="1">
      <alignment horizontal="left" wrapText="1"/>
    </xf>
    <xf numFmtId="0" fontId="13" fillId="0" borderId="0" xfId="0" applyFont="1" applyAlignment="1">
      <alignment horizontal="center" wrapText="1"/>
    </xf>
    <xf numFmtId="49" fontId="13" fillId="0" borderId="0" xfId="0" applyNumberFormat="1" applyFont="1" applyFill="1" applyBorder="1" applyAlignment="1">
      <alignment horizontal="center" vertical="center"/>
    </xf>
    <xf numFmtId="3" fontId="5" fillId="0" borderId="12" xfId="0" applyNumberFormat="1" applyFont="1" applyFill="1" applyBorder="1" applyAlignment="1">
      <alignment horizontal="right" vertical="center"/>
    </xf>
    <xf numFmtId="3" fontId="13" fillId="0" borderId="12" xfId="0" applyNumberFormat="1" applyFont="1" applyFill="1" applyBorder="1" applyAlignment="1">
      <alignment horizontal="right" vertical="center"/>
    </xf>
    <xf numFmtId="3" fontId="5" fillId="0" borderId="9" xfId="0" applyNumberFormat="1" applyFont="1" applyFill="1" applyBorder="1" applyAlignment="1">
      <alignment horizontal="right" vertical="center"/>
    </xf>
    <xf numFmtId="3" fontId="13" fillId="0" borderId="9" xfId="0" applyNumberFormat="1" applyFont="1" applyFill="1" applyBorder="1" applyAlignment="1">
      <alignment horizontal="right" vertical="center"/>
    </xf>
    <xf numFmtId="49" fontId="13" fillId="0" borderId="12" xfId="0" applyNumberFormat="1" applyFont="1" applyFill="1" applyBorder="1" applyAlignment="1">
      <alignment horizontal="center" vertical="center" wrapText="1"/>
    </xf>
    <xf numFmtId="49" fontId="13" fillId="0" borderId="9" xfId="0" applyNumberFormat="1" applyFont="1" applyFill="1" applyBorder="1" applyAlignment="1">
      <alignment horizontal="center" vertical="center" wrapText="1"/>
    </xf>
    <xf numFmtId="0" fontId="17" fillId="0" borderId="0" xfId="0" applyFont="1" applyBorder="1"/>
    <xf numFmtId="164" fontId="5" fillId="0" borderId="9" xfId="0" applyNumberFormat="1" applyFont="1" applyBorder="1" applyAlignment="1">
      <alignment wrapText="1"/>
    </xf>
    <xf numFmtId="3" fontId="13" fillId="0" borderId="9" xfId="0" applyNumberFormat="1" applyFont="1" applyBorder="1" applyAlignment="1"/>
    <xf numFmtId="164" fontId="13" fillId="0" borderId="9" xfId="0" applyNumberFormat="1" applyFont="1" applyBorder="1" applyAlignment="1">
      <alignment wrapText="1"/>
    </xf>
    <xf numFmtId="0" fontId="8" fillId="0" borderId="0" xfId="0" applyFont="1" applyBorder="1" applyAlignment="1">
      <alignment horizontal="left" vertical="top"/>
    </xf>
    <xf numFmtId="0" fontId="14" fillId="0" borderId="0" xfId="0" applyFont="1" applyBorder="1" applyAlignment="1">
      <alignment horizontal="center"/>
    </xf>
    <xf numFmtId="0" fontId="6" fillId="0" borderId="9" xfId="0" applyFont="1" applyBorder="1" applyAlignment="1">
      <alignment horizontal="right"/>
    </xf>
    <xf numFmtId="3" fontId="7" fillId="0" borderId="9" xfId="0" applyNumberFormat="1" applyFont="1" applyBorder="1" applyAlignment="1">
      <alignment horizontal="right"/>
    </xf>
    <xf numFmtId="164" fontId="5" fillId="0" borderId="12" xfId="0" applyNumberFormat="1" applyFont="1" applyBorder="1" applyAlignment="1">
      <alignment wrapText="1"/>
    </xf>
    <xf numFmtId="0" fontId="6" fillId="0" borderId="0" xfId="0" applyFont="1" applyBorder="1" applyAlignment="1">
      <alignment horizontal="center"/>
    </xf>
    <xf numFmtId="0" fontId="13" fillId="0" borderId="1" xfId="4" applyFont="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wrapText="1"/>
    </xf>
    <xf numFmtId="0" fontId="13" fillId="0" borderId="29" xfId="0" applyFont="1" applyFill="1" applyBorder="1" applyAlignment="1">
      <alignment horizontal="center" vertical="center"/>
    </xf>
    <xf numFmtId="0" fontId="30" fillId="0" borderId="1" xfId="0" applyFont="1" applyFill="1" applyBorder="1" applyAlignment="1">
      <alignment horizontal="center" vertical="center" wrapText="1"/>
    </xf>
    <xf numFmtId="171" fontId="6" fillId="0" borderId="9" xfId="2" applyNumberFormat="1" applyFont="1" applyBorder="1" applyAlignment="1"/>
    <xf numFmtId="0" fontId="5" fillId="0" borderId="9" xfId="4" applyFont="1" applyBorder="1" applyAlignment="1">
      <alignment horizontal="left" vertical="center"/>
    </xf>
    <xf numFmtId="0" fontId="5" fillId="0" borderId="9" xfId="4" applyFont="1" applyBorder="1" applyAlignment="1">
      <alignment horizontal="left"/>
    </xf>
    <xf numFmtId="164" fontId="5" fillId="0" borderId="9" xfId="4" applyNumberFormat="1" applyFont="1" applyBorder="1" applyAlignment="1">
      <alignment horizontal="right"/>
    </xf>
    <xf numFmtId="0" fontId="5" fillId="0" borderId="9" xfId="4" applyFont="1" applyBorder="1" applyAlignment="1">
      <alignment horizontal="right"/>
    </xf>
    <xf numFmtId="0" fontId="6" fillId="0" borderId="12" xfId="0" applyFont="1" applyBorder="1" applyAlignment="1">
      <alignment horizontal="right"/>
    </xf>
    <xf numFmtId="171" fontId="7" fillId="0" borderId="1" xfId="2" applyNumberFormat="1" applyFont="1" applyBorder="1" applyAlignment="1">
      <alignment horizontal="center" vertical="center"/>
    </xf>
    <xf numFmtId="0" fontId="5" fillId="0" borderId="12" xfId="4" applyFont="1" applyBorder="1" applyAlignment="1">
      <alignment horizontal="left"/>
    </xf>
    <xf numFmtId="164" fontId="5" fillId="0" borderId="12" xfId="4" applyNumberFormat="1" applyFont="1" applyBorder="1" applyAlignment="1">
      <alignment horizontal="right"/>
    </xf>
    <xf numFmtId="0" fontId="13" fillId="0" borderId="1" xfId="4" applyFont="1" applyBorder="1" applyAlignment="1">
      <alignment horizontal="center" vertical="center" wrapText="1"/>
    </xf>
    <xf numFmtId="3" fontId="6" fillId="0" borderId="12" xfId="0" applyNumberFormat="1" applyFont="1" applyBorder="1" applyAlignment="1">
      <alignment horizontal="right"/>
    </xf>
    <xf numFmtId="164" fontId="5" fillId="0" borderId="9" xfId="4" applyNumberFormat="1" applyFont="1" applyBorder="1"/>
    <xf numFmtId="2" fontId="5" fillId="0" borderId="9" xfId="4" applyNumberFormat="1" applyFont="1" applyBorder="1"/>
    <xf numFmtId="2" fontId="5" fillId="0" borderId="9" xfId="4" applyNumberFormat="1" applyFont="1" applyBorder="1" applyAlignment="1">
      <alignment horizontal="right"/>
    </xf>
    <xf numFmtId="164" fontId="5" fillId="0" borderId="12" xfId="4" applyNumberFormat="1" applyFont="1" applyBorder="1"/>
    <xf numFmtId="3" fontId="5" fillId="0" borderId="12" xfId="0" applyNumberFormat="1" applyFont="1" applyFill="1" applyBorder="1"/>
    <xf numFmtId="3" fontId="5" fillId="0" borderId="35" xfId="0" applyNumberFormat="1" applyFont="1" applyFill="1" applyBorder="1" applyAlignment="1">
      <alignment horizontal="right"/>
    </xf>
    <xf numFmtId="3" fontId="5" fillId="0" borderId="28" xfId="0" applyNumberFormat="1" applyFont="1" applyFill="1" applyBorder="1" applyAlignment="1">
      <alignment horizontal="right"/>
    </xf>
    <xf numFmtId="3" fontId="5" fillId="0" borderId="36" xfId="0" applyNumberFormat="1" applyFont="1" applyFill="1" applyBorder="1" applyAlignment="1">
      <alignment horizontal="right"/>
    </xf>
    <xf numFmtId="3" fontId="5" fillId="0" borderId="27" xfId="0" applyNumberFormat="1" applyFont="1" applyFill="1" applyBorder="1" applyAlignment="1">
      <alignment horizontal="right"/>
    </xf>
    <xf numFmtId="3" fontId="5" fillId="0" borderId="27" xfId="0" applyNumberFormat="1" applyFont="1" applyBorder="1" applyAlignment="1">
      <alignment horizontal="right"/>
    </xf>
    <xf numFmtId="3" fontId="5" fillId="0" borderId="36" xfId="0" applyNumberFormat="1" applyFont="1" applyBorder="1" applyAlignment="1">
      <alignment horizontal="right"/>
    </xf>
    <xf numFmtId="3" fontId="5" fillId="0" borderId="26" xfId="0" applyNumberFormat="1" applyFont="1" applyBorder="1" applyAlignment="1">
      <alignment horizontal="right"/>
    </xf>
    <xf numFmtId="0" fontId="5" fillId="0" borderId="8" xfId="0" applyFont="1" applyBorder="1"/>
    <xf numFmtId="0" fontId="5" fillId="0" borderId="28" xfId="0" applyFont="1" applyFill="1" applyBorder="1"/>
    <xf numFmtId="0" fontId="5" fillId="0" borderId="35" xfId="0" applyFont="1" applyFill="1" applyBorder="1"/>
    <xf numFmtId="3" fontId="5" fillId="0" borderId="36" xfId="0" applyNumberFormat="1" applyFont="1" applyFill="1" applyBorder="1"/>
    <xf numFmtId="3" fontId="5" fillId="0" borderId="27" xfId="0" applyNumberFormat="1" applyFont="1" applyFill="1" applyBorder="1"/>
    <xf numFmtId="0" fontId="5" fillId="0" borderId="27" xfId="0" applyFont="1" applyFill="1" applyBorder="1"/>
    <xf numFmtId="3" fontId="5" fillId="0" borderId="28" xfId="0" applyNumberFormat="1" applyFont="1" applyFill="1" applyBorder="1"/>
    <xf numFmtId="3" fontId="5" fillId="0" borderId="26" xfId="0" applyNumberFormat="1" applyFont="1" applyFill="1" applyBorder="1" applyAlignment="1">
      <alignment horizontal="right"/>
    </xf>
    <xf numFmtId="0" fontId="14" fillId="0" borderId="0" xfId="0" applyFont="1"/>
    <xf numFmtId="0" fontId="49" fillId="0" borderId="0" xfId="0" applyFont="1" applyAlignment="1">
      <alignment horizontal="center" wrapText="1"/>
    </xf>
    <xf numFmtId="0" fontId="5" fillId="0" borderId="12" xfId="0" applyFont="1" applyBorder="1" applyAlignment="1">
      <alignment horizontal="justify" wrapText="1"/>
    </xf>
    <xf numFmtId="0" fontId="7" fillId="0" borderId="1" xfId="0" applyFont="1" applyBorder="1" applyAlignment="1">
      <alignment horizontal="center" vertical="center"/>
    </xf>
    <xf numFmtId="0" fontId="8" fillId="0" borderId="0" xfId="0" applyFont="1" applyAlignment="1">
      <alignment horizontal="center"/>
    </xf>
    <xf numFmtId="0" fontId="18" fillId="0" borderId="0" xfId="0" applyFont="1" applyAlignment="1">
      <alignment horizontal="left"/>
    </xf>
    <xf numFmtId="0" fontId="13" fillId="0" borderId="0" xfId="0" applyFont="1" applyAlignment="1">
      <alignment vertical="center" wrapText="1"/>
    </xf>
    <xf numFmtId="0" fontId="13" fillId="0" borderId="0" xfId="0" applyFont="1" applyAlignment="1">
      <alignment horizontal="left" vertical="center" wrapText="1"/>
    </xf>
    <xf numFmtId="0" fontId="13" fillId="0" borderId="1" xfId="4" applyFont="1" applyBorder="1" applyAlignment="1">
      <alignment horizontal="center"/>
    </xf>
    <xf numFmtId="0" fontId="5" fillId="0" borderId="0" xfId="4" applyFont="1" applyBorder="1" applyAlignment="1">
      <alignment horizontal="center"/>
    </xf>
    <xf numFmtId="0" fontId="13" fillId="0" borderId="1" xfId="0" applyFont="1" applyBorder="1" applyAlignment="1">
      <alignment horizontal="center" vertical="center"/>
    </xf>
    <xf numFmtId="0" fontId="13" fillId="0" borderId="1" xfId="0" applyFont="1" applyBorder="1" applyAlignment="1">
      <alignment horizontal="center" wrapText="1"/>
    </xf>
    <xf numFmtId="0" fontId="29" fillId="0" borderId="1" xfId="0" applyFont="1" applyFill="1" applyBorder="1" applyAlignment="1">
      <alignment horizontal="center" vertical="top" wrapText="1"/>
    </xf>
    <xf numFmtId="0" fontId="13" fillId="0" borderId="29"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5" fillId="0" borderId="9" xfId="0" applyFont="1" applyBorder="1" applyAlignment="1">
      <alignment horizontal="left" wrapText="1"/>
    </xf>
    <xf numFmtId="0" fontId="29" fillId="0" borderId="1" xfId="0" applyFont="1" applyFill="1" applyBorder="1" applyAlignment="1">
      <alignment horizontal="center" vertical="center"/>
    </xf>
    <xf numFmtId="0" fontId="5" fillId="0" borderId="0" xfId="0" applyFont="1" applyAlignment="1">
      <alignment horizontal="left" wrapText="1"/>
    </xf>
    <xf numFmtId="0" fontId="13" fillId="0" borderId="9" xfId="0" applyFont="1" applyBorder="1" applyAlignment="1">
      <alignment horizontal="left" wrapText="1"/>
    </xf>
    <xf numFmtId="0" fontId="29" fillId="0" borderId="1" xfId="0" applyFont="1" applyBorder="1" applyAlignment="1">
      <alignment horizontal="center" vertical="center" wrapText="1"/>
    </xf>
    <xf numFmtId="1" fontId="30" fillId="0" borderId="0" xfId="0" applyNumberFormat="1" applyFont="1" applyBorder="1"/>
    <xf numFmtId="3" fontId="30" fillId="0" borderId="0" xfId="0" applyNumberFormat="1" applyFont="1" applyBorder="1"/>
    <xf numFmtId="3" fontId="29" fillId="0" borderId="0" xfId="0" applyNumberFormat="1" applyFont="1" applyBorder="1"/>
    <xf numFmtId="3" fontId="30" fillId="0" borderId="0" xfId="0" applyNumberFormat="1" applyFont="1" applyBorder="1" applyAlignment="1">
      <alignment wrapText="1"/>
    </xf>
    <xf numFmtId="0" fontId="30" fillId="0" borderId="0" xfId="0" applyFont="1" applyBorder="1" applyAlignment="1">
      <alignment horizontal="center" vertical="center"/>
    </xf>
    <xf numFmtId="1" fontId="30" fillId="0" borderId="0" xfId="0" applyNumberFormat="1" applyFont="1" applyBorder="1" applyAlignment="1">
      <alignment horizontal="left"/>
    </xf>
    <xf numFmtId="0" fontId="8" fillId="0" borderId="0" xfId="0" applyFont="1" applyAlignment="1">
      <alignment vertical="center" wrapText="1"/>
    </xf>
    <xf numFmtId="0" fontId="30" fillId="0" borderId="1" xfId="0" applyFont="1" applyFill="1" applyBorder="1"/>
    <xf numFmtId="0" fontId="13" fillId="0" borderId="1" xfId="0" applyFont="1" applyBorder="1" applyAlignment="1">
      <alignment horizontal="center" vertical="center"/>
    </xf>
    <xf numFmtId="0" fontId="5" fillId="0" borderId="0" xfId="0" applyFont="1" applyAlignment="1">
      <alignment horizontal="left" wrapText="1"/>
    </xf>
    <xf numFmtId="0" fontId="5" fillId="0" borderId="9" xfId="0" applyFont="1" applyBorder="1" applyAlignment="1">
      <alignment horizontal="left" wrapText="1"/>
    </xf>
    <xf numFmtId="0" fontId="13" fillId="0" borderId="9" xfId="0" applyFont="1" applyBorder="1" applyAlignment="1">
      <alignment horizontal="left" wrapText="1"/>
    </xf>
    <xf numFmtId="0" fontId="30" fillId="0" borderId="9" xfId="0" applyNumberFormat="1" applyFont="1" applyFill="1" applyBorder="1" applyAlignment="1">
      <alignment horizontal="right"/>
    </xf>
    <xf numFmtId="3" fontId="30" fillId="0" borderId="9" xfId="0" applyNumberFormat="1" applyFont="1" applyFill="1" applyBorder="1" applyAlignment="1">
      <alignment horizontal="right"/>
    </xf>
    <xf numFmtId="0" fontId="30" fillId="0" borderId="9" xfId="0" applyFont="1" applyFill="1" applyBorder="1" applyAlignment="1">
      <alignment horizontal="left"/>
    </xf>
    <xf numFmtId="0" fontId="30" fillId="0" borderId="9" xfId="0" applyFont="1" applyFill="1" applyBorder="1"/>
    <xf numFmtId="0" fontId="29" fillId="0" borderId="9" xfId="0" applyFont="1" applyFill="1" applyBorder="1"/>
    <xf numFmtId="0" fontId="30" fillId="0" borderId="9" xfId="0" applyFont="1" applyFill="1" applyBorder="1" applyAlignment="1">
      <alignment vertical="top" wrapText="1"/>
    </xf>
    <xf numFmtId="0" fontId="29" fillId="0" borderId="9" xfId="0" applyFont="1" applyFill="1" applyBorder="1" applyAlignment="1">
      <alignment vertical="top" wrapText="1"/>
    </xf>
    <xf numFmtId="3" fontId="29" fillId="0" borderId="9" xfId="0" applyNumberFormat="1" applyFont="1" applyFill="1" applyBorder="1" applyAlignment="1">
      <alignment horizontal="right"/>
    </xf>
    <xf numFmtId="3" fontId="30" fillId="0" borderId="9" xfId="0" applyNumberFormat="1" applyFont="1" applyFill="1" applyBorder="1"/>
    <xf numFmtId="0" fontId="58" fillId="0" borderId="0" xfId="0" applyFont="1" applyBorder="1" applyAlignment="1">
      <alignment vertical="center" wrapText="1"/>
    </xf>
    <xf numFmtId="0" fontId="59" fillId="0" borderId="4" xfId="0" applyFont="1" applyBorder="1" applyAlignment="1">
      <alignment wrapText="1"/>
    </xf>
    <xf numFmtId="0" fontId="37" fillId="0" borderId="9" xfId="0" applyFont="1" applyBorder="1" applyAlignment="1">
      <alignment wrapText="1"/>
    </xf>
    <xf numFmtId="0" fontId="54" fillId="0" borderId="9" xfId="0" applyFont="1" applyBorder="1" applyAlignment="1">
      <alignment horizontal="left" wrapText="1"/>
    </xf>
    <xf numFmtId="0" fontId="21" fillId="0" borderId="9" xfId="0" applyFont="1" applyBorder="1" applyAlignment="1">
      <alignment horizontal="left" wrapText="1"/>
    </xf>
    <xf numFmtId="0" fontId="37" fillId="0" borderId="9" xfId="0" applyFont="1" applyBorder="1" applyAlignment="1">
      <alignment horizontal="left" wrapText="1"/>
    </xf>
    <xf numFmtId="0" fontId="54" fillId="0" borderId="9" xfId="0" applyFont="1" applyBorder="1" applyAlignment="1">
      <alignment wrapText="1"/>
    </xf>
    <xf numFmtId="3" fontId="5" fillId="0" borderId="9" xfId="0" applyNumberFormat="1" applyFont="1" applyFill="1" applyBorder="1" applyAlignment="1">
      <alignment horizontal="right" wrapText="1"/>
    </xf>
    <xf numFmtId="0" fontId="5" fillId="0" borderId="9" xfId="0" applyFont="1" applyFill="1" applyBorder="1" applyAlignment="1">
      <alignment vertical="top" wrapText="1"/>
    </xf>
    <xf numFmtId="0" fontId="13" fillId="0" borderId="12" xfId="0" applyFont="1" applyBorder="1" applyAlignment="1">
      <alignment wrapText="1"/>
    </xf>
    <xf numFmtId="0" fontId="30" fillId="0" borderId="12" xfId="0" applyFont="1" applyFill="1" applyBorder="1"/>
    <xf numFmtId="3" fontId="30" fillId="0" borderId="12" xfId="0" applyNumberFormat="1" applyFont="1" applyFill="1" applyBorder="1" applyAlignment="1">
      <alignment horizontal="right"/>
    </xf>
    <xf numFmtId="0" fontId="30" fillId="0" borderId="12" xfId="0" applyFont="1" applyFill="1" applyBorder="1" applyAlignment="1">
      <alignment horizontal="left"/>
    </xf>
    <xf numFmtId="0" fontId="30" fillId="0" borderId="12" xfId="0" applyNumberFormat="1" applyFont="1" applyFill="1" applyBorder="1" applyAlignment="1">
      <alignment horizontal="right"/>
    </xf>
    <xf numFmtId="0" fontId="30" fillId="0" borderId="12" xfId="0" applyFont="1" applyFill="1" applyBorder="1" applyAlignment="1">
      <alignment vertical="top" wrapText="1"/>
    </xf>
    <xf numFmtId="0" fontId="54" fillId="0" borderId="12" xfId="0" applyFont="1" applyBorder="1" applyAlignment="1">
      <alignment horizontal="left" wrapText="1"/>
    </xf>
    <xf numFmtId="0" fontId="29" fillId="0" borderId="9" xfId="0" applyFont="1" applyFill="1" applyBorder="1" applyAlignment="1">
      <alignment horizontal="left"/>
    </xf>
    <xf numFmtId="0" fontId="13" fillId="0" borderId="9" xfId="0" applyFont="1" applyBorder="1" applyAlignment="1">
      <alignment horizontal="right"/>
    </xf>
    <xf numFmtId="3" fontId="4" fillId="0" borderId="9" xfId="0" applyNumberFormat="1" applyFont="1" applyBorder="1" applyAlignment="1">
      <alignment horizontal="right" wrapText="1"/>
    </xf>
    <xf numFmtId="0" fontId="54" fillId="0" borderId="12" xfId="0" applyFont="1" applyBorder="1" applyAlignment="1">
      <alignment wrapText="1"/>
    </xf>
    <xf numFmtId="0" fontId="25" fillId="0" borderId="0" xfId="0" applyFont="1" applyFill="1" applyBorder="1" applyAlignment="1">
      <alignment vertical="center"/>
    </xf>
    <xf numFmtId="0" fontId="68" fillId="0" borderId="0" xfId="0" applyFont="1" applyFill="1" applyBorder="1"/>
    <xf numFmtId="0" fontId="66" fillId="0" borderId="0" xfId="0" applyFont="1" applyFill="1" applyBorder="1"/>
    <xf numFmtId="3" fontId="13" fillId="0" borderId="9" xfId="0" applyNumberFormat="1" applyFont="1" applyFill="1" applyBorder="1" applyAlignment="1">
      <alignment wrapText="1"/>
    </xf>
    <xf numFmtId="164" fontId="13" fillId="0" borderId="9" xfId="0" applyNumberFormat="1" applyFont="1" applyFill="1" applyBorder="1" applyAlignment="1">
      <alignment wrapText="1"/>
    </xf>
    <xf numFmtId="0" fontId="7" fillId="0" borderId="9" xfId="0" applyFont="1" applyFill="1" applyBorder="1" applyAlignment="1">
      <alignment wrapText="1"/>
    </xf>
    <xf numFmtId="166" fontId="24" fillId="0" borderId="9" xfId="0" applyNumberFormat="1" applyFont="1" applyFill="1" applyBorder="1"/>
    <xf numFmtId="3" fontId="7" fillId="0" borderId="9" xfId="0" applyNumberFormat="1" applyFont="1" applyFill="1" applyBorder="1" applyAlignment="1">
      <alignment horizontal="right" wrapText="1"/>
    </xf>
    <xf numFmtId="165" fontId="13" fillId="0" borderId="9" xfId="0" applyNumberFormat="1" applyFont="1" applyFill="1" applyBorder="1" applyAlignment="1"/>
    <xf numFmtId="0" fontId="5" fillId="0" borderId="9" xfId="0" applyFont="1" applyBorder="1" applyAlignment="1">
      <alignment vertical="top"/>
    </xf>
    <xf numFmtId="0" fontId="6" fillId="0" borderId="12" xfId="0" applyFont="1" applyFill="1" applyBorder="1" applyAlignment="1">
      <alignment horizontal="left"/>
    </xf>
    <xf numFmtId="3" fontId="6" fillId="0" borderId="12" xfId="0" applyNumberFormat="1" applyFont="1" applyFill="1" applyBorder="1" applyAlignment="1">
      <alignment horizontal="right"/>
    </xf>
    <xf numFmtId="0" fontId="6" fillId="0" borderId="9" xfId="0" applyFont="1" applyFill="1" applyBorder="1" applyAlignment="1">
      <alignment horizontal="left"/>
    </xf>
    <xf numFmtId="3" fontId="6" fillId="0" borderId="9" xfId="0" applyNumberFormat="1" applyFont="1" applyFill="1" applyBorder="1" applyAlignment="1">
      <alignment horizontal="right"/>
    </xf>
    <xf numFmtId="0" fontId="5" fillId="0" borderId="12" xfId="0" applyFont="1" applyFill="1" applyBorder="1" applyAlignment="1">
      <alignment horizontal="right"/>
    </xf>
    <xf numFmtId="0" fontId="5" fillId="0" borderId="9" xfId="0" applyFont="1" applyFill="1" applyBorder="1" applyAlignment="1">
      <alignment horizontal="right"/>
    </xf>
    <xf numFmtId="3" fontId="5" fillId="0" borderId="10" xfId="0" applyNumberFormat="1" applyFont="1" applyBorder="1" applyAlignment="1">
      <alignment horizontal="right"/>
    </xf>
    <xf numFmtId="3" fontId="6" fillId="0" borderId="28" xfId="0" applyNumberFormat="1" applyFont="1" applyBorder="1" applyAlignment="1">
      <alignment horizontal="right"/>
    </xf>
    <xf numFmtId="2" fontId="6" fillId="0" borderId="28" xfId="0" applyNumberFormat="1" applyFont="1" applyBorder="1" applyAlignment="1">
      <alignment horizontal="right"/>
    </xf>
    <xf numFmtId="164" fontId="5" fillId="0" borderId="28" xfId="0" applyNumberFormat="1" applyFont="1" applyBorder="1" applyAlignment="1">
      <alignment horizontal="right"/>
    </xf>
    <xf numFmtId="3" fontId="6" fillId="0" borderId="32" xfId="0" applyNumberFormat="1" applyFont="1" applyBorder="1" applyAlignment="1">
      <alignment horizontal="right"/>
    </xf>
    <xf numFmtId="2" fontId="6" fillId="0" borderId="32" xfId="0" applyNumberFormat="1" applyFont="1" applyBorder="1" applyAlignment="1">
      <alignment horizontal="right"/>
    </xf>
    <xf numFmtId="164" fontId="5" fillId="0" borderId="32" xfId="0" applyNumberFormat="1" applyFont="1" applyBorder="1" applyAlignment="1">
      <alignment horizontal="right"/>
    </xf>
    <xf numFmtId="0" fontId="6" fillId="0" borderId="12" xfId="0" applyFont="1" applyBorder="1" applyAlignment="1">
      <alignment horizontal="left"/>
    </xf>
    <xf numFmtId="0" fontId="6" fillId="0" borderId="9" xfId="0" applyFont="1" applyBorder="1" applyAlignment="1">
      <alignment horizontal="left"/>
    </xf>
    <xf numFmtId="0" fontId="6" fillId="0" borderId="28" xfId="0" applyFont="1" applyBorder="1" applyAlignment="1">
      <alignment horizontal="left"/>
    </xf>
    <xf numFmtId="0" fontId="6" fillId="0" borderId="32" xfId="0" applyFont="1" applyBorder="1" applyAlignment="1">
      <alignment horizontal="left"/>
    </xf>
    <xf numFmtId="0" fontId="21" fillId="0" borderId="12" xfId="0" applyFont="1" applyBorder="1" applyAlignment="1">
      <alignment horizontal="left" wrapText="1"/>
    </xf>
    <xf numFmtId="0" fontId="8" fillId="0" borderId="10" xfId="0" applyFont="1" applyBorder="1" applyAlignment="1">
      <alignment vertical="center" wrapText="1"/>
    </xf>
    <xf numFmtId="0" fontId="8" fillId="0" borderId="0" xfId="0" applyFont="1" applyBorder="1" applyAlignment="1">
      <alignment vertical="center" wrapText="1"/>
    </xf>
    <xf numFmtId="0" fontId="9" fillId="0" borderId="0" xfId="4" applyFont="1" applyAlignment="1">
      <alignment horizontal="left" vertical="center" wrapText="1"/>
    </xf>
    <xf numFmtId="0" fontId="5" fillId="0" borderId="9" xfId="0" applyFont="1" applyBorder="1" applyAlignment="1">
      <alignment horizontal="left" vertical="top"/>
    </xf>
    <xf numFmtId="0" fontId="5" fillId="0" borderId="0" xfId="0" applyFont="1" applyBorder="1" applyAlignment="1">
      <alignment horizontal="left" wrapText="1"/>
    </xf>
    <xf numFmtId="0" fontId="5" fillId="0" borderId="0" xfId="0" applyFont="1" applyBorder="1" applyAlignment="1">
      <alignment horizontal="left"/>
    </xf>
    <xf numFmtId="0" fontId="70" fillId="0" borderId="0" xfId="0" applyNumberFormat="1" applyFont="1" applyFill="1" applyBorder="1" applyAlignment="1" applyProtection="1">
      <alignment horizontal="left" vertical="top" wrapText="1"/>
    </xf>
    <xf numFmtId="0" fontId="70" fillId="0" borderId="0" xfId="0" applyNumberFormat="1" applyFont="1" applyFill="1" applyBorder="1" applyAlignment="1" applyProtection="1">
      <alignment horizontal="right" vertical="top" wrapText="1"/>
    </xf>
    <xf numFmtId="0" fontId="8" fillId="0" borderId="0" xfId="0" applyFont="1" applyAlignment="1">
      <alignment horizontal="left" vertical="top"/>
    </xf>
    <xf numFmtId="0" fontId="6" fillId="0" borderId="43" xfId="0" applyFont="1" applyBorder="1"/>
    <xf numFmtId="0" fontId="5" fillId="0" borderId="44" xfId="0" applyFont="1" applyBorder="1"/>
    <xf numFmtId="0" fontId="6" fillId="0" borderId="45" xfId="0" applyFont="1" applyBorder="1"/>
    <xf numFmtId="0" fontId="5" fillId="0" borderId="46" xfId="0" applyFont="1" applyBorder="1"/>
    <xf numFmtId="0" fontId="5" fillId="0" borderId="47" xfId="0" applyFont="1" applyBorder="1"/>
    <xf numFmtId="0" fontId="71" fillId="0" borderId="0" xfId="3" applyFont="1" applyAlignment="1" applyProtection="1"/>
    <xf numFmtId="0" fontId="71" fillId="0" borderId="13" xfId="3" applyFont="1" applyBorder="1" applyAlignment="1" applyProtection="1"/>
    <xf numFmtId="0" fontId="18" fillId="0" borderId="14" xfId="0" applyFont="1" applyBorder="1"/>
    <xf numFmtId="0" fontId="71" fillId="0" borderId="17" xfId="3" applyFont="1" applyBorder="1" applyAlignment="1" applyProtection="1"/>
    <xf numFmtId="0" fontId="18" fillId="0" borderId="18" xfId="0" applyFont="1" applyBorder="1"/>
    <xf numFmtId="0" fontId="72" fillId="0" borderId="0" xfId="3" applyFont="1" applyAlignment="1" applyProtection="1"/>
    <xf numFmtId="0" fontId="71" fillId="0" borderId="0" xfId="3" applyFont="1" applyBorder="1" applyAlignment="1" applyProtection="1">
      <alignment horizontal="left" wrapText="1"/>
    </xf>
    <xf numFmtId="0" fontId="13" fillId="0" borderId="9" xfId="0" applyFont="1" applyFill="1" applyBorder="1" applyAlignment="1">
      <alignment horizontal="left" wrapText="1"/>
    </xf>
    <xf numFmtId="0" fontId="8" fillId="0" borderId="0" xfId="0" applyFont="1" applyAlignment="1">
      <alignment vertical="top" wrapText="1"/>
    </xf>
    <xf numFmtId="0" fontId="30" fillId="0" borderId="0" xfId="0" applyFont="1" applyFill="1" applyBorder="1" applyAlignment="1">
      <alignment horizontal="left"/>
    </xf>
    <xf numFmtId="0" fontId="30" fillId="0" borderId="10" xfId="0" applyFont="1" applyFill="1" applyBorder="1" applyAlignment="1">
      <alignment horizontal="left"/>
    </xf>
    <xf numFmtId="0" fontId="30" fillId="0" borderId="48" xfId="0" applyFont="1" applyFill="1" applyBorder="1" applyAlignment="1">
      <alignment horizontal="left"/>
    </xf>
    <xf numFmtId="0" fontId="21" fillId="0" borderId="0" xfId="0" applyFont="1" applyBorder="1" applyAlignment="1">
      <alignment horizontal="left"/>
    </xf>
    <xf numFmtId="0" fontId="1" fillId="0" borderId="0" xfId="0" applyFont="1"/>
    <xf numFmtId="0" fontId="5" fillId="0" borderId="9" xfId="0" applyFont="1" applyBorder="1" applyAlignment="1">
      <alignment horizontal="left" vertical="top" wrapText="1"/>
    </xf>
    <xf numFmtId="0" fontId="73" fillId="0" borderId="9" xfId="3" applyFont="1" applyBorder="1" applyAlignment="1" applyProtection="1">
      <alignment horizontal="left" vertical="top"/>
    </xf>
    <xf numFmtId="0" fontId="73" fillId="0" borderId="9" xfId="3" applyFont="1" applyBorder="1" applyAlignment="1" applyProtection="1">
      <alignment horizontal="left" vertical="top" wrapText="1"/>
    </xf>
    <xf numFmtId="0" fontId="5" fillId="0" borderId="9" xfId="0" applyFont="1" applyFill="1" applyBorder="1" applyAlignment="1">
      <alignment horizontal="left" vertical="top"/>
    </xf>
    <xf numFmtId="0" fontId="21" fillId="0" borderId="9" xfId="0" applyFont="1" applyFill="1" applyBorder="1" applyAlignment="1">
      <alignment horizontal="left" vertical="top"/>
    </xf>
    <xf numFmtId="0" fontId="30" fillId="0" borderId="9" xfId="0" applyFont="1" applyFill="1" applyBorder="1" applyAlignment="1">
      <alignment horizontal="left" vertical="top"/>
    </xf>
    <xf numFmtId="0" fontId="73" fillId="0" borderId="9" xfId="3" applyFont="1" applyFill="1" applyBorder="1" applyAlignment="1" applyProtection="1">
      <alignment horizontal="left" vertical="top"/>
    </xf>
    <xf numFmtId="0" fontId="30" fillId="0" borderId="9" xfId="0" applyFont="1" applyFill="1" applyBorder="1" applyAlignment="1">
      <alignment horizontal="left" vertical="top" wrapText="1"/>
    </xf>
    <xf numFmtId="0" fontId="21" fillId="0" borderId="9" xfId="0" applyFont="1" applyBorder="1" applyAlignment="1">
      <alignment horizontal="left" vertical="top" wrapText="1"/>
    </xf>
    <xf numFmtId="0" fontId="5" fillId="0" borderId="9" xfId="0" applyFont="1" applyFill="1" applyBorder="1" applyAlignment="1">
      <alignment horizontal="left" vertical="top" wrapText="1"/>
    </xf>
    <xf numFmtId="0" fontId="21" fillId="0" borderId="28" xfId="0" applyFont="1" applyBorder="1" applyAlignment="1">
      <alignment horizontal="left" wrapText="1"/>
    </xf>
    <xf numFmtId="0" fontId="21" fillId="0" borderId="28" xfId="0" applyFont="1" applyBorder="1" applyAlignment="1">
      <alignment horizontal="right" wrapText="1"/>
    </xf>
    <xf numFmtId="0" fontId="21" fillId="0" borderId="21" xfId="0" applyFont="1" applyBorder="1" applyAlignment="1">
      <alignment horizontal="left" wrapText="1"/>
    </xf>
    <xf numFmtId="0" fontId="21" fillId="0" borderId="21" xfId="0" applyFont="1" applyBorder="1" applyAlignment="1">
      <alignment horizontal="right" wrapText="1"/>
    </xf>
    <xf numFmtId="0" fontId="40" fillId="0" borderId="9" xfId="3" applyBorder="1" applyAlignment="1" applyProtection="1">
      <alignment horizontal="left" vertical="top" wrapText="1"/>
    </xf>
    <xf numFmtId="0" fontId="30" fillId="0" borderId="28" xfId="5" applyFont="1" applyFill="1" applyBorder="1" applyAlignment="1">
      <alignment horizontal="left" vertical="center" wrapText="1"/>
    </xf>
    <xf numFmtId="0" fontId="30" fillId="0" borderId="28" xfId="5" applyFont="1" applyFill="1" applyBorder="1" applyAlignment="1">
      <alignment horizontal="left" vertical="center"/>
    </xf>
    <xf numFmtId="3" fontId="30" fillId="0" borderId="28" xfId="5" applyNumberFormat="1" applyFont="1" applyFill="1" applyBorder="1" applyAlignment="1">
      <alignment horizontal="right" vertical="center"/>
    </xf>
    <xf numFmtId="0" fontId="30" fillId="0" borderId="21" xfId="5" applyFont="1" applyFill="1" applyBorder="1" applyAlignment="1">
      <alignment horizontal="left" vertical="center"/>
    </xf>
    <xf numFmtId="3" fontId="30" fillId="0" borderId="21" xfId="5" applyNumberFormat="1" applyFont="1" applyFill="1" applyBorder="1" applyAlignment="1">
      <alignment horizontal="right" vertical="center"/>
    </xf>
    <xf numFmtId="0" fontId="13" fillId="0" borderId="9" xfId="0" applyFont="1" applyFill="1" applyBorder="1" applyAlignment="1">
      <alignment horizontal="center" wrapText="1"/>
    </xf>
    <xf numFmtId="0" fontId="5" fillId="0" borderId="9" xfId="0" applyFont="1" applyBorder="1" applyAlignment="1">
      <alignment horizontal="left" vertical="top"/>
    </xf>
    <xf numFmtId="0" fontId="5" fillId="0" borderId="9" xfId="0" applyFont="1" applyBorder="1" applyAlignment="1">
      <alignment horizontal="left" wrapText="1"/>
    </xf>
    <xf numFmtId="0" fontId="65" fillId="0" borderId="0" xfId="0" applyFont="1" applyAlignment="1">
      <alignment horizontal="center"/>
    </xf>
    <xf numFmtId="0" fontId="5" fillId="0" borderId="0" xfId="0" applyFont="1" applyFill="1" applyAlignment="1">
      <alignment horizontal="left" vertical="top" wrapText="1"/>
    </xf>
    <xf numFmtId="0" fontId="71" fillId="0" borderId="0" xfId="3" applyFont="1" applyAlignment="1" applyProtection="1">
      <alignment horizontal="center" vertical="center"/>
    </xf>
    <xf numFmtId="0" fontId="71" fillId="0" borderId="15" xfId="3" applyFont="1" applyBorder="1" applyAlignment="1" applyProtection="1">
      <alignment horizontal="left" wrapText="1"/>
    </xf>
    <xf numFmtId="0" fontId="71" fillId="0" borderId="16" xfId="3" applyFont="1" applyBorder="1" applyAlignment="1" applyProtection="1">
      <alignment horizontal="left" wrapText="1"/>
    </xf>
    <xf numFmtId="0" fontId="29" fillId="0" borderId="9" xfId="0" applyFont="1" applyBorder="1" applyAlignment="1">
      <alignment vertical="top" wrapText="1"/>
    </xf>
    <xf numFmtId="0" fontId="30" fillId="0" borderId="9" xfId="0" applyFont="1" applyBorder="1" applyAlignment="1">
      <alignment vertical="top" wrapText="1"/>
    </xf>
    <xf numFmtId="0" fontId="5" fillId="0" borderId="9" xfId="0" applyFont="1" applyBorder="1" applyAlignment="1">
      <alignment horizontal="left" vertical="top"/>
    </xf>
    <xf numFmtId="0" fontId="5" fillId="0" borderId="22" xfId="0" applyFont="1" applyBorder="1" applyAlignment="1">
      <alignment horizontal="center" vertical="top"/>
    </xf>
    <xf numFmtId="0" fontId="5" fillId="0" borderId="20" xfId="0" applyFont="1" applyBorder="1" applyAlignment="1">
      <alignment horizontal="center" vertical="top"/>
    </xf>
    <xf numFmtId="0" fontId="5" fillId="0" borderId="19" xfId="0" applyFont="1" applyBorder="1" applyAlignment="1">
      <alignment horizontal="center" vertical="top"/>
    </xf>
    <xf numFmtId="0" fontId="13" fillId="0" borderId="9" xfId="0" applyFont="1" applyBorder="1" applyAlignment="1">
      <alignment horizontal="left" vertical="top"/>
    </xf>
    <xf numFmtId="0" fontId="0" fillId="0" borderId="9" xfId="0" applyBorder="1" applyAlignment="1">
      <alignment horizontal="left" vertical="top"/>
    </xf>
    <xf numFmtId="0" fontId="5" fillId="0" borderId="9" xfId="0" applyFont="1" applyBorder="1" applyAlignment="1">
      <alignment horizontal="center"/>
    </xf>
    <xf numFmtId="0" fontId="13" fillId="0" borderId="34" xfId="0" applyFont="1" applyBorder="1" applyAlignment="1">
      <alignment horizontal="left" vertical="top"/>
    </xf>
    <xf numFmtId="0" fontId="13" fillId="0" borderId="27" xfId="0" applyFont="1" applyBorder="1" applyAlignment="1">
      <alignment horizontal="left" vertical="top"/>
    </xf>
    <xf numFmtId="0" fontId="13" fillId="0" borderId="12" xfId="0" applyFont="1" applyBorder="1" applyAlignment="1">
      <alignment horizontal="left" vertical="top"/>
    </xf>
    <xf numFmtId="0" fontId="13" fillId="0" borderId="28" xfId="0" applyFont="1" applyBorder="1" applyAlignment="1">
      <alignment horizontal="left" vertical="top"/>
    </xf>
    <xf numFmtId="0" fontId="5" fillId="0" borderId="9" xfId="0" applyFont="1" applyBorder="1" applyAlignment="1">
      <alignment vertical="top" wrapText="1"/>
    </xf>
    <xf numFmtId="0" fontId="11" fillId="0" borderId="9" xfId="0" applyFont="1" applyBorder="1" applyAlignment="1">
      <alignment horizontal="left"/>
    </xf>
    <xf numFmtId="0" fontId="11" fillId="0" borderId="9" xfId="0" applyFont="1" applyBorder="1" applyAlignment="1">
      <alignment horizontal="left" vertical="top" wrapText="1"/>
    </xf>
    <xf numFmtId="0" fontId="11" fillId="0" borderId="9" xfId="0" applyFont="1" applyBorder="1" applyAlignment="1">
      <alignment horizontal="left" vertical="top"/>
    </xf>
    <xf numFmtId="0" fontId="5" fillId="0" borderId="22" xfId="0" applyFont="1" applyBorder="1" applyAlignment="1">
      <alignment horizontal="center" vertical="top" wrapText="1"/>
    </xf>
    <xf numFmtId="0" fontId="5" fillId="0" borderId="20" xfId="0" applyFont="1" applyBorder="1" applyAlignment="1">
      <alignment horizontal="center" vertical="top" wrapText="1"/>
    </xf>
    <xf numFmtId="0" fontId="5" fillId="0" borderId="19" xfId="0" applyFont="1" applyBorder="1" applyAlignment="1">
      <alignment horizontal="center" vertical="top" wrapText="1"/>
    </xf>
    <xf numFmtId="0" fontId="13" fillId="0" borderId="9" xfId="0" applyFont="1" applyBorder="1" applyAlignment="1">
      <alignment vertical="top" wrapText="1"/>
    </xf>
    <xf numFmtId="0" fontId="13" fillId="0" borderId="29" xfId="0" applyFont="1" applyBorder="1" applyAlignment="1">
      <alignment horizontal="center" vertical="center" wrapText="1"/>
    </xf>
    <xf numFmtId="0" fontId="5" fillId="0" borderId="12" xfId="0" applyFont="1" applyBorder="1" applyAlignment="1">
      <alignment vertical="top" wrapText="1"/>
    </xf>
    <xf numFmtId="0" fontId="5" fillId="0" borderId="9" xfId="0" applyFont="1" applyFill="1" applyBorder="1" applyAlignment="1">
      <alignment horizontal="center"/>
    </xf>
    <xf numFmtId="0" fontId="13" fillId="0" borderId="12" xfId="0" applyFont="1" applyFill="1" applyBorder="1" applyAlignment="1">
      <alignment horizontal="left"/>
    </xf>
    <xf numFmtId="0" fontId="13" fillId="0" borderId="9" xfId="0" applyFont="1" applyFill="1" applyBorder="1" applyAlignment="1">
      <alignment horizontal="left"/>
    </xf>
    <xf numFmtId="0" fontId="13" fillId="0" borderId="9" xfId="0" applyFont="1" applyFill="1" applyBorder="1" applyAlignment="1">
      <alignment horizontal="center"/>
    </xf>
    <xf numFmtId="0" fontId="5" fillId="0" borderId="22" xfId="0" applyFont="1" applyFill="1" applyBorder="1"/>
    <xf numFmtId="0" fontId="5" fillId="0" borderId="19" xfId="0" applyFont="1" applyFill="1" applyBorder="1"/>
    <xf numFmtId="0" fontId="13" fillId="0" borderId="29" xfId="0" applyFont="1" applyFill="1" applyBorder="1" applyAlignment="1">
      <alignment horizontal="center" vertical="center"/>
    </xf>
    <xf numFmtId="0" fontId="13" fillId="0" borderId="22" xfId="0" applyFont="1" applyFill="1" applyBorder="1"/>
    <xf numFmtId="0" fontId="13" fillId="0" borderId="19" xfId="0" applyFont="1" applyFill="1" applyBorder="1"/>
    <xf numFmtId="0" fontId="11" fillId="0" borderId="22" xfId="0" applyFont="1" applyFill="1" applyBorder="1"/>
    <xf numFmtId="0" fontId="11" fillId="0" borderId="19" xfId="0" applyFont="1" applyFill="1" applyBorder="1"/>
    <xf numFmtId="0" fontId="8" fillId="0" borderId="0" xfId="0" applyFont="1" applyBorder="1" applyAlignment="1">
      <alignment horizontal="left" wrapText="1"/>
    </xf>
    <xf numFmtId="0" fontId="8" fillId="0" borderId="0" xfId="0" applyFont="1" applyBorder="1" applyAlignment="1">
      <alignment horizontal="left" vertical="center" wrapText="1"/>
    </xf>
    <xf numFmtId="0" fontId="49" fillId="0" borderId="0" xfId="0" applyFont="1" applyBorder="1" applyAlignment="1">
      <alignment horizontal="left" wrapText="1"/>
    </xf>
    <xf numFmtId="0" fontId="13" fillId="0" borderId="9" xfId="0" applyFont="1" applyBorder="1" applyAlignment="1">
      <alignment horizontal="center"/>
    </xf>
    <xf numFmtId="0" fontId="8" fillId="0" borderId="0" xfId="0" applyFont="1" applyBorder="1" applyAlignment="1">
      <alignment wrapText="1"/>
    </xf>
    <xf numFmtId="0" fontId="5" fillId="0" borderId="39" xfId="0" applyFont="1" applyBorder="1" applyAlignment="1">
      <alignment horizontal="left" vertical="center" wrapText="1"/>
    </xf>
    <xf numFmtId="0" fontId="5" fillId="0" borderId="4" xfId="0" applyFont="1" applyBorder="1" applyAlignment="1">
      <alignment horizontal="left" vertical="center" wrapText="1"/>
    </xf>
    <xf numFmtId="0" fontId="5" fillId="0" borderId="38" xfId="0" applyFont="1" applyBorder="1" applyAlignment="1">
      <alignment horizontal="left" vertical="center" wrapText="1"/>
    </xf>
    <xf numFmtId="0" fontId="5" fillId="0" borderId="9"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36" xfId="0" applyFont="1" applyBorder="1" applyAlignment="1">
      <alignment horizontal="left" vertical="center" wrapText="1"/>
    </xf>
    <xf numFmtId="0" fontId="5" fillId="0" borderId="35"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13" fillId="0" borderId="1" xfId="0" applyFont="1" applyBorder="1" applyAlignment="1">
      <alignment horizontal="center" vertical="center"/>
    </xf>
    <xf numFmtId="0" fontId="5" fillId="0" borderId="36"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0" xfId="4" applyFont="1" applyBorder="1" applyAlignment="1">
      <alignment horizontal="center"/>
    </xf>
    <xf numFmtId="0" fontId="13" fillId="0" borderId="1" xfId="4" applyFont="1" applyBorder="1" applyAlignment="1">
      <alignment horizontal="center" vertical="center" wrapText="1"/>
    </xf>
    <xf numFmtId="0" fontId="5" fillId="0" borderId="9" xfId="4" applyFont="1" applyBorder="1" applyAlignment="1">
      <alignment horizontal="left" wrapText="1"/>
    </xf>
    <xf numFmtId="0" fontId="6" fillId="0" borderId="0" xfId="0" applyFont="1" applyBorder="1" applyAlignment="1">
      <alignment horizontal="center"/>
    </xf>
    <xf numFmtId="0" fontId="13" fillId="0" borderId="1" xfId="4" applyFont="1" applyBorder="1" applyAlignment="1">
      <alignment horizontal="center" vertical="center"/>
    </xf>
    <xf numFmtId="0" fontId="5" fillId="0" borderId="12" xfId="4" applyFont="1" applyBorder="1" applyAlignment="1">
      <alignment horizontal="left" wrapText="1"/>
    </xf>
    <xf numFmtId="0" fontId="8" fillId="0" borderId="0" xfId="0" applyFont="1" applyAlignment="1">
      <alignment horizontal="center"/>
    </xf>
    <xf numFmtId="0" fontId="8" fillId="0" borderId="0" xfId="0" applyFont="1" applyAlignment="1">
      <alignment horizontal="left" wrapText="1"/>
    </xf>
    <xf numFmtId="0" fontId="13" fillId="0" borderId="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wrapText="1"/>
    </xf>
    <xf numFmtId="0" fontId="8" fillId="0" borderId="0" xfId="0" applyFont="1" applyAlignment="1">
      <alignment horizontal="center" wrapText="1"/>
    </xf>
    <xf numFmtId="0" fontId="30" fillId="0" borderId="0" xfId="0" applyFont="1" applyBorder="1" applyAlignment="1">
      <alignment horizontal="center" vertical="center"/>
    </xf>
    <xf numFmtId="0" fontId="8" fillId="0" borderId="0" xfId="0" applyFont="1" applyAlignment="1">
      <alignment horizontal="center" vertical="center" wrapText="1"/>
    </xf>
    <xf numFmtId="0" fontId="30" fillId="0" borderId="8" xfId="0" applyFont="1" applyBorder="1" applyAlignment="1">
      <alignment horizontal="center" vertical="center"/>
    </xf>
    <xf numFmtId="0" fontId="8" fillId="0" borderId="0" xfId="0" applyFont="1" applyAlignment="1">
      <alignment horizontal="left" vertical="top" wrapText="1"/>
    </xf>
    <xf numFmtId="0" fontId="29" fillId="0" borderId="12"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30" fillId="0" borderId="21" xfId="5" applyFont="1" applyFill="1" applyBorder="1" applyAlignment="1">
      <alignment horizontal="left" vertical="center" wrapText="1"/>
    </xf>
    <xf numFmtId="0" fontId="30" fillId="0" borderId="9" xfId="5" applyFont="1" applyFill="1" applyBorder="1" applyAlignment="1">
      <alignment horizontal="left" vertical="center" wrapText="1"/>
    </xf>
    <xf numFmtId="0" fontId="30" fillId="0" borderId="12" xfId="5" applyFont="1" applyFill="1" applyBorder="1" applyAlignment="1">
      <alignment horizontal="left" vertical="center" wrapText="1"/>
    </xf>
    <xf numFmtId="0" fontId="30" fillId="0" borderId="28" xfId="5" applyFont="1" applyFill="1" applyBorder="1" applyAlignment="1">
      <alignment horizontal="center" vertical="center" wrapText="1"/>
    </xf>
    <xf numFmtId="0" fontId="30" fillId="0" borderId="27" xfId="5" applyFont="1" applyFill="1" applyBorder="1" applyAlignment="1">
      <alignment horizontal="center"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13" fillId="0" borderId="29" xfId="0" applyFont="1" applyBorder="1" applyAlignment="1">
      <alignment horizontal="center" vertical="center"/>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29" fillId="0" borderId="1" xfId="0" applyFont="1" applyFill="1" applyBorder="1" applyAlignment="1">
      <alignment horizontal="center" vertical="center"/>
    </xf>
    <xf numFmtId="0" fontId="29" fillId="0" borderId="6" xfId="0" applyFont="1" applyFill="1" applyBorder="1" applyAlignment="1">
      <alignment horizontal="center" vertical="center"/>
    </xf>
    <xf numFmtId="0" fontId="5" fillId="0" borderId="0" xfId="0" applyFont="1" applyBorder="1" applyAlignment="1">
      <alignment horizontal="left" wrapText="1"/>
    </xf>
    <xf numFmtId="0" fontId="13" fillId="0" borderId="1" xfId="0" applyFont="1" applyBorder="1" applyAlignment="1">
      <alignment horizontal="center"/>
    </xf>
    <xf numFmtId="172" fontId="13" fillId="0" borderId="29" xfId="0" applyNumberFormat="1" applyFont="1" applyFill="1" applyBorder="1" applyAlignment="1">
      <alignment horizontal="center" vertical="center"/>
    </xf>
    <xf numFmtId="49" fontId="13" fillId="0" borderId="9" xfId="0" applyNumberFormat="1" applyFont="1" applyFill="1" applyBorder="1" applyAlignment="1">
      <alignment horizontal="center" vertical="center" wrapText="1"/>
    </xf>
    <xf numFmtId="0" fontId="13" fillId="0" borderId="9" xfId="0" applyFont="1" applyFill="1" applyBorder="1" applyAlignment="1">
      <alignment horizontal="center" vertical="center"/>
    </xf>
    <xf numFmtId="0" fontId="13" fillId="0" borderId="29" xfId="0" applyFont="1" applyFill="1" applyBorder="1" applyAlignment="1">
      <alignment horizontal="center" vertical="center" wrapText="1"/>
    </xf>
    <xf numFmtId="49" fontId="13" fillId="0" borderId="27" xfId="0" applyNumberFormat="1" applyFont="1" applyFill="1" applyBorder="1" applyAlignment="1">
      <alignment horizontal="center" vertical="center" wrapText="1"/>
    </xf>
    <xf numFmtId="49" fontId="13" fillId="0" borderId="12" xfId="0" applyNumberFormat="1" applyFont="1" applyFill="1" applyBorder="1" applyAlignment="1">
      <alignment horizontal="center" vertical="center" wrapText="1"/>
    </xf>
    <xf numFmtId="49" fontId="13" fillId="0" borderId="28" xfId="0" applyNumberFormat="1" applyFont="1" applyFill="1" applyBorder="1" applyAlignment="1">
      <alignment horizontal="center" vertical="center" wrapText="1"/>
    </xf>
    <xf numFmtId="0" fontId="5" fillId="0" borderId="0" xfId="0" applyFont="1" applyAlignment="1">
      <alignment wrapText="1"/>
    </xf>
    <xf numFmtId="0" fontId="13" fillId="0" borderId="0" xfId="0" applyFont="1" applyAlignment="1">
      <alignment wrapText="1"/>
    </xf>
    <xf numFmtId="0" fontId="8" fillId="0" borderId="0" xfId="0" applyFont="1" applyFill="1" applyBorder="1" applyAlignment="1">
      <alignment horizontal="left" wrapText="1"/>
    </xf>
    <xf numFmtId="0" fontId="13" fillId="0" borderId="29" xfId="0" applyNumberFormat="1" applyFont="1" applyFill="1" applyBorder="1" applyAlignment="1">
      <alignment horizontal="center" vertical="center"/>
    </xf>
    <xf numFmtId="49" fontId="13" fillId="0" borderId="29" xfId="0" applyNumberFormat="1" applyFont="1" applyFill="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horizont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54" fillId="0" borderId="23" xfId="0" applyFont="1" applyBorder="1" applyAlignment="1">
      <alignment horizontal="left" wrapText="1"/>
    </xf>
    <xf numFmtId="0" fontId="54" fillId="0" borderId="24" xfId="0" applyFont="1" applyBorder="1" applyAlignment="1">
      <alignment horizontal="left" wrapText="1"/>
    </xf>
    <xf numFmtId="0" fontId="54" fillId="0" borderId="25" xfId="0" applyFont="1" applyBorder="1" applyAlignment="1">
      <alignment horizontal="left" wrapText="1"/>
    </xf>
    <xf numFmtId="0" fontId="13" fillId="0" borderId="22" xfId="0" applyFont="1" applyBorder="1" applyAlignment="1">
      <alignment horizontal="left" wrapText="1"/>
    </xf>
    <xf numFmtId="0" fontId="13" fillId="0" borderId="19" xfId="0" applyFont="1" applyBorder="1" applyAlignment="1">
      <alignment horizontal="left" wrapText="1"/>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8" fillId="0" borderId="0" xfId="0" applyFont="1" applyAlignment="1">
      <alignment horizontal="left" vertical="center" wrapText="1"/>
    </xf>
    <xf numFmtId="0" fontId="30" fillId="0" borderId="0" xfId="0" applyFont="1" applyFill="1" applyBorder="1" applyAlignment="1">
      <alignment vertical="top" wrapText="1"/>
    </xf>
    <xf numFmtId="0" fontId="58" fillId="0" borderId="8"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17" xfId="0" applyFont="1" applyBorder="1" applyAlignment="1">
      <alignment horizontal="center" vertical="center" wrapText="1"/>
    </xf>
    <xf numFmtId="0" fontId="58" fillId="0" borderId="37" xfId="0" applyFont="1" applyBorder="1" applyAlignment="1">
      <alignment horizontal="left" vertical="center" wrapText="1"/>
    </xf>
    <xf numFmtId="0" fontId="58" fillId="0" borderId="0" xfId="0" applyFont="1" applyBorder="1" applyAlignment="1">
      <alignment horizontal="left" vertical="center" wrapText="1"/>
    </xf>
    <xf numFmtId="0" fontId="11" fillId="0" borderId="0" xfId="0" applyFont="1" applyBorder="1" applyAlignment="1">
      <alignment horizontal="left" wrapText="1"/>
    </xf>
    <xf numFmtId="0" fontId="54" fillId="0" borderId="23" xfId="0" applyFont="1" applyBorder="1" applyAlignment="1">
      <alignment horizontal="center" wrapText="1"/>
    </xf>
    <xf numFmtId="0" fontId="54" fillId="0" borderId="24" xfId="0" applyFont="1" applyBorder="1" applyAlignment="1">
      <alignment horizontal="center" wrapText="1"/>
    </xf>
    <xf numFmtId="0" fontId="54" fillId="0" borderId="25" xfId="0" applyFont="1" applyBorder="1" applyAlignment="1">
      <alignment horizontal="center" wrapText="1"/>
    </xf>
    <xf numFmtId="0" fontId="54" fillId="0" borderId="22" xfId="0" applyFont="1" applyBorder="1" applyAlignment="1">
      <alignment horizontal="center" wrapText="1"/>
    </xf>
    <xf numFmtId="0" fontId="54" fillId="0" borderId="20" xfId="0" applyFont="1" applyBorder="1" applyAlignment="1">
      <alignment horizontal="center" wrapText="1"/>
    </xf>
    <xf numFmtId="0" fontId="54" fillId="0" borderId="19" xfId="0" applyFont="1" applyBorder="1" applyAlignment="1">
      <alignment horizontal="center" wrapText="1"/>
    </xf>
    <xf numFmtId="0" fontId="21" fillId="0" borderId="22" xfId="0" applyFont="1" applyBorder="1" applyAlignment="1">
      <alignment horizontal="center" wrapText="1"/>
    </xf>
    <xf numFmtId="0" fontId="21" fillId="0" borderId="20" xfId="0" applyFont="1" applyBorder="1" applyAlignment="1">
      <alignment horizontal="center" wrapText="1"/>
    </xf>
    <xf numFmtId="0" fontId="21" fillId="0" borderId="19" xfId="0" applyFont="1" applyBorder="1" applyAlignment="1">
      <alignment horizontal="center" wrapText="1"/>
    </xf>
    <xf numFmtId="0" fontId="5" fillId="0" borderId="22" xfId="0" applyFont="1" applyBorder="1" applyAlignment="1">
      <alignment horizontal="left" wrapText="1"/>
    </xf>
    <xf numFmtId="0" fontId="5" fillId="0" borderId="20" xfId="0" applyFont="1" applyBorder="1" applyAlignment="1">
      <alignment horizontal="left" wrapText="1"/>
    </xf>
    <xf numFmtId="0" fontId="5" fillId="0" borderId="19" xfId="0" applyFont="1" applyBorder="1" applyAlignment="1">
      <alignment horizontal="left" wrapText="1"/>
    </xf>
    <xf numFmtId="0" fontId="55" fillId="0" borderId="0" xfId="0" applyFont="1" applyBorder="1" applyAlignment="1">
      <alignment horizontal="left" wrapText="1"/>
    </xf>
    <xf numFmtId="0" fontId="13" fillId="0" borderId="22" xfId="0" applyFont="1" applyFill="1" applyBorder="1" applyAlignment="1">
      <alignment horizontal="center" wrapText="1"/>
    </xf>
    <xf numFmtId="0" fontId="13" fillId="0" borderId="20" xfId="0" applyFont="1" applyFill="1" applyBorder="1" applyAlignment="1">
      <alignment horizontal="center" wrapText="1"/>
    </xf>
    <xf numFmtId="0" fontId="13" fillId="0" borderId="19" xfId="0" applyFont="1" applyFill="1" applyBorder="1" applyAlignment="1">
      <alignment horizontal="center" wrapText="1"/>
    </xf>
    <xf numFmtId="0" fontId="46" fillId="0" borderId="0" xfId="0" applyFont="1" applyBorder="1" applyAlignment="1">
      <alignment wrapText="1"/>
    </xf>
    <xf numFmtId="0" fontId="5" fillId="0" borderId="40" xfId="0" applyFont="1" applyBorder="1" applyAlignment="1">
      <alignment horizontal="left" wrapText="1"/>
    </xf>
    <xf numFmtId="0" fontId="5" fillId="0" borderId="41" xfId="0" applyFont="1" applyBorder="1" applyAlignment="1">
      <alignment horizontal="left" wrapText="1"/>
    </xf>
    <xf numFmtId="0" fontId="5" fillId="0" borderId="42" xfId="0" applyFont="1" applyBorder="1" applyAlignment="1">
      <alignment horizontal="left" wrapText="1"/>
    </xf>
    <xf numFmtId="0" fontId="7" fillId="0"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3"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17"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6" xfId="0" applyFont="1" applyFill="1" applyBorder="1" applyAlignment="1">
      <alignment horizontal="left" vertical="top" wrapText="1"/>
    </xf>
    <xf numFmtId="0" fontId="13" fillId="0" borderId="13"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7" fillId="0" borderId="3" xfId="0" applyFont="1" applyFill="1" applyBorder="1" applyAlignment="1">
      <alignment horizontal="left" wrapText="1"/>
    </xf>
    <xf numFmtId="0" fontId="7" fillId="0" borderId="4" xfId="0" applyFont="1" applyFill="1" applyBorder="1" applyAlignment="1">
      <alignment horizontal="left" wrapText="1"/>
    </xf>
    <xf numFmtId="0" fontId="7" fillId="0" borderId="5" xfId="0" applyFont="1" applyFill="1" applyBorder="1" applyAlignment="1">
      <alignment horizontal="left" wrapText="1"/>
    </xf>
    <xf numFmtId="0" fontId="7" fillId="0" borderId="3" xfId="0" applyFont="1" applyFill="1" applyBorder="1" applyAlignment="1">
      <alignment horizontal="left"/>
    </xf>
    <xf numFmtId="0" fontId="7" fillId="0" borderId="4" xfId="0" applyFont="1" applyFill="1" applyBorder="1" applyAlignment="1">
      <alignment horizontal="left"/>
    </xf>
    <xf numFmtId="0" fontId="7" fillId="0" borderId="5" xfId="0" applyFont="1" applyFill="1" applyBorder="1" applyAlignment="1">
      <alignment horizontal="left"/>
    </xf>
    <xf numFmtId="0" fontId="13" fillId="0" borderId="3" xfId="0" applyFont="1" applyFill="1" applyBorder="1" applyAlignment="1">
      <alignment horizontal="left"/>
    </xf>
    <xf numFmtId="0" fontId="13" fillId="0" borderId="4" xfId="0" applyFont="1" applyFill="1" applyBorder="1" applyAlignment="1">
      <alignment horizontal="left"/>
    </xf>
    <xf numFmtId="0" fontId="13" fillId="0" borderId="5" xfId="0" applyFont="1" applyFill="1" applyBorder="1" applyAlignment="1">
      <alignment horizontal="left"/>
    </xf>
    <xf numFmtId="0" fontId="8" fillId="0" borderId="1" xfId="0" applyFont="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5" fillId="0" borderId="9" xfId="0" applyFont="1" applyBorder="1" applyAlignment="1">
      <alignment horizontal="left" wrapText="1"/>
    </xf>
    <xf numFmtId="0" fontId="13" fillId="0" borderId="9" xfId="0" applyFont="1" applyBorder="1" applyAlignment="1">
      <alignment horizontal="left" wrapText="1"/>
    </xf>
    <xf numFmtId="169" fontId="13" fillId="0" borderId="9" xfId="0" applyNumberFormat="1" applyFont="1" applyBorder="1" applyAlignment="1">
      <alignment horizontal="center" wrapText="1"/>
    </xf>
    <xf numFmtId="0" fontId="5" fillId="0" borderId="21" xfId="0" applyFont="1" applyBorder="1" applyAlignment="1">
      <alignment horizontal="left" wrapText="1"/>
    </xf>
    <xf numFmtId="0" fontId="13" fillId="0" borderId="9" xfId="0" applyFont="1" applyBorder="1" applyAlignment="1">
      <alignment horizontal="left"/>
    </xf>
    <xf numFmtId="0" fontId="13" fillId="0" borderId="12" xfId="0" applyFont="1" applyBorder="1" applyAlignment="1">
      <alignment horizontal="left"/>
    </xf>
    <xf numFmtId="0" fontId="13" fillId="0" borderId="23"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25" xfId="0" applyFont="1" applyFill="1" applyBorder="1" applyAlignment="1">
      <alignment horizontal="center" vertical="center"/>
    </xf>
    <xf numFmtId="0" fontId="29" fillId="0" borderId="22" xfId="0" applyFont="1" applyFill="1" applyBorder="1" applyAlignment="1">
      <alignment horizontal="center" vertical="center"/>
    </xf>
    <xf numFmtId="0" fontId="29" fillId="0" borderId="20"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23"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25" xfId="0" applyFont="1" applyFill="1" applyBorder="1" applyAlignment="1">
      <alignment horizontal="center" vertical="center"/>
    </xf>
    <xf numFmtId="0" fontId="38" fillId="0" borderId="0" xfId="0" applyFont="1" applyBorder="1"/>
    <xf numFmtId="0" fontId="13" fillId="0" borderId="1" xfId="4" applyFont="1" applyFill="1" applyBorder="1" applyAlignment="1">
      <alignment horizontal="right" vertical="center" wrapText="1"/>
    </xf>
    <xf numFmtId="0" fontId="13" fillId="0" borderId="28" xfId="0" applyFont="1" applyFill="1" applyBorder="1" applyAlignment="1">
      <alignment horizontal="left" vertical="top" wrapText="1"/>
    </xf>
    <xf numFmtId="0" fontId="13" fillId="0" borderId="27"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1" xfId="4" applyFont="1" applyBorder="1" applyAlignment="1">
      <alignment horizontal="left" vertical="center" wrapText="1"/>
    </xf>
    <xf numFmtId="0" fontId="5" fillId="0" borderId="0" xfId="0" applyFont="1" applyBorder="1" applyAlignment="1">
      <alignment horizontal="left"/>
    </xf>
    <xf numFmtId="0" fontId="13" fillId="0" borderId="26" xfId="0" applyFont="1" applyFill="1" applyBorder="1" applyAlignment="1">
      <alignment horizontal="left" vertical="top" wrapText="1"/>
    </xf>
    <xf numFmtId="0" fontId="42" fillId="0" borderId="0" xfId="0" applyFont="1" applyAlignment="1">
      <alignment horizontal="center" vertical="center"/>
    </xf>
    <xf numFmtId="0" fontId="5" fillId="0" borderId="1" xfId="0" applyFont="1" applyBorder="1" applyAlignment="1">
      <alignment horizontal="center" vertical="center" wrapText="1"/>
    </xf>
    <xf numFmtId="0" fontId="8" fillId="0" borderId="0" xfId="0" applyFont="1" applyBorder="1" applyAlignment="1">
      <alignment horizontal="left" vertical="top" wrapText="1"/>
    </xf>
    <xf numFmtId="0" fontId="33" fillId="0" borderId="0" xfId="0" applyFont="1" applyAlignment="1">
      <alignment horizontal="center"/>
    </xf>
    <xf numFmtId="164" fontId="5" fillId="0" borderId="9" xfId="0" quotePrefix="1" applyNumberFormat="1" applyFont="1" applyBorder="1" applyAlignment="1">
      <alignment horizontal="right"/>
    </xf>
    <xf numFmtId="0" fontId="13" fillId="0" borderId="0" xfId="0" applyNumberFormat="1" applyFont="1" applyFill="1" applyBorder="1" applyAlignment="1">
      <alignment horizontal="right"/>
    </xf>
    <xf numFmtId="0" fontId="42" fillId="0" borderId="9" xfId="0" applyFont="1" applyBorder="1" applyAlignment="1">
      <alignment horizontal="left" vertical="top" wrapText="1"/>
    </xf>
    <xf numFmtId="0" fontId="23" fillId="0" borderId="9" xfId="0" applyFont="1" applyBorder="1" applyAlignment="1">
      <alignment horizontal="left" vertical="top" wrapText="1"/>
    </xf>
    <xf numFmtId="0" fontId="42" fillId="0" borderId="9" xfId="0" applyNumberFormat="1" applyFont="1" applyBorder="1" applyAlignment="1">
      <alignment horizontal="left" vertical="top" wrapText="1"/>
    </xf>
  </cellXfs>
  <cellStyles count="6">
    <cellStyle name="Collegamento ipertestuale" xfId="3" builtinId="8"/>
    <cellStyle name="Migliaia" xfId="2" builtinId="3"/>
    <cellStyle name="Normale" xfId="0" builtinId="0"/>
    <cellStyle name="Normale 2" xfId="4"/>
    <cellStyle name="Normale 3" xfId="5"/>
    <cellStyle name="Normale_2009" xfId="1"/>
  </cellStyles>
  <dxfs count="1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colors>
    <indexedColors>
      <rgbColor rgb="FF000000"/>
      <rgbColor rgb="FFFFFFFF"/>
      <rgbColor rgb="FFFF0000"/>
      <rgbColor rgb="FF00FF00"/>
      <rgbColor rgb="FF0000FF"/>
      <rgbColor rgb="FFFFF2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6600"/>
      <color rgb="FF008000"/>
      <color rgb="FF0000FF"/>
      <color rgb="FF66FF66"/>
      <color rgb="FFFF99CC"/>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Media</a:t>
            </a:r>
            <a:r>
              <a:rPr lang="it-IT" sz="1200" baseline="0"/>
              <a:t> mensile in </a:t>
            </a:r>
            <a:r>
              <a:rPr lang="it-IT" sz="1200" baseline="0">
                <a:latin typeface="Calibri"/>
                <a:cs typeface="Calibri"/>
              </a:rPr>
              <a:t>µgr. </a:t>
            </a:r>
            <a:r>
              <a:rPr lang="it-IT" sz="1200" baseline="0"/>
              <a:t>della concentrazione di polveri sottili PM 10. </a:t>
            </a:r>
          </a:p>
          <a:p>
            <a:pPr>
              <a:defRPr sz="1200"/>
            </a:pPr>
            <a:r>
              <a:rPr lang="it-IT" sz="1200" baseline="0"/>
              <a:t>Anno 2017</a:t>
            </a:r>
            <a:endParaRPr lang="it-IT" sz="1200"/>
          </a:p>
        </c:rich>
      </c:tx>
      <c:layout>
        <c:manualLayout>
          <c:xMode val="edge"/>
          <c:yMode val="edge"/>
          <c:x val="0.12527271840777088"/>
          <c:y val="0"/>
        </c:manualLayout>
      </c:layout>
      <c:overlay val="1"/>
    </c:title>
    <c:plotArea>
      <c:layout>
        <c:manualLayout>
          <c:layoutTarget val="inner"/>
          <c:xMode val="edge"/>
          <c:yMode val="edge"/>
          <c:x val="7.9432487914831734E-2"/>
          <c:y val="0.22948509118763624"/>
          <c:w val="0.92056751208516852"/>
          <c:h val="0.62715780699086465"/>
        </c:manualLayout>
      </c:layout>
      <c:barChart>
        <c:barDir val="col"/>
        <c:grouping val="clustered"/>
        <c:ser>
          <c:idx val="0"/>
          <c:order val="0"/>
          <c:spPr>
            <a:solidFill>
              <a:schemeClr val="bg1">
                <a:lumMod val="65000"/>
              </a:schemeClr>
            </a:solidFill>
          </c:spPr>
          <c:dLbls>
            <c:showVal val="1"/>
          </c:dLbls>
          <c:cat>
            <c:strRef>
              <c:f>'2.6 A '!$B$3:$M$3</c:f>
              <c:strCache>
                <c:ptCount val="12"/>
                <c:pt idx="0">
                  <c:v>Gen.</c:v>
                </c:pt>
                <c:pt idx="1">
                  <c:v>Feb</c:v>
                </c:pt>
                <c:pt idx="2">
                  <c:v>Mar</c:v>
                </c:pt>
                <c:pt idx="3">
                  <c:v>Apr</c:v>
                </c:pt>
                <c:pt idx="4">
                  <c:v>Mag</c:v>
                </c:pt>
                <c:pt idx="5">
                  <c:v>Giu</c:v>
                </c:pt>
                <c:pt idx="6">
                  <c:v>Lug</c:v>
                </c:pt>
                <c:pt idx="7">
                  <c:v>Ago</c:v>
                </c:pt>
                <c:pt idx="8">
                  <c:v>Set</c:v>
                </c:pt>
                <c:pt idx="9">
                  <c:v>Ott</c:v>
                </c:pt>
                <c:pt idx="10">
                  <c:v>Nov</c:v>
                </c:pt>
                <c:pt idx="11">
                  <c:v>Dic</c:v>
                </c:pt>
              </c:strCache>
            </c:strRef>
          </c:cat>
          <c:val>
            <c:numRef>
              <c:f>'2.6 A '!$B$35:$M$35</c:f>
              <c:numCache>
                <c:formatCode>0.0</c:formatCode>
                <c:ptCount val="12"/>
                <c:pt idx="0">
                  <c:v>42.448387096774191</c:v>
                </c:pt>
                <c:pt idx="1">
                  <c:v>39.414285714285718</c:v>
                </c:pt>
                <c:pt idx="2">
                  <c:v>33.928571428571431</c:v>
                </c:pt>
                <c:pt idx="3">
                  <c:v>17.7</c:v>
                </c:pt>
                <c:pt idx="4">
                  <c:v>14.793548387096777</c:v>
                </c:pt>
                <c:pt idx="5">
                  <c:v>17.990476190476187</c:v>
                </c:pt>
                <c:pt idx="6">
                  <c:v>15.221739130434781</c:v>
                </c:pt>
                <c:pt idx="7">
                  <c:v>17.24642857142857</c:v>
                </c:pt>
                <c:pt idx="8">
                  <c:v>12.886666666666665</c:v>
                </c:pt>
                <c:pt idx="9">
                  <c:v>38.04354838709677</c:v>
                </c:pt>
                <c:pt idx="10">
                  <c:v>28.99</c:v>
                </c:pt>
                <c:pt idx="11">
                  <c:v>32.41612903225807</c:v>
                </c:pt>
              </c:numCache>
            </c:numRef>
          </c:val>
        </c:ser>
        <c:axId val="166976512"/>
        <c:axId val="166867712"/>
      </c:barChart>
      <c:catAx>
        <c:axId val="166976512"/>
        <c:scaling>
          <c:orientation val="minMax"/>
        </c:scaling>
        <c:axPos val="b"/>
        <c:tickLblPos val="nextTo"/>
        <c:crossAx val="166867712"/>
        <c:crosses val="autoZero"/>
        <c:auto val="1"/>
        <c:lblAlgn val="ctr"/>
        <c:lblOffset val="100"/>
      </c:catAx>
      <c:valAx>
        <c:axId val="166867712"/>
        <c:scaling>
          <c:orientation val="minMax"/>
        </c:scaling>
        <c:axPos val="l"/>
        <c:majorGridlines>
          <c:spPr>
            <a:ln>
              <a:solidFill>
                <a:schemeClr val="bg1">
                  <a:lumMod val="85000"/>
                </a:schemeClr>
              </a:solidFill>
              <a:prstDash val="dash"/>
            </a:ln>
          </c:spPr>
        </c:majorGridlines>
        <c:numFmt formatCode="0.0" sourceLinked="1"/>
        <c:tickLblPos val="nextTo"/>
        <c:crossAx val="166976512"/>
        <c:crosses val="autoZero"/>
        <c:crossBetween val="between"/>
      </c:valAx>
    </c:plotArea>
    <c:plotVisOnly val="1"/>
  </c:chart>
  <c:spPr>
    <a:ln>
      <a:noFill/>
    </a:ln>
  </c:spPr>
  <c:printSettings>
    <c:headerFooter/>
    <c:pageMargins b="0.75000000000000122" l="0.70000000000000062" r="0.70000000000000062" t="0.750000000000001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quoziente</a:t>
            </a:r>
            <a:r>
              <a:rPr lang="it-IT" sz="1200" baseline="0"/>
              <a:t> di natalità e di mortalità.  Anni 2012-2018</a:t>
            </a:r>
            <a:endParaRPr lang="it-IT" sz="1200"/>
          </a:p>
        </c:rich>
      </c:tx>
      <c:layout>
        <c:manualLayout>
          <c:xMode val="edge"/>
          <c:yMode val="edge"/>
          <c:x val="0.17354836111553862"/>
          <c:y val="0"/>
        </c:manualLayout>
      </c:layout>
      <c:overlay val="1"/>
    </c:title>
    <c:plotArea>
      <c:layout>
        <c:manualLayout>
          <c:layoutTarget val="inner"/>
          <c:xMode val="edge"/>
          <c:yMode val="edge"/>
          <c:x val="8.5881224999654962E-2"/>
          <c:y val="0.17001626862757871"/>
          <c:w val="0.90447322901086458"/>
          <c:h val="0.59918743628120852"/>
        </c:manualLayout>
      </c:layout>
      <c:lineChart>
        <c:grouping val="standard"/>
        <c:ser>
          <c:idx val="0"/>
          <c:order val="0"/>
          <c:tx>
            <c:strRef>
              <c:f>'3.4 '!$A$4:$C$4</c:f>
              <c:strCache>
                <c:ptCount val="1"/>
                <c:pt idx="0">
                  <c:v>Quoziente di natalità (per mille)</c:v>
                </c:pt>
              </c:strCache>
            </c:strRef>
          </c:tx>
          <c:spPr>
            <a:ln>
              <a:solidFill>
                <a:srgbClr val="008000"/>
              </a:solidFill>
            </a:ln>
          </c:spPr>
          <c:marker>
            <c:symbol val="none"/>
          </c:marker>
          <c:dLbls>
            <c:dLblPos val="t"/>
            <c:showVal val="1"/>
          </c:dLbls>
          <c:cat>
            <c:numRef>
              <c:f>'3.4 '!$D$3:$J$3</c:f>
              <c:numCache>
                <c:formatCode>General</c:formatCode>
                <c:ptCount val="7"/>
                <c:pt idx="0">
                  <c:v>2012</c:v>
                </c:pt>
                <c:pt idx="1">
                  <c:v>2013</c:v>
                </c:pt>
                <c:pt idx="2">
                  <c:v>2014</c:v>
                </c:pt>
                <c:pt idx="3">
                  <c:v>2015</c:v>
                </c:pt>
                <c:pt idx="4">
                  <c:v>2016</c:v>
                </c:pt>
                <c:pt idx="5">
                  <c:v>2017</c:v>
                </c:pt>
                <c:pt idx="6">
                  <c:v>2018</c:v>
                </c:pt>
              </c:numCache>
            </c:numRef>
          </c:cat>
          <c:val>
            <c:numRef>
              <c:f>'3.4 '!$D$4:$J$4</c:f>
              <c:numCache>
                <c:formatCode>0.0</c:formatCode>
                <c:ptCount val="7"/>
                <c:pt idx="0">
                  <c:v>9.1</c:v>
                </c:pt>
                <c:pt idx="1">
                  <c:v>8.9</c:v>
                </c:pt>
                <c:pt idx="2">
                  <c:v>8.6</c:v>
                </c:pt>
                <c:pt idx="3">
                  <c:v>7.9</c:v>
                </c:pt>
                <c:pt idx="4">
                  <c:v>7.8</c:v>
                </c:pt>
                <c:pt idx="5">
                  <c:v>7.4</c:v>
                </c:pt>
                <c:pt idx="6">
                  <c:v>7.2</c:v>
                </c:pt>
              </c:numCache>
            </c:numRef>
          </c:val>
        </c:ser>
        <c:ser>
          <c:idx val="1"/>
          <c:order val="1"/>
          <c:tx>
            <c:strRef>
              <c:f>'3.4 '!$A$5:$C$5</c:f>
              <c:strCache>
                <c:ptCount val="1"/>
                <c:pt idx="0">
                  <c:v>Quoziente di mortalità (per mille)</c:v>
                </c:pt>
              </c:strCache>
            </c:strRef>
          </c:tx>
          <c:spPr>
            <a:ln>
              <a:solidFill>
                <a:schemeClr val="tx1">
                  <a:lumMod val="75000"/>
                  <a:lumOff val="25000"/>
                </a:schemeClr>
              </a:solidFill>
            </a:ln>
          </c:spPr>
          <c:marker>
            <c:symbol val="none"/>
          </c:marker>
          <c:dLbls>
            <c:dLblPos val="t"/>
            <c:showVal val="1"/>
          </c:dLbls>
          <c:cat>
            <c:numRef>
              <c:f>'3.4 '!$D$3:$J$3</c:f>
              <c:numCache>
                <c:formatCode>General</c:formatCode>
                <c:ptCount val="7"/>
                <c:pt idx="0">
                  <c:v>2012</c:v>
                </c:pt>
                <c:pt idx="1">
                  <c:v>2013</c:v>
                </c:pt>
                <c:pt idx="2">
                  <c:v>2014</c:v>
                </c:pt>
                <c:pt idx="3">
                  <c:v>2015</c:v>
                </c:pt>
                <c:pt idx="4">
                  <c:v>2016</c:v>
                </c:pt>
                <c:pt idx="5">
                  <c:v>2017</c:v>
                </c:pt>
                <c:pt idx="6">
                  <c:v>2018</c:v>
                </c:pt>
              </c:numCache>
            </c:numRef>
          </c:cat>
          <c:val>
            <c:numRef>
              <c:f>'3.4 '!$D$5:$J$5</c:f>
              <c:numCache>
                <c:formatCode>0.0</c:formatCode>
                <c:ptCount val="7"/>
                <c:pt idx="0">
                  <c:v>9.8000000000000007</c:v>
                </c:pt>
                <c:pt idx="1">
                  <c:v>9.6</c:v>
                </c:pt>
                <c:pt idx="2">
                  <c:v>9.1999999999999993</c:v>
                </c:pt>
                <c:pt idx="3">
                  <c:v>10</c:v>
                </c:pt>
                <c:pt idx="4">
                  <c:v>9.6999999999999993</c:v>
                </c:pt>
                <c:pt idx="5">
                  <c:v>10.199999999999999</c:v>
                </c:pt>
                <c:pt idx="6">
                  <c:v>10.4</c:v>
                </c:pt>
              </c:numCache>
            </c:numRef>
          </c:val>
        </c:ser>
        <c:marker val="1"/>
        <c:axId val="187421824"/>
        <c:axId val="187423360"/>
      </c:lineChart>
      <c:catAx>
        <c:axId val="187421824"/>
        <c:scaling>
          <c:orientation val="minMax"/>
        </c:scaling>
        <c:axPos val="b"/>
        <c:numFmt formatCode="General" sourceLinked="1"/>
        <c:tickLblPos val="nextTo"/>
        <c:crossAx val="187423360"/>
        <c:crosses val="autoZero"/>
        <c:auto val="1"/>
        <c:lblAlgn val="ctr"/>
        <c:lblOffset val="100"/>
      </c:catAx>
      <c:valAx>
        <c:axId val="187423360"/>
        <c:scaling>
          <c:orientation val="minMax"/>
          <c:min val="6"/>
        </c:scaling>
        <c:axPos val="l"/>
        <c:majorGridlines>
          <c:spPr>
            <a:ln>
              <a:solidFill>
                <a:schemeClr val="bg1">
                  <a:lumMod val="85000"/>
                </a:schemeClr>
              </a:solidFill>
              <a:prstDash val="dash"/>
            </a:ln>
          </c:spPr>
        </c:majorGridlines>
        <c:numFmt formatCode="0.0" sourceLinked="1"/>
        <c:tickLblPos val="nextTo"/>
        <c:crossAx val="187421824"/>
        <c:crosses val="autoZero"/>
        <c:crossBetween val="between"/>
      </c:valAx>
    </c:plotArea>
    <c:legend>
      <c:legendPos val="b"/>
      <c:layout>
        <c:manualLayout>
          <c:xMode val="edge"/>
          <c:yMode val="edge"/>
          <c:x val="5.2406644115334092E-2"/>
          <c:y val="0.9003696232185866"/>
          <c:w val="0.9"/>
          <c:h val="9.9630376781414995E-2"/>
        </c:manualLayout>
      </c:layout>
    </c:legend>
    <c:plotVisOnly val="1"/>
  </c:chart>
  <c:spPr>
    <a:ln>
      <a:noFill/>
    </a:ln>
  </c:spPr>
  <c:printSettings>
    <c:headerFooter/>
    <c:pageMargins b="0.75000000000000167" l="0.70000000000000062" r="0.70000000000000062" t="0.7500000000000016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col"/>
        <c:grouping val="clustered"/>
        <c:ser>
          <c:idx val="0"/>
          <c:order val="0"/>
          <c:spPr>
            <a:solidFill>
              <a:srgbClr val="0000CC"/>
            </a:solidFill>
          </c:spPr>
          <c:dLbls>
            <c:showVal val="1"/>
          </c:dLbls>
          <c:cat>
            <c:numRef>
              <c:f>'3.5  '!$A$66:$A$72</c:f>
              <c:numCache>
                <c:formatCode>General</c:formatCode>
                <c:ptCount val="7"/>
                <c:pt idx="0">
                  <c:v>2012</c:v>
                </c:pt>
                <c:pt idx="1">
                  <c:v>2013</c:v>
                </c:pt>
                <c:pt idx="2">
                  <c:v>2014</c:v>
                </c:pt>
                <c:pt idx="3">
                  <c:v>2015</c:v>
                </c:pt>
                <c:pt idx="4">
                  <c:v>2016</c:v>
                </c:pt>
                <c:pt idx="5">
                  <c:v>2017</c:v>
                </c:pt>
                <c:pt idx="6">
                  <c:v>2018</c:v>
                </c:pt>
              </c:numCache>
            </c:numRef>
          </c:cat>
          <c:val>
            <c:numRef>
              <c:f>'3.5  '!$D$66:$D$72</c:f>
              <c:numCache>
                <c:formatCode>#,##0</c:formatCode>
                <c:ptCount val="7"/>
                <c:pt idx="0">
                  <c:v>51378</c:v>
                </c:pt>
                <c:pt idx="1">
                  <c:v>51758</c:v>
                </c:pt>
                <c:pt idx="2">
                  <c:v>51632</c:v>
                </c:pt>
                <c:pt idx="3">
                  <c:v>51229</c:v>
                </c:pt>
                <c:pt idx="4">
                  <c:v>51139</c:v>
                </c:pt>
                <c:pt idx="5">
                  <c:v>51127</c:v>
                </c:pt>
                <c:pt idx="6">
                  <c:v>51367</c:v>
                </c:pt>
              </c:numCache>
            </c:numRef>
          </c:val>
        </c:ser>
        <c:axId val="187493376"/>
        <c:axId val="187695872"/>
      </c:barChart>
      <c:catAx>
        <c:axId val="187493376"/>
        <c:scaling>
          <c:orientation val="minMax"/>
        </c:scaling>
        <c:axPos val="b"/>
        <c:numFmt formatCode="General" sourceLinked="1"/>
        <c:tickLblPos val="nextTo"/>
        <c:crossAx val="187695872"/>
        <c:crosses val="autoZero"/>
        <c:auto val="1"/>
        <c:lblAlgn val="ctr"/>
        <c:lblOffset val="100"/>
      </c:catAx>
      <c:valAx>
        <c:axId val="187695872"/>
        <c:scaling>
          <c:orientation val="minMax"/>
          <c:min val="50750"/>
        </c:scaling>
        <c:axPos val="l"/>
        <c:majorGridlines>
          <c:spPr>
            <a:ln>
              <a:solidFill>
                <a:schemeClr val="bg1">
                  <a:lumMod val="85000"/>
                </a:schemeClr>
              </a:solidFill>
              <a:prstDash val="dash"/>
            </a:ln>
          </c:spPr>
        </c:majorGridlines>
        <c:numFmt formatCode="#,##0" sourceLinked="1"/>
        <c:tickLblPos val="nextTo"/>
        <c:crossAx val="187493376"/>
        <c:crosses val="autoZero"/>
        <c:crossBetween val="between"/>
        <c:majorUnit val="250"/>
      </c:valAx>
    </c:plotArea>
    <c:plotVisOnly val="1"/>
    <c:dispBlanksAs val="gap"/>
  </c:chart>
  <c:spPr>
    <a:ln>
      <a:noFill/>
    </a:ln>
  </c:spPr>
  <c:printSettings>
    <c:headerFooter/>
    <c:pageMargins b="0.75000000000000167" l="0.70000000000000062" r="0.70000000000000062" t="0.7500000000000016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col"/>
        <c:grouping val="clustered"/>
        <c:ser>
          <c:idx val="0"/>
          <c:order val="0"/>
          <c:tx>
            <c:strRef>
              <c:f>'[1]tot (2)'!$C$92</c:f>
              <c:strCache>
                <c:ptCount val="1"/>
                <c:pt idx="0">
                  <c:v>Nati</c:v>
                </c:pt>
              </c:strCache>
            </c:strRef>
          </c:tx>
          <c:spPr>
            <a:solidFill>
              <a:srgbClr val="0066FF"/>
            </a:solidFill>
          </c:spPr>
          <c:dLbls>
            <c:showVal val="1"/>
          </c:dLbls>
          <c:cat>
            <c:numRef>
              <c:f>'[1]tot (2)'!$B$93:$B$97</c:f>
              <c:numCache>
                <c:formatCode>General</c:formatCode>
                <c:ptCount val="5"/>
                <c:pt idx="0">
                  <c:v>2014</c:v>
                </c:pt>
                <c:pt idx="1">
                  <c:v>2015</c:v>
                </c:pt>
                <c:pt idx="2">
                  <c:v>2016</c:v>
                </c:pt>
                <c:pt idx="3">
                  <c:v>2017</c:v>
                </c:pt>
                <c:pt idx="4">
                  <c:v>2018</c:v>
                </c:pt>
              </c:numCache>
            </c:numRef>
          </c:cat>
          <c:val>
            <c:numRef>
              <c:f>'[1]tot (2)'!$C$93:$C$97</c:f>
              <c:numCache>
                <c:formatCode>General</c:formatCode>
                <c:ptCount val="5"/>
                <c:pt idx="0">
                  <c:v>434</c:v>
                </c:pt>
                <c:pt idx="1">
                  <c:v>404</c:v>
                </c:pt>
                <c:pt idx="2">
                  <c:v>400</c:v>
                </c:pt>
                <c:pt idx="3">
                  <c:v>359</c:v>
                </c:pt>
                <c:pt idx="4">
                  <c:v>382</c:v>
                </c:pt>
              </c:numCache>
            </c:numRef>
          </c:val>
        </c:ser>
        <c:ser>
          <c:idx val="1"/>
          <c:order val="1"/>
          <c:tx>
            <c:strRef>
              <c:f>'[1]tot (2)'!$D$92</c:f>
              <c:strCache>
                <c:ptCount val="1"/>
                <c:pt idx="0">
                  <c:v>Morti</c:v>
                </c:pt>
              </c:strCache>
            </c:strRef>
          </c:tx>
          <c:spPr>
            <a:solidFill>
              <a:schemeClr val="bg1">
                <a:lumMod val="75000"/>
              </a:schemeClr>
            </a:solidFill>
          </c:spPr>
          <c:dLbls>
            <c:showVal val="1"/>
          </c:dLbls>
          <c:cat>
            <c:numRef>
              <c:f>'[1]tot (2)'!$B$93:$B$97</c:f>
              <c:numCache>
                <c:formatCode>General</c:formatCode>
                <c:ptCount val="5"/>
                <c:pt idx="0">
                  <c:v>2014</c:v>
                </c:pt>
                <c:pt idx="1">
                  <c:v>2015</c:v>
                </c:pt>
                <c:pt idx="2">
                  <c:v>2016</c:v>
                </c:pt>
                <c:pt idx="3">
                  <c:v>2017</c:v>
                </c:pt>
                <c:pt idx="4">
                  <c:v>2018</c:v>
                </c:pt>
              </c:numCache>
            </c:numRef>
          </c:cat>
          <c:val>
            <c:numRef>
              <c:f>'[1]tot (2)'!$D$93:$D$97</c:f>
              <c:numCache>
                <c:formatCode>General</c:formatCode>
                <c:ptCount val="5"/>
                <c:pt idx="0">
                  <c:v>515</c:v>
                </c:pt>
                <c:pt idx="1">
                  <c:v>577</c:v>
                </c:pt>
                <c:pt idx="2">
                  <c:v>505</c:v>
                </c:pt>
                <c:pt idx="3">
                  <c:v>565</c:v>
                </c:pt>
                <c:pt idx="4">
                  <c:v>604</c:v>
                </c:pt>
              </c:numCache>
            </c:numRef>
          </c:val>
        </c:ser>
        <c:ser>
          <c:idx val="2"/>
          <c:order val="2"/>
          <c:tx>
            <c:strRef>
              <c:f>'[1]tot (2)'!$E$92</c:f>
              <c:strCache>
                <c:ptCount val="1"/>
                <c:pt idx="0">
                  <c:v>Saldo Naturale</c:v>
                </c:pt>
              </c:strCache>
            </c:strRef>
          </c:tx>
          <c:spPr>
            <a:solidFill>
              <a:srgbClr val="FF0000"/>
            </a:solidFill>
          </c:spPr>
          <c:dLbls>
            <c:txPr>
              <a:bodyPr/>
              <a:lstStyle/>
              <a:p>
                <a:pPr>
                  <a:defRPr>
                    <a:solidFill>
                      <a:srgbClr val="FF0000"/>
                    </a:solidFill>
                  </a:defRPr>
                </a:pPr>
                <a:endParaRPr lang="it-IT"/>
              </a:p>
            </c:txPr>
            <c:showVal val="1"/>
          </c:dLbls>
          <c:cat>
            <c:numRef>
              <c:f>'[1]tot (2)'!$B$93:$B$97</c:f>
              <c:numCache>
                <c:formatCode>General</c:formatCode>
                <c:ptCount val="5"/>
                <c:pt idx="0">
                  <c:v>2014</c:v>
                </c:pt>
                <c:pt idx="1">
                  <c:v>2015</c:v>
                </c:pt>
                <c:pt idx="2">
                  <c:v>2016</c:v>
                </c:pt>
                <c:pt idx="3">
                  <c:v>2017</c:v>
                </c:pt>
                <c:pt idx="4">
                  <c:v>2018</c:v>
                </c:pt>
              </c:numCache>
            </c:numRef>
          </c:cat>
          <c:val>
            <c:numRef>
              <c:f>'[1]tot (2)'!$E$93:$E$97</c:f>
              <c:numCache>
                <c:formatCode>General</c:formatCode>
                <c:ptCount val="5"/>
                <c:pt idx="0">
                  <c:v>-81</c:v>
                </c:pt>
                <c:pt idx="1">
                  <c:v>-173</c:v>
                </c:pt>
                <c:pt idx="2">
                  <c:v>-105</c:v>
                </c:pt>
                <c:pt idx="3">
                  <c:v>-206</c:v>
                </c:pt>
                <c:pt idx="4">
                  <c:v>-222</c:v>
                </c:pt>
              </c:numCache>
            </c:numRef>
          </c:val>
        </c:ser>
        <c:axId val="187854848"/>
        <c:axId val="187856384"/>
      </c:barChart>
      <c:catAx>
        <c:axId val="187854848"/>
        <c:scaling>
          <c:orientation val="minMax"/>
        </c:scaling>
        <c:axPos val="b"/>
        <c:numFmt formatCode="General" sourceLinked="1"/>
        <c:tickLblPos val="low"/>
        <c:crossAx val="187856384"/>
        <c:crosses val="autoZero"/>
        <c:auto val="1"/>
        <c:lblAlgn val="ctr"/>
        <c:lblOffset val="100"/>
      </c:catAx>
      <c:valAx>
        <c:axId val="187856384"/>
        <c:scaling>
          <c:orientation val="minMax"/>
        </c:scaling>
        <c:axPos val="l"/>
        <c:majorGridlines>
          <c:spPr>
            <a:ln>
              <a:solidFill>
                <a:schemeClr val="bg1">
                  <a:lumMod val="85000"/>
                </a:schemeClr>
              </a:solidFill>
              <a:prstDash val="dash"/>
            </a:ln>
          </c:spPr>
        </c:majorGridlines>
        <c:numFmt formatCode="General" sourceLinked="1"/>
        <c:tickLblPos val="nextTo"/>
        <c:crossAx val="187854848"/>
        <c:crosses val="autoZero"/>
        <c:crossBetween val="between"/>
      </c:valAx>
    </c:plotArea>
    <c:legend>
      <c:legendPos val="b"/>
      <c:layout>
        <c:manualLayout>
          <c:xMode val="edge"/>
          <c:yMode val="edge"/>
          <c:x val="0.16778302712160981"/>
          <c:y val="0.91628280839894949"/>
          <c:w val="0.68110061242345021"/>
          <c:h val="8.3717191601050026E-2"/>
        </c:manualLayout>
      </c:layout>
    </c:legend>
    <c:plotVisOnly val="1"/>
    <c:dispBlanksAs val="gap"/>
  </c:chart>
  <c:spPr>
    <a:ln>
      <a:noFill/>
    </a:ln>
  </c:spPr>
  <c:printSettings>
    <c:headerFooter/>
    <c:pageMargins b="0.75000000000000211" l="0.70000000000000062" r="0.70000000000000062" t="0.750000000000002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col"/>
        <c:grouping val="clustered"/>
        <c:ser>
          <c:idx val="0"/>
          <c:order val="0"/>
          <c:tx>
            <c:strRef>
              <c:f>'[1]tot (2)'!$C$110</c:f>
              <c:strCache>
                <c:ptCount val="1"/>
                <c:pt idx="0">
                  <c:v>Nati</c:v>
                </c:pt>
              </c:strCache>
            </c:strRef>
          </c:tx>
          <c:spPr>
            <a:solidFill>
              <a:srgbClr val="0066FF"/>
            </a:solidFill>
          </c:spPr>
          <c:dLbls>
            <c:showVal val="1"/>
          </c:dLbls>
          <c:cat>
            <c:strRef>
              <c:f>'[1]tot (2)'!$B$111:$B$113</c:f>
              <c:strCache>
                <c:ptCount val="3"/>
                <c:pt idx="0">
                  <c:v>stranieri</c:v>
                </c:pt>
                <c:pt idx="1">
                  <c:v>Italiani</c:v>
                </c:pt>
                <c:pt idx="2">
                  <c:v>TOTALE</c:v>
                </c:pt>
              </c:strCache>
            </c:strRef>
          </c:cat>
          <c:val>
            <c:numRef>
              <c:f>'[1]tot (2)'!$C$111:$C$113</c:f>
              <c:numCache>
                <c:formatCode>General</c:formatCode>
                <c:ptCount val="3"/>
                <c:pt idx="0">
                  <c:v>91</c:v>
                </c:pt>
                <c:pt idx="1">
                  <c:v>291</c:v>
                </c:pt>
                <c:pt idx="2">
                  <c:v>382</c:v>
                </c:pt>
              </c:numCache>
            </c:numRef>
          </c:val>
        </c:ser>
        <c:ser>
          <c:idx val="1"/>
          <c:order val="1"/>
          <c:tx>
            <c:strRef>
              <c:f>'[1]tot (2)'!$D$110</c:f>
              <c:strCache>
                <c:ptCount val="1"/>
                <c:pt idx="0">
                  <c:v>Morti</c:v>
                </c:pt>
              </c:strCache>
            </c:strRef>
          </c:tx>
          <c:spPr>
            <a:solidFill>
              <a:schemeClr val="bg1">
                <a:lumMod val="75000"/>
              </a:schemeClr>
            </a:solidFill>
          </c:spPr>
          <c:dLbls>
            <c:showVal val="1"/>
          </c:dLbls>
          <c:cat>
            <c:strRef>
              <c:f>'[1]tot (2)'!$B$111:$B$113</c:f>
              <c:strCache>
                <c:ptCount val="3"/>
                <c:pt idx="0">
                  <c:v>stranieri</c:v>
                </c:pt>
                <c:pt idx="1">
                  <c:v>Italiani</c:v>
                </c:pt>
                <c:pt idx="2">
                  <c:v>TOTALE</c:v>
                </c:pt>
              </c:strCache>
            </c:strRef>
          </c:cat>
          <c:val>
            <c:numRef>
              <c:f>'[1]tot (2)'!$D$111:$D$113</c:f>
              <c:numCache>
                <c:formatCode>General</c:formatCode>
                <c:ptCount val="3"/>
                <c:pt idx="0">
                  <c:v>13</c:v>
                </c:pt>
                <c:pt idx="1">
                  <c:v>591</c:v>
                </c:pt>
                <c:pt idx="2">
                  <c:v>604</c:v>
                </c:pt>
              </c:numCache>
            </c:numRef>
          </c:val>
        </c:ser>
        <c:ser>
          <c:idx val="2"/>
          <c:order val="2"/>
          <c:tx>
            <c:strRef>
              <c:f>'[1]tot (2)'!$E$110</c:f>
              <c:strCache>
                <c:ptCount val="1"/>
                <c:pt idx="0">
                  <c:v>Saldo Naturale</c:v>
                </c:pt>
              </c:strCache>
            </c:strRef>
          </c:tx>
          <c:spPr>
            <a:solidFill>
              <a:srgbClr val="FF0000"/>
            </a:solidFill>
          </c:spPr>
          <c:dLbls>
            <c:txPr>
              <a:bodyPr/>
              <a:lstStyle/>
              <a:p>
                <a:pPr>
                  <a:defRPr>
                    <a:solidFill>
                      <a:srgbClr val="FF0000"/>
                    </a:solidFill>
                  </a:defRPr>
                </a:pPr>
                <a:endParaRPr lang="it-IT"/>
              </a:p>
            </c:txPr>
            <c:showVal val="1"/>
          </c:dLbls>
          <c:cat>
            <c:strRef>
              <c:f>'[1]tot (2)'!$B$111:$B$113</c:f>
              <c:strCache>
                <c:ptCount val="3"/>
                <c:pt idx="0">
                  <c:v>stranieri</c:v>
                </c:pt>
                <c:pt idx="1">
                  <c:v>Italiani</c:v>
                </c:pt>
                <c:pt idx="2">
                  <c:v>TOTALE</c:v>
                </c:pt>
              </c:strCache>
            </c:strRef>
          </c:cat>
          <c:val>
            <c:numRef>
              <c:f>'[1]tot (2)'!$E$111:$E$113</c:f>
              <c:numCache>
                <c:formatCode>General</c:formatCode>
                <c:ptCount val="3"/>
                <c:pt idx="0">
                  <c:v>78</c:v>
                </c:pt>
                <c:pt idx="1">
                  <c:v>-300</c:v>
                </c:pt>
                <c:pt idx="2">
                  <c:v>-222</c:v>
                </c:pt>
              </c:numCache>
            </c:numRef>
          </c:val>
        </c:ser>
        <c:axId val="187903360"/>
        <c:axId val="187921536"/>
      </c:barChart>
      <c:catAx>
        <c:axId val="187903360"/>
        <c:scaling>
          <c:orientation val="minMax"/>
        </c:scaling>
        <c:axPos val="b"/>
        <c:numFmt formatCode="0" sourceLinked="1"/>
        <c:tickLblPos val="low"/>
        <c:crossAx val="187921536"/>
        <c:crosses val="autoZero"/>
        <c:auto val="1"/>
        <c:lblAlgn val="ctr"/>
        <c:lblOffset val="100"/>
      </c:catAx>
      <c:valAx>
        <c:axId val="187921536"/>
        <c:scaling>
          <c:orientation val="minMax"/>
        </c:scaling>
        <c:axPos val="l"/>
        <c:majorGridlines>
          <c:spPr>
            <a:ln>
              <a:solidFill>
                <a:schemeClr val="bg1">
                  <a:lumMod val="85000"/>
                </a:schemeClr>
              </a:solidFill>
              <a:prstDash val="dash"/>
            </a:ln>
          </c:spPr>
        </c:majorGridlines>
        <c:numFmt formatCode="General" sourceLinked="1"/>
        <c:tickLblPos val="nextTo"/>
        <c:crossAx val="187903360"/>
        <c:crosses val="autoZero"/>
        <c:crossBetween val="between"/>
      </c:valAx>
    </c:plotArea>
    <c:legend>
      <c:legendPos val="b"/>
      <c:layout>
        <c:manualLayout>
          <c:xMode val="edge"/>
          <c:yMode val="edge"/>
          <c:x val="0.16778302712160981"/>
          <c:y val="0.91628280839894949"/>
          <c:w val="0.79498950131233559"/>
          <c:h val="8.3717191601050026E-2"/>
        </c:manualLayout>
      </c:layout>
    </c:legend>
    <c:plotVisOnly val="1"/>
    <c:dispBlanksAs val="gap"/>
  </c:chart>
  <c:spPr>
    <a:ln>
      <a:noFill/>
    </a:ln>
  </c:spPr>
  <c:printSettings>
    <c:headerFooter/>
    <c:pageMargins b="0.75000000000000233" l="0.70000000000000062" r="0.70000000000000062" t="0.750000000000002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col"/>
        <c:grouping val="clustered"/>
        <c:ser>
          <c:idx val="0"/>
          <c:order val="0"/>
          <c:tx>
            <c:strRef>
              <c:f>'[1]tot (2)'!$C$92</c:f>
              <c:strCache>
                <c:ptCount val="1"/>
                <c:pt idx="0">
                  <c:v>Nati</c:v>
                </c:pt>
              </c:strCache>
            </c:strRef>
          </c:tx>
          <c:spPr>
            <a:solidFill>
              <a:srgbClr val="0066FF"/>
            </a:solidFill>
          </c:spPr>
          <c:dLbls>
            <c:showVal val="1"/>
          </c:dLbls>
          <c:cat>
            <c:numRef>
              <c:f>'[1]tot (2)'!$B$103:$B$107</c:f>
              <c:numCache>
                <c:formatCode>General</c:formatCode>
                <c:ptCount val="5"/>
                <c:pt idx="0">
                  <c:v>2014</c:v>
                </c:pt>
                <c:pt idx="1">
                  <c:v>2015</c:v>
                </c:pt>
                <c:pt idx="2">
                  <c:v>2016</c:v>
                </c:pt>
                <c:pt idx="3">
                  <c:v>2017</c:v>
                </c:pt>
                <c:pt idx="4">
                  <c:v>2018</c:v>
                </c:pt>
              </c:numCache>
            </c:numRef>
          </c:cat>
          <c:val>
            <c:numRef>
              <c:f>'[1]tot (2)'!$C$103:$C$107</c:f>
              <c:numCache>
                <c:formatCode>General</c:formatCode>
                <c:ptCount val="5"/>
                <c:pt idx="0">
                  <c:v>293</c:v>
                </c:pt>
                <c:pt idx="1">
                  <c:v>278</c:v>
                </c:pt>
                <c:pt idx="2">
                  <c:v>275</c:v>
                </c:pt>
                <c:pt idx="3">
                  <c:v>252</c:v>
                </c:pt>
                <c:pt idx="4">
                  <c:v>291</c:v>
                </c:pt>
              </c:numCache>
            </c:numRef>
          </c:val>
        </c:ser>
        <c:ser>
          <c:idx val="1"/>
          <c:order val="1"/>
          <c:tx>
            <c:strRef>
              <c:f>'[1]tot (2)'!$D$92</c:f>
              <c:strCache>
                <c:ptCount val="1"/>
                <c:pt idx="0">
                  <c:v>Morti</c:v>
                </c:pt>
              </c:strCache>
            </c:strRef>
          </c:tx>
          <c:spPr>
            <a:solidFill>
              <a:schemeClr val="bg1">
                <a:lumMod val="75000"/>
              </a:schemeClr>
            </a:solidFill>
          </c:spPr>
          <c:dLbls>
            <c:showVal val="1"/>
          </c:dLbls>
          <c:cat>
            <c:numRef>
              <c:f>'[1]tot (2)'!$B$103:$B$107</c:f>
              <c:numCache>
                <c:formatCode>General</c:formatCode>
                <c:ptCount val="5"/>
                <c:pt idx="0">
                  <c:v>2014</c:v>
                </c:pt>
                <c:pt idx="1">
                  <c:v>2015</c:v>
                </c:pt>
                <c:pt idx="2">
                  <c:v>2016</c:v>
                </c:pt>
                <c:pt idx="3">
                  <c:v>2017</c:v>
                </c:pt>
                <c:pt idx="4">
                  <c:v>2018</c:v>
                </c:pt>
              </c:numCache>
            </c:numRef>
          </c:cat>
          <c:val>
            <c:numRef>
              <c:f>'[1]tot (2)'!$D$103:$D$107</c:f>
              <c:numCache>
                <c:formatCode>General</c:formatCode>
                <c:ptCount val="5"/>
                <c:pt idx="0">
                  <c:v>508</c:v>
                </c:pt>
                <c:pt idx="1">
                  <c:v>563</c:v>
                </c:pt>
                <c:pt idx="2">
                  <c:v>490</c:v>
                </c:pt>
                <c:pt idx="3">
                  <c:v>552</c:v>
                </c:pt>
                <c:pt idx="4">
                  <c:v>591</c:v>
                </c:pt>
              </c:numCache>
            </c:numRef>
          </c:val>
        </c:ser>
        <c:ser>
          <c:idx val="2"/>
          <c:order val="2"/>
          <c:tx>
            <c:strRef>
              <c:f>'[1]tot (2)'!$E$92</c:f>
              <c:strCache>
                <c:ptCount val="1"/>
                <c:pt idx="0">
                  <c:v>Saldo Naturale</c:v>
                </c:pt>
              </c:strCache>
            </c:strRef>
          </c:tx>
          <c:spPr>
            <a:solidFill>
              <a:srgbClr val="FF0000"/>
            </a:solidFill>
          </c:spPr>
          <c:dLbls>
            <c:txPr>
              <a:bodyPr/>
              <a:lstStyle/>
              <a:p>
                <a:pPr>
                  <a:defRPr>
                    <a:solidFill>
                      <a:srgbClr val="FF0000"/>
                    </a:solidFill>
                  </a:defRPr>
                </a:pPr>
                <a:endParaRPr lang="it-IT"/>
              </a:p>
            </c:txPr>
            <c:showVal val="1"/>
          </c:dLbls>
          <c:cat>
            <c:numRef>
              <c:f>'[1]tot (2)'!$B$103:$B$107</c:f>
              <c:numCache>
                <c:formatCode>General</c:formatCode>
                <c:ptCount val="5"/>
                <c:pt idx="0">
                  <c:v>2014</c:v>
                </c:pt>
                <c:pt idx="1">
                  <c:v>2015</c:v>
                </c:pt>
                <c:pt idx="2">
                  <c:v>2016</c:v>
                </c:pt>
                <c:pt idx="3">
                  <c:v>2017</c:v>
                </c:pt>
                <c:pt idx="4">
                  <c:v>2018</c:v>
                </c:pt>
              </c:numCache>
            </c:numRef>
          </c:cat>
          <c:val>
            <c:numRef>
              <c:f>'[1]tot (2)'!$E$103:$E$107</c:f>
              <c:numCache>
                <c:formatCode>General</c:formatCode>
                <c:ptCount val="5"/>
                <c:pt idx="0">
                  <c:v>-215</c:v>
                </c:pt>
                <c:pt idx="1">
                  <c:v>-285</c:v>
                </c:pt>
                <c:pt idx="2">
                  <c:v>-215</c:v>
                </c:pt>
                <c:pt idx="3">
                  <c:v>-300</c:v>
                </c:pt>
                <c:pt idx="4">
                  <c:v>-300</c:v>
                </c:pt>
              </c:numCache>
            </c:numRef>
          </c:val>
        </c:ser>
        <c:axId val="187952128"/>
        <c:axId val="187781888"/>
      </c:barChart>
      <c:catAx>
        <c:axId val="187952128"/>
        <c:scaling>
          <c:orientation val="minMax"/>
        </c:scaling>
        <c:axPos val="b"/>
        <c:numFmt formatCode="General" sourceLinked="1"/>
        <c:tickLblPos val="low"/>
        <c:crossAx val="187781888"/>
        <c:crosses val="autoZero"/>
        <c:auto val="1"/>
        <c:lblAlgn val="ctr"/>
        <c:lblOffset val="100"/>
      </c:catAx>
      <c:valAx>
        <c:axId val="187781888"/>
        <c:scaling>
          <c:orientation val="minMax"/>
        </c:scaling>
        <c:axPos val="l"/>
        <c:majorGridlines>
          <c:spPr>
            <a:ln>
              <a:solidFill>
                <a:schemeClr val="bg1">
                  <a:lumMod val="85000"/>
                </a:schemeClr>
              </a:solidFill>
              <a:prstDash val="dash"/>
            </a:ln>
          </c:spPr>
        </c:majorGridlines>
        <c:numFmt formatCode="General" sourceLinked="1"/>
        <c:tickLblPos val="nextTo"/>
        <c:crossAx val="187952128"/>
        <c:crosses val="autoZero"/>
        <c:crossBetween val="between"/>
      </c:valAx>
    </c:plotArea>
    <c:legend>
      <c:legendPos val="b"/>
      <c:layout>
        <c:manualLayout>
          <c:xMode val="edge"/>
          <c:yMode val="edge"/>
          <c:x val="0.16778302712160981"/>
          <c:y val="0.91628280839894949"/>
          <c:w val="0.6811006124234511"/>
          <c:h val="8.3717191601050026E-2"/>
        </c:manualLayout>
      </c:layout>
    </c:legend>
    <c:plotVisOnly val="1"/>
    <c:dispBlanksAs val="gap"/>
  </c:chart>
  <c:spPr>
    <a:ln>
      <a:noFill/>
    </a:ln>
  </c:spPr>
  <c:printSettings>
    <c:headerFooter/>
    <c:pageMargins b="0.75000000000000255" l="0.70000000000000062" r="0.70000000000000062" t="0.750000000000002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col"/>
        <c:grouping val="clustered"/>
        <c:ser>
          <c:idx val="0"/>
          <c:order val="0"/>
          <c:tx>
            <c:strRef>
              <c:f>'[1]tot (2)'!$C$92</c:f>
              <c:strCache>
                <c:ptCount val="1"/>
                <c:pt idx="0">
                  <c:v>Nati</c:v>
                </c:pt>
              </c:strCache>
            </c:strRef>
          </c:tx>
          <c:spPr>
            <a:solidFill>
              <a:srgbClr val="0066FF"/>
            </a:solidFill>
          </c:spPr>
          <c:dLbls>
            <c:showVal val="1"/>
          </c:dLbls>
          <c:cat>
            <c:numRef>
              <c:f>'[1]tot (2)'!$B$98:$B$102</c:f>
              <c:numCache>
                <c:formatCode>General</c:formatCode>
                <c:ptCount val="5"/>
                <c:pt idx="0">
                  <c:v>2014</c:v>
                </c:pt>
                <c:pt idx="1">
                  <c:v>2015</c:v>
                </c:pt>
                <c:pt idx="2">
                  <c:v>2016</c:v>
                </c:pt>
                <c:pt idx="3">
                  <c:v>2017</c:v>
                </c:pt>
                <c:pt idx="4">
                  <c:v>2018</c:v>
                </c:pt>
              </c:numCache>
            </c:numRef>
          </c:cat>
          <c:val>
            <c:numRef>
              <c:f>'[1]tot (2)'!$C$98:$C$102</c:f>
              <c:numCache>
                <c:formatCode>General</c:formatCode>
                <c:ptCount val="5"/>
                <c:pt idx="0">
                  <c:v>141</c:v>
                </c:pt>
                <c:pt idx="1">
                  <c:v>126</c:v>
                </c:pt>
                <c:pt idx="2">
                  <c:v>125</c:v>
                </c:pt>
                <c:pt idx="3">
                  <c:v>107</c:v>
                </c:pt>
                <c:pt idx="4">
                  <c:v>91</c:v>
                </c:pt>
              </c:numCache>
            </c:numRef>
          </c:val>
        </c:ser>
        <c:ser>
          <c:idx val="1"/>
          <c:order val="1"/>
          <c:tx>
            <c:strRef>
              <c:f>'[1]tot (2)'!$D$92</c:f>
              <c:strCache>
                <c:ptCount val="1"/>
                <c:pt idx="0">
                  <c:v>Morti</c:v>
                </c:pt>
              </c:strCache>
            </c:strRef>
          </c:tx>
          <c:spPr>
            <a:solidFill>
              <a:schemeClr val="bg1">
                <a:lumMod val="75000"/>
              </a:schemeClr>
            </a:solidFill>
          </c:spPr>
          <c:dLbls>
            <c:showVal val="1"/>
          </c:dLbls>
          <c:cat>
            <c:numRef>
              <c:f>'[1]tot (2)'!$B$98:$B$102</c:f>
              <c:numCache>
                <c:formatCode>General</c:formatCode>
                <c:ptCount val="5"/>
                <c:pt idx="0">
                  <c:v>2014</c:v>
                </c:pt>
                <c:pt idx="1">
                  <c:v>2015</c:v>
                </c:pt>
                <c:pt idx="2">
                  <c:v>2016</c:v>
                </c:pt>
                <c:pt idx="3">
                  <c:v>2017</c:v>
                </c:pt>
                <c:pt idx="4">
                  <c:v>2018</c:v>
                </c:pt>
              </c:numCache>
            </c:numRef>
          </c:cat>
          <c:val>
            <c:numRef>
              <c:f>'[1]tot (2)'!$D$98:$D$102</c:f>
              <c:numCache>
                <c:formatCode>General</c:formatCode>
                <c:ptCount val="5"/>
                <c:pt idx="0">
                  <c:v>7</c:v>
                </c:pt>
                <c:pt idx="1">
                  <c:v>14</c:v>
                </c:pt>
                <c:pt idx="2">
                  <c:v>15</c:v>
                </c:pt>
                <c:pt idx="3">
                  <c:v>13</c:v>
                </c:pt>
                <c:pt idx="4">
                  <c:v>13</c:v>
                </c:pt>
              </c:numCache>
            </c:numRef>
          </c:val>
        </c:ser>
        <c:ser>
          <c:idx val="2"/>
          <c:order val="2"/>
          <c:tx>
            <c:strRef>
              <c:f>'[1]tot (2)'!$E$92</c:f>
              <c:strCache>
                <c:ptCount val="1"/>
                <c:pt idx="0">
                  <c:v>Saldo Naturale</c:v>
                </c:pt>
              </c:strCache>
            </c:strRef>
          </c:tx>
          <c:spPr>
            <a:solidFill>
              <a:srgbClr val="FF0000"/>
            </a:solidFill>
          </c:spPr>
          <c:dLbls>
            <c:txPr>
              <a:bodyPr/>
              <a:lstStyle/>
              <a:p>
                <a:pPr>
                  <a:defRPr>
                    <a:solidFill>
                      <a:srgbClr val="FF0000"/>
                    </a:solidFill>
                  </a:defRPr>
                </a:pPr>
                <a:endParaRPr lang="it-IT"/>
              </a:p>
            </c:txPr>
            <c:showVal val="1"/>
          </c:dLbls>
          <c:cat>
            <c:numRef>
              <c:f>'[1]tot (2)'!$B$98:$B$102</c:f>
              <c:numCache>
                <c:formatCode>General</c:formatCode>
                <c:ptCount val="5"/>
                <c:pt idx="0">
                  <c:v>2014</c:v>
                </c:pt>
                <c:pt idx="1">
                  <c:v>2015</c:v>
                </c:pt>
                <c:pt idx="2">
                  <c:v>2016</c:v>
                </c:pt>
                <c:pt idx="3">
                  <c:v>2017</c:v>
                </c:pt>
                <c:pt idx="4">
                  <c:v>2018</c:v>
                </c:pt>
              </c:numCache>
            </c:numRef>
          </c:cat>
          <c:val>
            <c:numRef>
              <c:f>'[1]tot (2)'!$E$98:$E$102</c:f>
              <c:numCache>
                <c:formatCode>General</c:formatCode>
                <c:ptCount val="5"/>
                <c:pt idx="0">
                  <c:v>134</c:v>
                </c:pt>
                <c:pt idx="1">
                  <c:v>112</c:v>
                </c:pt>
                <c:pt idx="2">
                  <c:v>110</c:v>
                </c:pt>
                <c:pt idx="3">
                  <c:v>94</c:v>
                </c:pt>
                <c:pt idx="4">
                  <c:v>78</c:v>
                </c:pt>
              </c:numCache>
            </c:numRef>
          </c:val>
        </c:ser>
        <c:axId val="187804288"/>
        <c:axId val="187957632"/>
      </c:barChart>
      <c:catAx>
        <c:axId val="187804288"/>
        <c:scaling>
          <c:orientation val="minMax"/>
        </c:scaling>
        <c:axPos val="b"/>
        <c:numFmt formatCode="General" sourceLinked="1"/>
        <c:tickLblPos val="low"/>
        <c:crossAx val="187957632"/>
        <c:crosses val="autoZero"/>
        <c:auto val="1"/>
        <c:lblAlgn val="ctr"/>
        <c:lblOffset val="100"/>
      </c:catAx>
      <c:valAx>
        <c:axId val="187957632"/>
        <c:scaling>
          <c:orientation val="minMax"/>
        </c:scaling>
        <c:axPos val="l"/>
        <c:majorGridlines>
          <c:spPr>
            <a:ln>
              <a:solidFill>
                <a:schemeClr val="bg1">
                  <a:lumMod val="85000"/>
                </a:schemeClr>
              </a:solidFill>
              <a:prstDash val="dash"/>
            </a:ln>
          </c:spPr>
        </c:majorGridlines>
        <c:numFmt formatCode="General" sourceLinked="1"/>
        <c:tickLblPos val="nextTo"/>
        <c:crossAx val="187804288"/>
        <c:crosses val="autoZero"/>
        <c:crossBetween val="between"/>
      </c:valAx>
    </c:plotArea>
    <c:legend>
      <c:legendPos val="b"/>
      <c:layout>
        <c:manualLayout>
          <c:xMode val="edge"/>
          <c:yMode val="edge"/>
          <c:x val="0.16778302712160981"/>
          <c:y val="0.91628280839894949"/>
          <c:w val="0.68110061242345021"/>
          <c:h val="8.3717191601050026E-2"/>
        </c:manualLayout>
      </c:layout>
    </c:legend>
    <c:plotVisOnly val="1"/>
    <c:dispBlanksAs val="gap"/>
  </c:chart>
  <c:spPr>
    <a:ln>
      <a:noFill/>
    </a:ln>
  </c:spPr>
  <c:printSettings>
    <c:headerFooter/>
    <c:pageMargins b="0.75000000000000211" l="0.70000000000000062" r="0.70000000000000062" t="0.750000000000002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col"/>
        <c:grouping val="clustered"/>
        <c:ser>
          <c:idx val="0"/>
          <c:order val="0"/>
          <c:tx>
            <c:strRef>
              <c:f>'[1]tot (2)'!$D$76</c:f>
              <c:strCache>
                <c:ptCount val="1"/>
              </c:strCache>
            </c:strRef>
          </c:tx>
          <c:spPr>
            <a:solidFill>
              <a:srgbClr val="008000"/>
            </a:solidFill>
          </c:spPr>
          <c:dLbls>
            <c:numFmt formatCode="#,##0.0" sourceLinked="0"/>
            <c:showVal val="1"/>
          </c:dLbls>
          <c:cat>
            <c:numRef>
              <c:f>'[1]tot (2)'!$A$78:$A$84</c:f>
              <c:numCache>
                <c:formatCode>General</c:formatCode>
                <c:ptCount val="7"/>
                <c:pt idx="0">
                  <c:v>2012</c:v>
                </c:pt>
                <c:pt idx="1">
                  <c:v>2013</c:v>
                </c:pt>
                <c:pt idx="2">
                  <c:v>2014</c:v>
                </c:pt>
                <c:pt idx="3">
                  <c:v>2015</c:v>
                </c:pt>
                <c:pt idx="4">
                  <c:v>2016</c:v>
                </c:pt>
                <c:pt idx="5">
                  <c:v>2017</c:v>
                </c:pt>
                <c:pt idx="6">
                  <c:v>2018</c:v>
                </c:pt>
              </c:numCache>
            </c:numRef>
          </c:cat>
          <c:val>
            <c:numRef>
              <c:f>'[1]tot (2)'!$D$78:$D$84</c:f>
              <c:numCache>
                <c:formatCode>General</c:formatCode>
                <c:ptCount val="7"/>
                <c:pt idx="0">
                  <c:v>16.034100198528552</c:v>
                </c:pt>
                <c:pt idx="1">
                  <c:v>16.198462073495882</c:v>
                </c:pt>
                <c:pt idx="2">
                  <c:v>15.496203904555314</c:v>
                </c:pt>
                <c:pt idx="3">
                  <c:v>14.579632629955688</c:v>
                </c:pt>
                <c:pt idx="4">
                  <c:v>13.737069555525139</c:v>
                </c:pt>
                <c:pt idx="5">
                  <c:v>13.828309894967433</c:v>
                </c:pt>
                <c:pt idx="6">
                  <c:v>14.26791519847373</c:v>
                </c:pt>
              </c:numCache>
            </c:numRef>
          </c:val>
        </c:ser>
        <c:axId val="188140544"/>
        <c:axId val="188154624"/>
      </c:barChart>
      <c:catAx>
        <c:axId val="188140544"/>
        <c:scaling>
          <c:orientation val="minMax"/>
        </c:scaling>
        <c:axPos val="b"/>
        <c:numFmt formatCode="General" sourceLinked="1"/>
        <c:tickLblPos val="nextTo"/>
        <c:crossAx val="188154624"/>
        <c:crosses val="autoZero"/>
        <c:auto val="1"/>
        <c:lblAlgn val="ctr"/>
        <c:lblOffset val="100"/>
      </c:catAx>
      <c:valAx>
        <c:axId val="188154624"/>
        <c:scaling>
          <c:orientation val="minMax"/>
        </c:scaling>
        <c:axPos val="l"/>
        <c:majorGridlines>
          <c:spPr>
            <a:ln>
              <a:solidFill>
                <a:schemeClr val="bg1">
                  <a:lumMod val="85000"/>
                </a:schemeClr>
              </a:solidFill>
              <a:prstDash val="dash"/>
            </a:ln>
          </c:spPr>
        </c:majorGridlines>
        <c:numFmt formatCode="General" sourceLinked="1"/>
        <c:tickLblPos val="nextTo"/>
        <c:crossAx val="188140544"/>
        <c:crosses val="autoZero"/>
        <c:crossBetween val="between"/>
      </c:valAx>
    </c:plotArea>
    <c:plotVisOnly val="1"/>
    <c:dispBlanksAs val="gap"/>
  </c:chart>
  <c:spPr>
    <a:ln>
      <a:noFill/>
    </a:ln>
  </c:spPr>
  <c:printSettings>
    <c:headerFooter/>
    <c:pageMargins b="0.75000000000000211" l="0.70000000000000062" r="0.70000000000000062" t="0.750000000000002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chart>
    <c:autoTitleDeleted val="1"/>
    <c:plotArea>
      <c:layout/>
      <c:barChart>
        <c:barDir val="col"/>
        <c:grouping val="clustered"/>
        <c:ser>
          <c:idx val="0"/>
          <c:order val="0"/>
          <c:tx>
            <c:strRef>
              <c:f>'[1]tot (2)'!$B$158</c:f>
              <c:strCache>
                <c:ptCount val="1"/>
                <c:pt idx="0">
                  <c:v>N. stranieri</c:v>
                </c:pt>
              </c:strCache>
            </c:strRef>
          </c:tx>
          <c:spPr>
            <a:solidFill>
              <a:srgbClr val="00FF00"/>
            </a:solidFill>
          </c:spPr>
          <c:dLbls>
            <c:showVal val="1"/>
          </c:dLbls>
          <c:cat>
            <c:numRef>
              <c:f>'[1]tot (2)'!$A$159:$A$165</c:f>
              <c:numCache>
                <c:formatCode>General</c:formatCode>
                <c:ptCount val="7"/>
                <c:pt idx="0">
                  <c:v>2012</c:v>
                </c:pt>
                <c:pt idx="1">
                  <c:v>2013</c:v>
                </c:pt>
                <c:pt idx="2">
                  <c:v>2014</c:v>
                </c:pt>
                <c:pt idx="3">
                  <c:v>2015</c:v>
                </c:pt>
                <c:pt idx="4">
                  <c:v>2016</c:v>
                </c:pt>
                <c:pt idx="5">
                  <c:v>2017</c:v>
                </c:pt>
                <c:pt idx="6">
                  <c:v>2018</c:v>
                </c:pt>
              </c:numCache>
            </c:numRef>
          </c:cat>
          <c:val>
            <c:numRef>
              <c:f>'[1]tot (2)'!$B$159:$B$165</c:f>
              <c:numCache>
                <c:formatCode>General</c:formatCode>
                <c:ptCount val="7"/>
                <c:pt idx="0">
                  <c:v>8238</c:v>
                </c:pt>
                <c:pt idx="1">
                  <c:v>8384</c:v>
                </c:pt>
                <c:pt idx="2">
                  <c:v>8001</c:v>
                </c:pt>
                <c:pt idx="3">
                  <c:v>7469</c:v>
                </c:pt>
                <c:pt idx="4">
                  <c:v>7025</c:v>
                </c:pt>
                <c:pt idx="5">
                  <c:v>7070</c:v>
                </c:pt>
                <c:pt idx="6">
                  <c:v>7329</c:v>
                </c:pt>
              </c:numCache>
            </c:numRef>
          </c:val>
        </c:ser>
        <c:axId val="188174336"/>
        <c:axId val="188175872"/>
      </c:barChart>
      <c:catAx>
        <c:axId val="188174336"/>
        <c:scaling>
          <c:orientation val="minMax"/>
        </c:scaling>
        <c:axPos val="b"/>
        <c:numFmt formatCode="General" sourceLinked="1"/>
        <c:tickLblPos val="nextTo"/>
        <c:crossAx val="188175872"/>
        <c:crosses val="autoZero"/>
        <c:auto val="1"/>
        <c:lblAlgn val="ctr"/>
        <c:lblOffset val="100"/>
      </c:catAx>
      <c:valAx>
        <c:axId val="188175872"/>
        <c:scaling>
          <c:orientation val="minMax"/>
        </c:scaling>
        <c:axPos val="l"/>
        <c:majorGridlines>
          <c:spPr>
            <a:ln>
              <a:solidFill>
                <a:schemeClr val="bg1">
                  <a:lumMod val="85000"/>
                </a:schemeClr>
              </a:solidFill>
              <a:prstDash val="dash"/>
            </a:ln>
          </c:spPr>
        </c:majorGridlines>
        <c:numFmt formatCode="General" sourceLinked="1"/>
        <c:tickLblPos val="nextTo"/>
        <c:crossAx val="188174336"/>
        <c:crosses val="autoZero"/>
        <c:crossBetween val="between"/>
        <c:majorUnit val="250"/>
      </c:valAx>
    </c:plotArea>
    <c:plotVisOnly val="1"/>
    <c:dispBlanksAs val="gap"/>
  </c:chart>
  <c:spPr>
    <a:ln>
      <a:noFill/>
    </a:ln>
  </c:spPr>
  <c:printSettings>
    <c:headerFooter/>
    <c:pageMargins b="0.75000000000000211" l="0.70000000000000062" r="0.70000000000000062" t="0.750000000000002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clustered"/>
        <c:ser>
          <c:idx val="0"/>
          <c:order val="0"/>
          <c:tx>
            <c:strRef>
              <c:f>'[1]tot (2)'!$B$57</c:f>
              <c:strCache>
                <c:ptCount val="1"/>
                <c:pt idx="0">
                  <c:v>acquisizione della cittadinanza italiana</c:v>
                </c:pt>
              </c:strCache>
            </c:strRef>
          </c:tx>
          <c:spPr>
            <a:solidFill>
              <a:srgbClr val="00B050"/>
            </a:solidFill>
          </c:spPr>
          <c:dLbls>
            <c:showVal val="1"/>
          </c:dLbls>
          <c:cat>
            <c:numRef>
              <c:f>'[1]tot (2)'!$A$58:$A$64</c:f>
              <c:numCache>
                <c:formatCode>General</c:formatCode>
                <c:ptCount val="7"/>
                <c:pt idx="0">
                  <c:v>2012</c:v>
                </c:pt>
                <c:pt idx="1">
                  <c:v>2013</c:v>
                </c:pt>
                <c:pt idx="2">
                  <c:v>2014</c:v>
                </c:pt>
                <c:pt idx="3">
                  <c:v>2015</c:v>
                </c:pt>
                <c:pt idx="4">
                  <c:v>2016</c:v>
                </c:pt>
                <c:pt idx="5">
                  <c:v>2017</c:v>
                </c:pt>
                <c:pt idx="6">
                  <c:v>2018</c:v>
                </c:pt>
              </c:numCache>
            </c:numRef>
          </c:cat>
          <c:val>
            <c:numRef>
              <c:f>'[1]tot (2)'!$B$58:$B$64</c:f>
              <c:numCache>
                <c:formatCode>General</c:formatCode>
                <c:ptCount val="7"/>
                <c:pt idx="0">
                  <c:v>222</c:v>
                </c:pt>
                <c:pt idx="1">
                  <c:v>395</c:v>
                </c:pt>
                <c:pt idx="2">
                  <c:v>497</c:v>
                </c:pt>
                <c:pt idx="3">
                  <c:v>538</c:v>
                </c:pt>
                <c:pt idx="4">
                  <c:v>595</c:v>
                </c:pt>
                <c:pt idx="5">
                  <c:v>327</c:v>
                </c:pt>
                <c:pt idx="6">
                  <c:v>130</c:v>
                </c:pt>
              </c:numCache>
            </c:numRef>
          </c:val>
        </c:ser>
        <c:axId val="186977664"/>
        <c:axId val="186987648"/>
      </c:barChart>
      <c:lineChart>
        <c:grouping val="standard"/>
        <c:ser>
          <c:idx val="1"/>
          <c:order val="1"/>
          <c:tx>
            <c:strRef>
              <c:f>'[1]tot (2)'!$C$57</c:f>
              <c:strCache>
                <c:ptCount val="1"/>
                <c:pt idx="0">
                  <c:v>dato cumulato</c:v>
                </c:pt>
              </c:strCache>
            </c:strRef>
          </c:tx>
          <c:spPr>
            <a:ln>
              <a:solidFill>
                <a:srgbClr val="FF0000"/>
              </a:solidFill>
            </a:ln>
          </c:spPr>
          <c:marker>
            <c:symbol val="diamond"/>
            <c:size val="5"/>
            <c:spPr>
              <a:solidFill>
                <a:srgbClr val="FF0000"/>
              </a:solidFill>
            </c:spPr>
          </c:marker>
          <c:dLbls>
            <c:numFmt formatCode="#,##0" sourceLinked="0"/>
            <c:txPr>
              <a:bodyPr/>
              <a:lstStyle/>
              <a:p>
                <a:pPr>
                  <a:defRPr>
                    <a:solidFill>
                      <a:srgbClr val="FF0000"/>
                    </a:solidFill>
                  </a:defRPr>
                </a:pPr>
                <a:endParaRPr lang="it-IT"/>
              </a:p>
            </c:txPr>
            <c:dLblPos val="t"/>
            <c:showVal val="1"/>
          </c:dLbls>
          <c:cat>
            <c:numRef>
              <c:f>'[1]tot (2)'!$A$58:$A$64</c:f>
              <c:numCache>
                <c:formatCode>General</c:formatCode>
                <c:ptCount val="7"/>
                <c:pt idx="0">
                  <c:v>2012</c:v>
                </c:pt>
                <c:pt idx="1">
                  <c:v>2013</c:v>
                </c:pt>
                <c:pt idx="2">
                  <c:v>2014</c:v>
                </c:pt>
                <c:pt idx="3">
                  <c:v>2015</c:v>
                </c:pt>
                <c:pt idx="4">
                  <c:v>2016</c:v>
                </c:pt>
                <c:pt idx="5">
                  <c:v>2017</c:v>
                </c:pt>
                <c:pt idx="6">
                  <c:v>2018</c:v>
                </c:pt>
              </c:numCache>
            </c:numRef>
          </c:cat>
          <c:val>
            <c:numRef>
              <c:f>'[1]tot (2)'!$C$58:$C$64</c:f>
              <c:numCache>
                <c:formatCode>General</c:formatCode>
                <c:ptCount val="7"/>
                <c:pt idx="0">
                  <c:v>222</c:v>
                </c:pt>
                <c:pt idx="1">
                  <c:v>617</c:v>
                </c:pt>
                <c:pt idx="2">
                  <c:v>1114</c:v>
                </c:pt>
                <c:pt idx="3">
                  <c:v>1652</c:v>
                </c:pt>
                <c:pt idx="4">
                  <c:v>2247</c:v>
                </c:pt>
                <c:pt idx="5">
                  <c:v>2574</c:v>
                </c:pt>
                <c:pt idx="6">
                  <c:v>2704</c:v>
                </c:pt>
              </c:numCache>
            </c:numRef>
          </c:val>
        </c:ser>
        <c:marker val="1"/>
        <c:axId val="186977664"/>
        <c:axId val="186987648"/>
      </c:lineChart>
      <c:catAx>
        <c:axId val="186977664"/>
        <c:scaling>
          <c:orientation val="minMax"/>
        </c:scaling>
        <c:axPos val="b"/>
        <c:numFmt formatCode="General" sourceLinked="1"/>
        <c:tickLblPos val="nextTo"/>
        <c:crossAx val="186987648"/>
        <c:crosses val="autoZero"/>
        <c:auto val="1"/>
        <c:lblAlgn val="ctr"/>
        <c:lblOffset val="100"/>
      </c:catAx>
      <c:valAx>
        <c:axId val="186987648"/>
        <c:scaling>
          <c:orientation val="minMax"/>
        </c:scaling>
        <c:axPos val="l"/>
        <c:majorGridlines>
          <c:spPr>
            <a:ln>
              <a:solidFill>
                <a:schemeClr val="bg1">
                  <a:lumMod val="85000"/>
                </a:schemeClr>
              </a:solidFill>
              <a:prstDash val="dash"/>
            </a:ln>
          </c:spPr>
        </c:majorGridlines>
        <c:numFmt formatCode="General" sourceLinked="1"/>
        <c:tickLblPos val="nextTo"/>
        <c:crossAx val="186977664"/>
        <c:crosses val="autoZero"/>
        <c:crossBetween val="between"/>
      </c:valAx>
    </c:plotArea>
    <c:legend>
      <c:legendPos val="b"/>
      <c:txPr>
        <a:bodyPr/>
        <a:lstStyle/>
        <a:p>
          <a:pPr>
            <a:defRPr sz="1100"/>
          </a:pPr>
          <a:endParaRPr lang="it-IT"/>
        </a:p>
      </c:txPr>
    </c:legend>
    <c:plotVisOnly val="1"/>
    <c:dispBlanksAs val="gap"/>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clustered"/>
        <c:ser>
          <c:idx val="0"/>
          <c:order val="0"/>
          <c:spPr>
            <a:solidFill>
              <a:srgbClr val="FF6600"/>
            </a:solidFill>
          </c:spPr>
          <c:dLbls>
            <c:showVal val="1"/>
          </c:dLbls>
          <c:cat>
            <c:strRef>
              <c:f>'3.13 '!$B$5:$B$24</c:f>
              <c:strCache>
                <c:ptCount val="20"/>
                <c:pt idx="0">
                  <c:v>Romania</c:v>
                </c:pt>
                <c:pt idx="1">
                  <c:v>Albania</c:v>
                </c:pt>
                <c:pt idx="2">
                  <c:v>Ghana</c:v>
                </c:pt>
                <c:pt idx="3">
                  <c:v>Pakistan</c:v>
                </c:pt>
                <c:pt idx="4">
                  <c:v>Bangladesh</c:v>
                </c:pt>
                <c:pt idx="5">
                  <c:v>Ucraina</c:v>
                </c:pt>
                <c:pt idx="6">
                  <c:v>Marocco</c:v>
                </c:pt>
                <c:pt idx="7">
                  <c:v>Cina </c:v>
                </c:pt>
                <c:pt idx="8">
                  <c:v>Moldova</c:v>
                </c:pt>
                <c:pt idx="9">
                  <c:v>Macedonia</c:v>
                </c:pt>
                <c:pt idx="10">
                  <c:v>Kosovo</c:v>
                </c:pt>
                <c:pt idx="11">
                  <c:v>India</c:v>
                </c:pt>
                <c:pt idx="12">
                  <c:v>Congo</c:v>
                </c:pt>
                <c:pt idx="13">
                  <c:v>Tunisia</c:v>
                </c:pt>
                <c:pt idx="14">
                  <c:v>Nigeria</c:v>
                </c:pt>
                <c:pt idx="15">
                  <c:v>Colombia</c:v>
                </c:pt>
                <c:pt idx="16">
                  <c:v>Croazia</c:v>
                </c:pt>
                <c:pt idx="17">
                  <c:v>Afghanistan</c:v>
                </c:pt>
                <c:pt idx="18">
                  <c:v>Rep. Dominicana</c:v>
                </c:pt>
                <c:pt idx="19">
                  <c:v>Apolidi</c:v>
                </c:pt>
              </c:strCache>
            </c:strRef>
          </c:cat>
          <c:val>
            <c:numRef>
              <c:f>'3.13 '!$H$5:$H$24</c:f>
              <c:numCache>
                <c:formatCode>#,##0</c:formatCode>
                <c:ptCount val="20"/>
                <c:pt idx="0">
                  <c:v>1873</c:v>
                </c:pt>
                <c:pt idx="1">
                  <c:v>885</c:v>
                </c:pt>
                <c:pt idx="2">
                  <c:v>706</c:v>
                </c:pt>
                <c:pt idx="3">
                  <c:v>415</c:v>
                </c:pt>
                <c:pt idx="4">
                  <c:v>383</c:v>
                </c:pt>
                <c:pt idx="5">
                  <c:v>323</c:v>
                </c:pt>
                <c:pt idx="6">
                  <c:v>256</c:v>
                </c:pt>
                <c:pt idx="7">
                  <c:v>248</c:v>
                </c:pt>
                <c:pt idx="8">
                  <c:v>232</c:v>
                </c:pt>
                <c:pt idx="9">
                  <c:v>136</c:v>
                </c:pt>
                <c:pt idx="10">
                  <c:v>118</c:v>
                </c:pt>
                <c:pt idx="11">
                  <c:v>103</c:v>
                </c:pt>
                <c:pt idx="12">
                  <c:v>98</c:v>
                </c:pt>
                <c:pt idx="13">
                  <c:v>97</c:v>
                </c:pt>
                <c:pt idx="14">
                  <c:v>90</c:v>
                </c:pt>
                <c:pt idx="15">
                  <c:v>89</c:v>
                </c:pt>
                <c:pt idx="16">
                  <c:v>76</c:v>
                </c:pt>
                <c:pt idx="17">
                  <c:v>63</c:v>
                </c:pt>
                <c:pt idx="18">
                  <c:v>57</c:v>
                </c:pt>
                <c:pt idx="19">
                  <c:v>54</c:v>
                </c:pt>
              </c:numCache>
            </c:numRef>
          </c:val>
        </c:ser>
        <c:gapWidth val="38"/>
        <c:axId val="186994048"/>
        <c:axId val="187008128"/>
      </c:barChart>
      <c:catAx>
        <c:axId val="186994048"/>
        <c:scaling>
          <c:orientation val="minMax"/>
        </c:scaling>
        <c:axPos val="b"/>
        <c:tickLblPos val="nextTo"/>
        <c:crossAx val="187008128"/>
        <c:crosses val="autoZero"/>
        <c:auto val="1"/>
        <c:lblAlgn val="ctr"/>
        <c:lblOffset val="100"/>
      </c:catAx>
      <c:valAx>
        <c:axId val="187008128"/>
        <c:scaling>
          <c:orientation val="minMax"/>
        </c:scaling>
        <c:axPos val="l"/>
        <c:majorGridlines>
          <c:spPr>
            <a:ln>
              <a:solidFill>
                <a:schemeClr val="bg1">
                  <a:lumMod val="75000"/>
                </a:schemeClr>
              </a:solidFill>
              <a:prstDash val="dash"/>
            </a:ln>
          </c:spPr>
        </c:majorGridlines>
        <c:numFmt formatCode="#,##0" sourceLinked="1"/>
        <c:tickLblPos val="nextTo"/>
        <c:crossAx val="186994048"/>
        <c:crosses val="autoZero"/>
        <c:crossBetween val="between"/>
      </c:valAx>
    </c:plotArea>
    <c:plotVisOnly val="1"/>
  </c:chart>
  <c:spPr>
    <a:ln>
      <a:noFill/>
    </a:ln>
  </c:spPr>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Media</a:t>
            </a:r>
            <a:r>
              <a:rPr lang="it-IT" sz="1200" baseline="0"/>
              <a:t> mensile in </a:t>
            </a:r>
            <a:r>
              <a:rPr lang="el-GR" sz="1200" baseline="0">
                <a:latin typeface="Calibri"/>
                <a:cs typeface="Calibri"/>
              </a:rPr>
              <a:t>μ</a:t>
            </a:r>
            <a:r>
              <a:rPr lang="it-IT" sz="1200" baseline="0">
                <a:latin typeface="Calibri"/>
                <a:cs typeface="Calibri"/>
              </a:rPr>
              <a:t>g/m3.</a:t>
            </a:r>
            <a:r>
              <a:rPr lang="it-IT" sz="1200" baseline="0"/>
              <a:t> della concentrazione di polveri sottili PM 10.  Anno 2018</a:t>
            </a:r>
            <a:endParaRPr lang="it-IT" sz="1200"/>
          </a:p>
        </c:rich>
      </c:tx>
      <c:layout>
        <c:manualLayout>
          <c:xMode val="edge"/>
          <c:yMode val="edge"/>
          <c:x val="0.12527271840777088"/>
          <c:y val="0"/>
        </c:manualLayout>
      </c:layout>
      <c:overlay val="1"/>
    </c:title>
    <c:plotArea>
      <c:layout>
        <c:manualLayout>
          <c:layoutTarget val="inner"/>
          <c:xMode val="edge"/>
          <c:yMode val="edge"/>
          <c:x val="7.9432487914831804E-2"/>
          <c:y val="0.21804016987147046"/>
          <c:w val="0.92056751208516852"/>
          <c:h val="0.63860272830703024"/>
        </c:manualLayout>
      </c:layout>
      <c:barChart>
        <c:barDir val="col"/>
        <c:grouping val="clustered"/>
        <c:ser>
          <c:idx val="0"/>
          <c:order val="0"/>
          <c:spPr>
            <a:solidFill>
              <a:schemeClr val="bg1">
                <a:lumMod val="65000"/>
              </a:schemeClr>
            </a:solidFill>
          </c:spPr>
          <c:dLbls>
            <c:showVal val="1"/>
          </c:dLbls>
          <c:cat>
            <c:strRef>
              <c:f>'2.6 B'!$B$3:$M$3</c:f>
              <c:strCache>
                <c:ptCount val="12"/>
                <c:pt idx="0">
                  <c:v>Gen.</c:v>
                </c:pt>
                <c:pt idx="1">
                  <c:v>Feb</c:v>
                </c:pt>
                <c:pt idx="2">
                  <c:v>Mar</c:v>
                </c:pt>
                <c:pt idx="3">
                  <c:v>Apr</c:v>
                </c:pt>
                <c:pt idx="4">
                  <c:v>Mag</c:v>
                </c:pt>
                <c:pt idx="5">
                  <c:v>Giu</c:v>
                </c:pt>
                <c:pt idx="6">
                  <c:v>Lug</c:v>
                </c:pt>
                <c:pt idx="7">
                  <c:v>Ago</c:v>
                </c:pt>
                <c:pt idx="8">
                  <c:v>Set</c:v>
                </c:pt>
                <c:pt idx="9">
                  <c:v>Ott</c:v>
                </c:pt>
                <c:pt idx="10">
                  <c:v>Nov</c:v>
                </c:pt>
                <c:pt idx="11">
                  <c:v>Dic</c:v>
                </c:pt>
              </c:strCache>
            </c:strRef>
          </c:cat>
          <c:val>
            <c:numRef>
              <c:f>'2.6 B'!$B$35:$M$35</c:f>
              <c:numCache>
                <c:formatCode>0.0</c:formatCode>
                <c:ptCount val="12"/>
                <c:pt idx="0">
                  <c:v>39.120831330617271</c:v>
                </c:pt>
                <c:pt idx="1">
                  <c:v>25.196295632256415</c:v>
                </c:pt>
                <c:pt idx="2">
                  <c:v>27.130767382108253</c:v>
                </c:pt>
                <c:pt idx="3">
                  <c:v>19.97931013436154</c:v>
                </c:pt>
                <c:pt idx="4">
                  <c:v>16.338708508399229</c:v>
                </c:pt>
                <c:pt idx="5">
                  <c:v>16.163332414627078</c:v>
                </c:pt>
                <c:pt idx="6">
                  <c:v>13.318518144113053</c:v>
                </c:pt>
                <c:pt idx="7">
                  <c:v>15.232257389253197</c:v>
                </c:pt>
                <c:pt idx="8">
                  <c:v>17.286666107177737</c:v>
                </c:pt>
                <c:pt idx="9">
                  <c:v>24.461536499170158</c:v>
                </c:pt>
                <c:pt idx="10">
                  <c:v>23.873330815633143</c:v>
                </c:pt>
                <c:pt idx="11">
                  <c:v>40.032254649746804</c:v>
                </c:pt>
              </c:numCache>
            </c:numRef>
          </c:val>
        </c:ser>
        <c:axId val="167756544"/>
        <c:axId val="167758080"/>
      </c:barChart>
      <c:catAx>
        <c:axId val="167756544"/>
        <c:scaling>
          <c:orientation val="minMax"/>
        </c:scaling>
        <c:axPos val="b"/>
        <c:tickLblPos val="nextTo"/>
        <c:crossAx val="167758080"/>
        <c:crosses val="autoZero"/>
        <c:auto val="1"/>
        <c:lblAlgn val="ctr"/>
        <c:lblOffset val="100"/>
      </c:catAx>
      <c:valAx>
        <c:axId val="167758080"/>
        <c:scaling>
          <c:orientation val="minMax"/>
        </c:scaling>
        <c:axPos val="l"/>
        <c:majorGridlines>
          <c:spPr>
            <a:ln>
              <a:solidFill>
                <a:schemeClr val="bg1">
                  <a:lumMod val="85000"/>
                </a:schemeClr>
              </a:solidFill>
              <a:prstDash val="dash"/>
            </a:ln>
          </c:spPr>
        </c:majorGridlines>
        <c:numFmt formatCode="0.0" sourceLinked="1"/>
        <c:tickLblPos val="nextTo"/>
        <c:crossAx val="167756544"/>
        <c:crosses val="autoZero"/>
        <c:crossBetween val="between"/>
      </c:valAx>
    </c:plotArea>
    <c:plotVisOnly val="1"/>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clustered"/>
        <c:ser>
          <c:idx val="0"/>
          <c:order val="0"/>
          <c:spPr>
            <a:solidFill>
              <a:srgbClr val="FF6600"/>
            </a:solidFill>
          </c:spPr>
          <c:dLbls>
            <c:showVal val="1"/>
          </c:dLbls>
          <c:cat>
            <c:strRef>
              <c:f>'3.13 '!$B$5:$B$24</c:f>
              <c:strCache>
                <c:ptCount val="20"/>
                <c:pt idx="0">
                  <c:v>Romania</c:v>
                </c:pt>
                <c:pt idx="1">
                  <c:v>Albania</c:v>
                </c:pt>
                <c:pt idx="2">
                  <c:v>Ghana</c:v>
                </c:pt>
                <c:pt idx="3">
                  <c:v>Pakistan</c:v>
                </c:pt>
                <c:pt idx="4">
                  <c:v>Bangladesh</c:v>
                </c:pt>
                <c:pt idx="5">
                  <c:v>Ucraina</c:v>
                </c:pt>
                <c:pt idx="6">
                  <c:v>Marocco</c:v>
                </c:pt>
                <c:pt idx="7">
                  <c:v>Cina </c:v>
                </c:pt>
                <c:pt idx="8">
                  <c:v>Moldova</c:v>
                </c:pt>
                <c:pt idx="9">
                  <c:v>Macedonia</c:v>
                </c:pt>
                <c:pt idx="10">
                  <c:v>Kosovo</c:v>
                </c:pt>
                <c:pt idx="11">
                  <c:v>India</c:v>
                </c:pt>
                <c:pt idx="12">
                  <c:v>Congo</c:v>
                </c:pt>
                <c:pt idx="13">
                  <c:v>Tunisia</c:v>
                </c:pt>
                <c:pt idx="14">
                  <c:v>Nigeria</c:v>
                </c:pt>
                <c:pt idx="15">
                  <c:v>Colombia</c:v>
                </c:pt>
                <c:pt idx="16">
                  <c:v>Croazia</c:v>
                </c:pt>
                <c:pt idx="17">
                  <c:v>Afghanistan</c:v>
                </c:pt>
                <c:pt idx="18">
                  <c:v>Rep. Dominicana</c:v>
                </c:pt>
                <c:pt idx="19">
                  <c:v>Apolidi</c:v>
                </c:pt>
              </c:strCache>
            </c:strRef>
          </c:cat>
          <c:val>
            <c:numRef>
              <c:f>'3.13 '!$J$5:$J$24</c:f>
              <c:numCache>
                <c:formatCode>General</c:formatCode>
                <c:ptCount val="20"/>
                <c:pt idx="0">
                  <c:v>48</c:v>
                </c:pt>
                <c:pt idx="1">
                  <c:v>2</c:v>
                </c:pt>
                <c:pt idx="2">
                  <c:v>-2</c:v>
                </c:pt>
                <c:pt idx="3">
                  <c:v>71</c:v>
                </c:pt>
                <c:pt idx="4">
                  <c:v>12</c:v>
                </c:pt>
                <c:pt idx="5">
                  <c:v>-2</c:v>
                </c:pt>
                <c:pt idx="6">
                  <c:v>12</c:v>
                </c:pt>
                <c:pt idx="7">
                  <c:v>6</c:v>
                </c:pt>
                <c:pt idx="8">
                  <c:v>0</c:v>
                </c:pt>
                <c:pt idx="9">
                  <c:v>-6</c:v>
                </c:pt>
                <c:pt idx="10">
                  <c:v>0</c:v>
                </c:pt>
                <c:pt idx="11">
                  <c:v>13</c:v>
                </c:pt>
                <c:pt idx="12">
                  <c:v>-2</c:v>
                </c:pt>
                <c:pt idx="13">
                  <c:v>7</c:v>
                </c:pt>
                <c:pt idx="14">
                  <c:v>6</c:v>
                </c:pt>
                <c:pt idx="15">
                  <c:v>0</c:v>
                </c:pt>
                <c:pt idx="16">
                  <c:v>4</c:v>
                </c:pt>
                <c:pt idx="17">
                  <c:v>17</c:v>
                </c:pt>
                <c:pt idx="18">
                  <c:v>14</c:v>
                </c:pt>
                <c:pt idx="19">
                  <c:v>10</c:v>
                </c:pt>
              </c:numCache>
            </c:numRef>
          </c:val>
        </c:ser>
        <c:gapWidth val="38"/>
        <c:axId val="187629952"/>
        <c:axId val="187631488"/>
      </c:barChart>
      <c:catAx>
        <c:axId val="187629952"/>
        <c:scaling>
          <c:orientation val="minMax"/>
        </c:scaling>
        <c:axPos val="b"/>
        <c:tickLblPos val="low"/>
        <c:crossAx val="187631488"/>
        <c:crosses val="autoZero"/>
        <c:auto val="1"/>
        <c:lblAlgn val="ctr"/>
        <c:lblOffset val="100"/>
      </c:catAx>
      <c:valAx>
        <c:axId val="187631488"/>
        <c:scaling>
          <c:orientation val="minMax"/>
        </c:scaling>
        <c:axPos val="l"/>
        <c:majorGridlines>
          <c:spPr>
            <a:ln>
              <a:solidFill>
                <a:schemeClr val="bg1">
                  <a:lumMod val="75000"/>
                </a:schemeClr>
              </a:solidFill>
              <a:prstDash val="dash"/>
            </a:ln>
          </c:spPr>
        </c:majorGridlines>
        <c:numFmt formatCode="General" sourceLinked="1"/>
        <c:tickLblPos val="nextTo"/>
        <c:crossAx val="187629952"/>
        <c:crosses val="autoZero"/>
        <c:crossBetween val="between"/>
      </c:valAx>
    </c:plotArea>
    <c:plotVisOnly val="1"/>
  </c:chart>
  <c:spPr>
    <a:ln>
      <a:noFill/>
    </a:ln>
  </c:spPr>
  <c:printSettings>
    <c:headerFooter/>
    <c:pageMargins b="0.75000000000000089" l="0.70000000000000062" r="0.70000000000000062" t="0.75000000000000089"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chart>
    <c:autoTitleDeleted val="1"/>
    <c:plotArea>
      <c:layout>
        <c:manualLayout>
          <c:layoutTarget val="inner"/>
          <c:xMode val="edge"/>
          <c:yMode val="edge"/>
          <c:x val="8.5811787704230633E-2"/>
          <c:y val="7.0829471674892314E-2"/>
          <c:w val="0.8864629444948865"/>
          <c:h val="0.69226739002122251"/>
        </c:manualLayout>
      </c:layout>
      <c:barChart>
        <c:barDir val="col"/>
        <c:grouping val="stacked"/>
        <c:ser>
          <c:idx val="0"/>
          <c:order val="0"/>
          <c:tx>
            <c:strRef>
              <c:f>'[1]tot (2)'!$F$123</c:f>
              <c:strCache>
                <c:ptCount val="1"/>
                <c:pt idx="0">
                  <c:v>ITALIANI</c:v>
                </c:pt>
              </c:strCache>
            </c:strRef>
          </c:tx>
          <c:spPr>
            <a:solidFill>
              <a:srgbClr val="3399FF"/>
            </a:solidFill>
          </c:spPr>
          <c:dLbls>
            <c:showVal val="1"/>
          </c:dLbls>
          <c:cat>
            <c:numRef>
              <c:f>'[1]tot (2)'!$E$124:$E$128</c:f>
              <c:numCache>
                <c:formatCode>General</c:formatCode>
                <c:ptCount val="5"/>
                <c:pt idx="0">
                  <c:v>2014</c:v>
                </c:pt>
                <c:pt idx="1">
                  <c:v>2015</c:v>
                </c:pt>
                <c:pt idx="2">
                  <c:v>2016</c:v>
                </c:pt>
                <c:pt idx="3">
                  <c:v>2017</c:v>
                </c:pt>
                <c:pt idx="4">
                  <c:v>2018</c:v>
                </c:pt>
              </c:numCache>
            </c:numRef>
          </c:cat>
          <c:val>
            <c:numRef>
              <c:f>'[1]tot (2)'!$F$124:$F$128</c:f>
              <c:numCache>
                <c:formatCode>General</c:formatCode>
                <c:ptCount val="5"/>
                <c:pt idx="0">
                  <c:v>116</c:v>
                </c:pt>
                <c:pt idx="1">
                  <c:v>107</c:v>
                </c:pt>
                <c:pt idx="2">
                  <c:v>147</c:v>
                </c:pt>
                <c:pt idx="3">
                  <c:v>140</c:v>
                </c:pt>
                <c:pt idx="4">
                  <c:v>366</c:v>
                </c:pt>
              </c:numCache>
            </c:numRef>
          </c:val>
        </c:ser>
        <c:ser>
          <c:idx val="1"/>
          <c:order val="1"/>
          <c:tx>
            <c:strRef>
              <c:f>'[1]tot (2)'!$G$123</c:f>
              <c:strCache>
                <c:ptCount val="1"/>
                <c:pt idx="0">
                  <c:v>STRANIERI</c:v>
                </c:pt>
              </c:strCache>
            </c:strRef>
          </c:tx>
          <c:spPr>
            <a:solidFill>
              <a:schemeClr val="bg1">
                <a:lumMod val="75000"/>
              </a:schemeClr>
            </a:solidFill>
          </c:spPr>
          <c:dLbls>
            <c:showVal val="1"/>
          </c:dLbls>
          <c:cat>
            <c:numRef>
              <c:f>'[1]tot (2)'!$E$124:$E$128</c:f>
              <c:numCache>
                <c:formatCode>General</c:formatCode>
                <c:ptCount val="5"/>
                <c:pt idx="0">
                  <c:v>2014</c:v>
                </c:pt>
                <c:pt idx="1">
                  <c:v>2015</c:v>
                </c:pt>
                <c:pt idx="2">
                  <c:v>2016</c:v>
                </c:pt>
                <c:pt idx="3">
                  <c:v>2017</c:v>
                </c:pt>
                <c:pt idx="4">
                  <c:v>2018</c:v>
                </c:pt>
              </c:numCache>
            </c:numRef>
          </c:cat>
          <c:val>
            <c:numRef>
              <c:f>'[1]tot (2)'!$G$124:$G$128</c:f>
              <c:numCache>
                <c:formatCode>General</c:formatCode>
                <c:ptCount val="5"/>
                <c:pt idx="0">
                  <c:v>41</c:v>
                </c:pt>
                <c:pt idx="1">
                  <c:v>-14</c:v>
                </c:pt>
                <c:pt idx="2">
                  <c:v>91</c:v>
                </c:pt>
                <c:pt idx="3">
                  <c:v>114</c:v>
                </c:pt>
                <c:pt idx="4">
                  <c:v>91</c:v>
                </c:pt>
              </c:numCache>
            </c:numRef>
          </c:val>
        </c:ser>
        <c:overlap val="100"/>
        <c:axId val="188401152"/>
        <c:axId val="188402688"/>
      </c:barChart>
      <c:lineChart>
        <c:grouping val="standard"/>
        <c:ser>
          <c:idx val="2"/>
          <c:order val="2"/>
          <c:tx>
            <c:strRef>
              <c:f>'[1]tot (2)'!$H$123</c:f>
              <c:strCache>
                <c:ptCount val="1"/>
                <c:pt idx="0">
                  <c:v>TOTALE</c:v>
                </c:pt>
              </c:strCache>
            </c:strRef>
          </c:tx>
          <c:spPr>
            <a:ln>
              <a:solidFill>
                <a:srgbClr val="FF0000"/>
              </a:solidFill>
            </a:ln>
          </c:spPr>
          <c:marker>
            <c:symbol val="none"/>
          </c:marker>
          <c:dLbls>
            <c:txPr>
              <a:bodyPr/>
              <a:lstStyle/>
              <a:p>
                <a:pPr>
                  <a:defRPr b="1">
                    <a:solidFill>
                      <a:srgbClr val="FF0000"/>
                    </a:solidFill>
                  </a:defRPr>
                </a:pPr>
                <a:endParaRPr lang="it-IT"/>
              </a:p>
            </c:txPr>
            <c:dLblPos val="t"/>
            <c:showVal val="1"/>
          </c:dLbls>
          <c:cat>
            <c:numRef>
              <c:f>'[1]tot (2)'!$E$124:$E$128</c:f>
              <c:numCache>
                <c:formatCode>General</c:formatCode>
                <c:ptCount val="5"/>
                <c:pt idx="0">
                  <c:v>2014</c:v>
                </c:pt>
                <c:pt idx="1">
                  <c:v>2015</c:v>
                </c:pt>
                <c:pt idx="2">
                  <c:v>2016</c:v>
                </c:pt>
                <c:pt idx="3">
                  <c:v>2017</c:v>
                </c:pt>
                <c:pt idx="4">
                  <c:v>2018</c:v>
                </c:pt>
              </c:numCache>
            </c:numRef>
          </c:cat>
          <c:val>
            <c:numRef>
              <c:f>'[1]tot (2)'!$H$124:$H$128</c:f>
              <c:numCache>
                <c:formatCode>General</c:formatCode>
                <c:ptCount val="5"/>
                <c:pt idx="0">
                  <c:v>157</c:v>
                </c:pt>
                <c:pt idx="1">
                  <c:v>93</c:v>
                </c:pt>
                <c:pt idx="2">
                  <c:v>238</c:v>
                </c:pt>
                <c:pt idx="3">
                  <c:v>254</c:v>
                </c:pt>
                <c:pt idx="4">
                  <c:v>457</c:v>
                </c:pt>
              </c:numCache>
            </c:numRef>
          </c:val>
        </c:ser>
        <c:marker val="1"/>
        <c:axId val="188401152"/>
        <c:axId val="188402688"/>
      </c:lineChart>
      <c:catAx>
        <c:axId val="188401152"/>
        <c:scaling>
          <c:orientation val="minMax"/>
        </c:scaling>
        <c:axPos val="b"/>
        <c:numFmt formatCode="General" sourceLinked="1"/>
        <c:tickLblPos val="low"/>
        <c:crossAx val="188402688"/>
        <c:crosses val="autoZero"/>
        <c:auto val="1"/>
        <c:lblAlgn val="ctr"/>
        <c:lblOffset val="100"/>
      </c:catAx>
      <c:valAx>
        <c:axId val="188402688"/>
        <c:scaling>
          <c:orientation val="minMax"/>
        </c:scaling>
        <c:axPos val="l"/>
        <c:majorGridlines>
          <c:spPr>
            <a:ln>
              <a:solidFill>
                <a:schemeClr val="bg1">
                  <a:lumMod val="85000"/>
                </a:schemeClr>
              </a:solidFill>
              <a:prstDash val="dash"/>
            </a:ln>
          </c:spPr>
        </c:majorGridlines>
        <c:numFmt formatCode="General" sourceLinked="1"/>
        <c:tickLblPos val="nextTo"/>
        <c:crossAx val="188401152"/>
        <c:crosses val="autoZero"/>
        <c:crossBetween val="between"/>
      </c:valAx>
    </c:plotArea>
    <c:legend>
      <c:legendPos val="b"/>
      <c:layout>
        <c:manualLayout>
          <c:xMode val="edge"/>
          <c:yMode val="edge"/>
          <c:x val="0.10944969378827669"/>
          <c:y val="0.91628280839894949"/>
          <c:w val="0.77357261592300963"/>
          <c:h val="7.5581665144521512E-2"/>
        </c:manualLayout>
      </c:layout>
    </c:legend>
    <c:plotVisOnly val="1"/>
    <c:dispBlanksAs val="gap"/>
  </c:chart>
  <c:spPr>
    <a:ln>
      <a:noFill/>
    </a:ln>
  </c:spPr>
  <c:printSettings>
    <c:headerFooter/>
    <c:pageMargins b="0.750000000000003" l="0.70000000000000062" r="0.70000000000000062" t="0.75000000000000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it-IT"/>
  <c:chart>
    <c:autoTitleDeleted val="1"/>
    <c:plotArea>
      <c:layout>
        <c:manualLayout>
          <c:layoutTarget val="inner"/>
          <c:xMode val="edge"/>
          <c:yMode val="edge"/>
          <c:x val="6.5904727025400914E-2"/>
          <c:y val="2.8549789179061869E-2"/>
          <c:w val="0.88405192594168958"/>
          <c:h val="0.71818917228377011"/>
        </c:manualLayout>
      </c:layout>
      <c:barChart>
        <c:barDir val="col"/>
        <c:grouping val="stacked"/>
        <c:ser>
          <c:idx val="0"/>
          <c:order val="0"/>
          <c:tx>
            <c:strRef>
              <c:f>'[1]tot (2)'!$F$123</c:f>
              <c:strCache>
                <c:ptCount val="1"/>
                <c:pt idx="0">
                  <c:v>ITALIANI</c:v>
                </c:pt>
              </c:strCache>
            </c:strRef>
          </c:tx>
          <c:spPr>
            <a:solidFill>
              <a:srgbClr val="3399FF"/>
            </a:solidFill>
          </c:spPr>
          <c:dLbls>
            <c:showVal val="1"/>
          </c:dLbls>
          <c:cat>
            <c:numRef>
              <c:f>'[1]tot (2)'!$E$144:$E$148</c:f>
              <c:numCache>
                <c:formatCode>General</c:formatCode>
                <c:ptCount val="5"/>
                <c:pt idx="0">
                  <c:v>2014</c:v>
                </c:pt>
                <c:pt idx="1">
                  <c:v>2015</c:v>
                </c:pt>
                <c:pt idx="2">
                  <c:v>2016</c:v>
                </c:pt>
                <c:pt idx="3">
                  <c:v>2017</c:v>
                </c:pt>
                <c:pt idx="4">
                  <c:v>2018</c:v>
                </c:pt>
              </c:numCache>
            </c:numRef>
          </c:cat>
          <c:val>
            <c:numRef>
              <c:f>'[1]tot (2)'!$F$144:$F$148</c:f>
              <c:numCache>
                <c:formatCode>General</c:formatCode>
                <c:ptCount val="5"/>
                <c:pt idx="0">
                  <c:v>-94</c:v>
                </c:pt>
                <c:pt idx="1">
                  <c:v>-145</c:v>
                </c:pt>
                <c:pt idx="2">
                  <c:v>-123</c:v>
                </c:pt>
                <c:pt idx="3">
                  <c:v>-101</c:v>
                </c:pt>
                <c:pt idx="4">
                  <c:v>-134</c:v>
                </c:pt>
              </c:numCache>
            </c:numRef>
          </c:val>
        </c:ser>
        <c:ser>
          <c:idx val="1"/>
          <c:order val="1"/>
          <c:tx>
            <c:strRef>
              <c:f>'[1]tot (2)'!$G$123</c:f>
              <c:strCache>
                <c:ptCount val="1"/>
                <c:pt idx="0">
                  <c:v>STRANIERI</c:v>
                </c:pt>
              </c:strCache>
            </c:strRef>
          </c:tx>
          <c:spPr>
            <a:solidFill>
              <a:schemeClr val="bg1">
                <a:lumMod val="75000"/>
              </a:schemeClr>
            </a:solidFill>
          </c:spPr>
          <c:dLbls>
            <c:dLbl>
              <c:idx val="1"/>
              <c:layout>
                <c:manualLayout>
                  <c:x val="5.6258790436005714E-3"/>
                  <c:y val="7.5235109717868343E-2"/>
                </c:manualLayout>
              </c:layout>
              <c:showVal val="1"/>
            </c:dLbl>
            <c:dLbl>
              <c:idx val="2"/>
              <c:layout>
                <c:manualLayout>
                  <c:x val="-2.8129395218002813E-3"/>
                  <c:y val="7.1055381400208992E-2"/>
                </c:manualLayout>
              </c:layout>
              <c:showVal val="1"/>
            </c:dLbl>
            <c:showVal val="1"/>
          </c:dLbls>
          <c:cat>
            <c:numRef>
              <c:f>'[1]tot (2)'!$E$144:$E$148</c:f>
              <c:numCache>
                <c:formatCode>General</c:formatCode>
                <c:ptCount val="5"/>
                <c:pt idx="0">
                  <c:v>2014</c:v>
                </c:pt>
                <c:pt idx="1">
                  <c:v>2015</c:v>
                </c:pt>
                <c:pt idx="2">
                  <c:v>2016</c:v>
                </c:pt>
                <c:pt idx="3">
                  <c:v>2017</c:v>
                </c:pt>
                <c:pt idx="4">
                  <c:v>2018</c:v>
                </c:pt>
              </c:numCache>
            </c:numRef>
          </c:cat>
          <c:val>
            <c:numRef>
              <c:f>'[1]tot (2)'!$G$144:$G$148</c:f>
              <c:numCache>
                <c:formatCode>General</c:formatCode>
                <c:ptCount val="5"/>
                <c:pt idx="0">
                  <c:v>187</c:v>
                </c:pt>
                <c:pt idx="1">
                  <c:v>210</c:v>
                </c:pt>
                <c:pt idx="2">
                  <c:v>217</c:v>
                </c:pt>
                <c:pt idx="3">
                  <c:v>451</c:v>
                </c:pt>
                <c:pt idx="4">
                  <c:v>372</c:v>
                </c:pt>
              </c:numCache>
            </c:numRef>
          </c:val>
        </c:ser>
        <c:overlap val="100"/>
        <c:axId val="188450304"/>
        <c:axId val="188451840"/>
      </c:barChart>
      <c:lineChart>
        <c:grouping val="standard"/>
        <c:ser>
          <c:idx val="2"/>
          <c:order val="2"/>
          <c:tx>
            <c:strRef>
              <c:f>'[1]tot (2)'!$H$123</c:f>
              <c:strCache>
                <c:ptCount val="1"/>
                <c:pt idx="0">
                  <c:v>TOTALE</c:v>
                </c:pt>
              </c:strCache>
            </c:strRef>
          </c:tx>
          <c:spPr>
            <a:ln>
              <a:solidFill>
                <a:srgbClr val="FF0000"/>
              </a:solidFill>
            </a:ln>
          </c:spPr>
          <c:marker>
            <c:symbol val="none"/>
          </c:marker>
          <c:dLbls>
            <c:dLbl>
              <c:idx val="0"/>
              <c:layout>
                <c:manualLayout>
                  <c:x val="-3.2545710267229466E-2"/>
                  <c:y val="-9.2382527419182181E-2"/>
                </c:manualLayout>
              </c:layout>
              <c:dLblPos val="r"/>
              <c:showVal val="1"/>
            </c:dLbl>
            <c:dLbl>
              <c:idx val="1"/>
              <c:layout>
                <c:manualLayout>
                  <c:x val="-3.8171589310829819E-2"/>
                  <c:y val="-0.10492171237216052"/>
                </c:manualLayout>
              </c:layout>
              <c:dLblPos val="r"/>
              <c:showVal val="1"/>
            </c:dLbl>
            <c:dLbl>
              <c:idx val="2"/>
              <c:layout>
                <c:manualLayout>
                  <c:x val="-3.8171589310829819E-2"/>
                  <c:y val="-8.4023070783864173E-2"/>
                </c:manualLayout>
              </c:layout>
              <c:dLblPos val="r"/>
              <c:showVal val="1"/>
            </c:dLbl>
            <c:txPr>
              <a:bodyPr/>
              <a:lstStyle/>
              <a:p>
                <a:pPr>
                  <a:defRPr b="1">
                    <a:solidFill>
                      <a:srgbClr val="FF0000"/>
                    </a:solidFill>
                  </a:defRPr>
                </a:pPr>
                <a:endParaRPr lang="it-IT"/>
              </a:p>
            </c:txPr>
            <c:dLblPos val="t"/>
            <c:showVal val="1"/>
          </c:dLbls>
          <c:cat>
            <c:numRef>
              <c:f>'[1]tot (2)'!$E$144:$E$148</c:f>
              <c:numCache>
                <c:formatCode>General</c:formatCode>
                <c:ptCount val="5"/>
                <c:pt idx="0">
                  <c:v>2014</c:v>
                </c:pt>
                <c:pt idx="1">
                  <c:v>2015</c:v>
                </c:pt>
                <c:pt idx="2">
                  <c:v>2016</c:v>
                </c:pt>
                <c:pt idx="3">
                  <c:v>2017</c:v>
                </c:pt>
                <c:pt idx="4">
                  <c:v>2018</c:v>
                </c:pt>
              </c:numCache>
            </c:numRef>
          </c:cat>
          <c:val>
            <c:numRef>
              <c:f>'[1]tot (2)'!$H$144:$H$148</c:f>
              <c:numCache>
                <c:formatCode>General</c:formatCode>
                <c:ptCount val="5"/>
                <c:pt idx="0">
                  <c:v>93</c:v>
                </c:pt>
                <c:pt idx="1">
                  <c:v>65</c:v>
                </c:pt>
                <c:pt idx="2">
                  <c:v>94</c:v>
                </c:pt>
                <c:pt idx="3">
                  <c:v>350</c:v>
                </c:pt>
                <c:pt idx="4">
                  <c:v>238</c:v>
                </c:pt>
              </c:numCache>
            </c:numRef>
          </c:val>
        </c:ser>
        <c:marker val="1"/>
        <c:axId val="188450304"/>
        <c:axId val="188451840"/>
      </c:lineChart>
      <c:catAx>
        <c:axId val="188450304"/>
        <c:scaling>
          <c:orientation val="minMax"/>
        </c:scaling>
        <c:axPos val="b"/>
        <c:numFmt formatCode="General" sourceLinked="1"/>
        <c:tickLblPos val="low"/>
        <c:crossAx val="188451840"/>
        <c:crosses val="autoZero"/>
        <c:auto val="1"/>
        <c:lblAlgn val="ctr"/>
        <c:lblOffset val="100"/>
      </c:catAx>
      <c:valAx>
        <c:axId val="188451840"/>
        <c:scaling>
          <c:orientation val="minMax"/>
        </c:scaling>
        <c:axPos val="l"/>
        <c:majorGridlines>
          <c:spPr>
            <a:ln>
              <a:solidFill>
                <a:schemeClr val="bg1">
                  <a:lumMod val="85000"/>
                </a:schemeClr>
              </a:solidFill>
              <a:prstDash val="dash"/>
            </a:ln>
          </c:spPr>
        </c:majorGridlines>
        <c:numFmt formatCode="General" sourceLinked="1"/>
        <c:tickLblPos val="nextTo"/>
        <c:crossAx val="188450304"/>
        <c:crosses val="autoZero"/>
        <c:crossBetween val="between"/>
      </c:valAx>
    </c:plotArea>
    <c:legend>
      <c:legendPos val="b"/>
      <c:layout>
        <c:manualLayout>
          <c:xMode val="edge"/>
          <c:yMode val="edge"/>
          <c:x val="0.10944969378827669"/>
          <c:y val="0.91628280839894949"/>
          <c:w val="0.77357261592300963"/>
          <c:h val="7.5581665144521512E-2"/>
        </c:manualLayout>
      </c:layout>
    </c:legend>
    <c:plotVisOnly val="1"/>
    <c:dispBlanksAs val="gap"/>
  </c:chart>
  <c:spPr>
    <a:ln>
      <a:noFill/>
    </a:ln>
  </c:spPr>
  <c:printSettings>
    <c:headerFooter/>
    <c:pageMargins b="0.75000000000000322" l="0.70000000000000062" r="0.70000000000000062" t="0.750000000000003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Composizione percentuale delle imprese attive per settore economico. Anno 2018</a:t>
            </a:r>
          </a:p>
        </c:rich>
      </c:tx>
      <c:layout>
        <c:manualLayout>
          <c:xMode val="edge"/>
          <c:yMode val="edge"/>
          <c:x val="0.16812347887290496"/>
          <c:y val="0"/>
        </c:manualLayout>
      </c:layout>
      <c:overlay val="1"/>
    </c:title>
    <c:view3D>
      <c:rotX val="30"/>
      <c:perspective val="30"/>
    </c:view3D>
    <c:plotArea>
      <c:layout>
        <c:manualLayout>
          <c:layoutTarget val="inner"/>
          <c:xMode val="edge"/>
          <c:yMode val="edge"/>
          <c:x val="0.1791666666666667"/>
          <c:y val="0.28144578196492936"/>
          <c:w val="0.65090696714820773"/>
          <c:h val="0.61901699467878335"/>
        </c:manualLayout>
      </c:layout>
      <c:pie3DChart>
        <c:varyColors val="1"/>
        <c:ser>
          <c:idx val="0"/>
          <c:order val="0"/>
          <c:explosion val="25"/>
          <c:dLbls>
            <c:dLbl>
              <c:idx val="8"/>
              <c:layout>
                <c:manualLayout>
                  <c:x val="-8.3333333333333343E-2"/>
                  <c:y val="-0.10185185185185186"/>
                </c:manualLayout>
              </c:layout>
              <c:dLblPos val="bestFit"/>
              <c:showCatName val="1"/>
              <c:showPercent val="1"/>
            </c:dLbl>
            <c:dLbl>
              <c:idx val="9"/>
              <c:layout>
                <c:manualLayout>
                  <c:x val="0"/>
                  <c:y val="-0.10648148148148173"/>
                </c:manualLayout>
              </c:layout>
              <c:dLblPos val="bestFit"/>
              <c:showCatName val="1"/>
              <c:showPercent val="1"/>
            </c:dLbl>
            <c:dLbl>
              <c:idx val="11"/>
              <c:layout>
                <c:manualLayout>
                  <c:x val="0.13333333333333341"/>
                  <c:y val="0"/>
                </c:manualLayout>
              </c:layout>
              <c:dLblPos val="bestFit"/>
              <c:showCatName val="1"/>
              <c:showPercent val="1"/>
            </c:dLbl>
            <c:dLblPos val="outEnd"/>
            <c:showCatName val="1"/>
            <c:showPercent val="1"/>
            <c:showLeaderLines val="1"/>
          </c:dLbls>
          <c:cat>
            <c:strRef>
              <c:f>'4.1 e 4.2'!$A$53:$A$64</c:f>
              <c:strCache>
                <c:ptCount val="12"/>
                <c:pt idx="0">
                  <c:v>Commercio</c:v>
                </c:pt>
                <c:pt idx="1">
                  <c:v>Costruzioni</c:v>
                </c:pt>
                <c:pt idx="2">
                  <c:v>immobiliare</c:v>
                </c:pt>
                <c:pt idx="3">
                  <c:v>manifatturiero</c:v>
                </c:pt>
                <c:pt idx="4">
                  <c:v>Attività professionali, scient. e tecniche</c:v>
                </c:pt>
                <c:pt idx="5">
                  <c:v>pubblici esercizi</c:v>
                </c:pt>
                <c:pt idx="6">
                  <c:v>Altro</c:v>
                </c:pt>
                <c:pt idx="7">
                  <c:v>Altri servizi</c:v>
                </c:pt>
                <c:pt idx="8">
                  <c:v>Agricoltura</c:v>
                </c:pt>
                <c:pt idx="9">
                  <c:v>finanza assicurazioni</c:v>
                </c:pt>
                <c:pt idx="10">
                  <c:v>ICT</c:v>
                </c:pt>
                <c:pt idx="11">
                  <c:v>Noleggio, agenzie di viaggio, servizi imprese</c:v>
                </c:pt>
              </c:strCache>
            </c:strRef>
          </c:cat>
          <c:val>
            <c:numRef>
              <c:f>'4.1 e 4.2'!$C$53:$C$64</c:f>
              <c:numCache>
                <c:formatCode>General</c:formatCode>
                <c:ptCount val="12"/>
                <c:pt idx="0" formatCode="#,##0">
                  <c:v>1194</c:v>
                </c:pt>
                <c:pt idx="1">
                  <c:v>438</c:v>
                </c:pt>
                <c:pt idx="2">
                  <c:v>378</c:v>
                </c:pt>
                <c:pt idx="3">
                  <c:v>361</c:v>
                </c:pt>
                <c:pt idx="4">
                  <c:v>360</c:v>
                </c:pt>
                <c:pt idx="5">
                  <c:v>336</c:v>
                </c:pt>
                <c:pt idx="6" formatCode="#,##0">
                  <c:v>278</c:v>
                </c:pt>
                <c:pt idx="7">
                  <c:v>268</c:v>
                </c:pt>
                <c:pt idx="8">
                  <c:v>191</c:v>
                </c:pt>
                <c:pt idx="9">
                  <c:v>187</c:v>
                </c:pt>
                <c:pt idx="10">
                  <c:v>179</c:v>
                </c:pt>
                <c:pt idx="11">
                  <c:v>154</c:v>
                </c:pt>
              </c:numCache>
            </c:numRef>
          </c:val>
        </c:ser>
      </c:pie3DChart>
    </c:plotArea>
    <c:plotVisOnly val="1"/>
  </c:chart>
  <c:spPr>
    <a:ln>
      <a:noFill/>
    </a:ln>
  </c:spPr>
  <c:printSettings>
    <c:headerFooter/>
    <c:pageMargins b="0.75000000000000133" l="0.70000000000000062" r="0.70000000000000062" t="0.750000000000001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Imprese attive. Anni 2007-18</a:t>
            </a:r>
          </a:p>
        </c:rich>
      </c:tx>
      <c:layout>
        <c:manualLayout>
          <c:xMode val="edge"/>
          <c:yMode val="edge"/>
          <c:x val="0.31356125770785243"/>
          <c:y val="0"/>
        </c:manualLayout>
      </c:layout>
      <c:overlay val="1"/>
    </c:title>
    <c:plotArea>
      <c:layout>
        <c:manualLayout>
          <c:layoutTarget val="inner"/>
          <c:xMode val="edge"/>
          <c:yMode val="edge"/>
          <c:x val="9.5085313966068508E-2"/>
          <c:y val="0.21922802022628526"/>
          <c:w val="0.90171151896216251"/>
          <c:h val="0.5920589587318521"/>
        </c:manualLayout>
      </c:layout>
      <c:lineChart>
        <c:grouping val="standard"/>
        <c:ser>
          <c:idx val="0"/>
          <c:order val="0"/>
          <c:spPr>
            <a:ln>
              <a:solidFill>
                <a:srgbClr val="FF0000"/>
              </a:solidFill>
            </a:ln>
          </c:spPr>
          <c:marker>
            <c:symbol val="none"/>
          </c:marker>
          <c:dLbls>
            <c:dLblPos val="t"/>
            <c:showVal val="1"/>
          </c:dLbls>
          <c:cat>
            <c:numRef>
              <c:f>'4.4-4.6'!$A$34:$A$45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'4.4-4.6'!$B$34:$B$45</c:f>
              <c:numCache>
                <c:formatCode>#,##0</c:formatCode>
                <c:ptCount val="12"/>
                <c:pt idx="0">
                  <c:v>4364</c:v>
                </c:pt>
                <c:pt idx="1">
                  <c:v>4424</c:v>
                </c:pt>
                <c:pt idx="2">
                  <c:v>4406</c:v>
                </c:pt>
                <c:pt idx="3">
                  <c:v>4456</c:v>
                </c:pt>
                <c:pt idx="4">
                  <c:v>4507</c:v>
                </c:pt>
                <c:pt idx="5">
                  <c:v>4473</c:v>
                </c:pt>
                <c:pt idx="6">
                  <c:v>4442</c:v>
                </c:pt>
                <c:pt idx="7">
                  <c:v>4359</c:v>
                </c:pt>
                <c:pt idx="8">
                  <c:v>4358</c:v>
                </c:pt>
                <c:pt idx="9">
                  <c:v>4310</c:v>
                </c:pt>
                <c:pt idx="10">
                  <c:v>4294</c:v>
                </c:pt>
                <c:pt idx="11">
                  <c:v>4324</c:v>
                </c:pt>
              </c:numCache>
            </c:numRef>
          </c:val>
        </c:ser>
        <c:marker val="1"/>
        <c:axId val="187622144"/>
        <c:axId val="187623680"/>
      </c:lineChart>
      <c:catAx>
        <c:axId val="187622144"/>
        <c:scaling>
          <c:orientation val="minMax"/>
        </c:scaling>
        <c:axPos val="b"/>
        <c:numFmt formatCode="General" sourceLinked="1"/>
        <c:tickLblPos val="nextTo"/>
        <c:crossAx val="187623680"/>
        <c:crosses val="autoZero"/>
        <c:auto val="1"/>
        <c:lblAlgn val="ctr"/>
        <c:lblOffset val="100"/>
      </c:catAx>
      <c:valAx>
        <c:axId val="187623680"/>
        <c:scaling>
          <c:orientation val="minMax"/>
          <c:min val="4200"/>
        </c:scaling>
        <c:axPos val="l"/>
        <c:majorGridlines>
          <c:spPr>
            <a:ln>
              <a:solidFill>
                <a:schemeClr val="bg1">
                  <a:lumMod val="75000"/>
                </a:schemeClr>
              </a:solidFill>
              <a:prstDash val="dash"/>
            </a:ln>
          </c:spPr>
        </c:majorGridlines>
        <c:numFmt formatCode="#,##0" sourceLinked="1"/>
        <c:tickLblPos val="nextTo"/>
        <c:crossAx val="187622144"/>
        <c:crosses val="autoZero"/>
        <c:crossBetween val="between"/>
      </c:valAx>
    </c:plotArea>
    <c:plotVisOnly val="1"/>
  </c:chart>
  <c:spPr>
    <a:ln>
      <a:noFill/>
    </a:ln>
  </c:spPr>
  <c:printSettings>
    <c:headerFooter/>
    <c:pageMargins b="0.75000000000000155" l="0.70000000000000062" r="0.70000000000000062" t="0.750000000000001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Imprese artigiane attive. Anni 2012-18</a:t>
            </a:r>
          </a:p>
        </c:rich>
      </c:tx>
      <c:layout>
        <c:manualLayout>
          <c:xMode val="edge"/>
          <c:yMode val="edge"/>
          <c:x val="0.31356125770785265"/>
          <c:y val="0"/>
        </c:manualLayout>
      </c:layout>
      <c:overlay val="1"/>
    </c:title>
    <c:plotArea>
      <c:layout>
        <c:manualLayout>
          <c:layoutTarget val="inner"/>
          <c:xMode val="edge"/>
          <c:yMode val="edge"/>
          <c:x val="9.5085313966068508E-2"/>
          <c:y val="0.21922802022628526"/>
          <c:w val="0.90171151896216251"/>
          <c:h val="0.59205895873185188"/>
        </c:manualLayout>
      </c:layout>
      <c:lineChart>
        <c:grouping val="standard"/>
        <c:ser>
          <c:idx val="0"/>
          <c:order val="0"/>
          <c:tx>
            <c:strRef>
              <c:f>'4.1 e 4.2'!$A$7</c:f>
              <c:strCache>
                <c:ptCount val="1"/>
                <c:pt idx="0">
                  <c:v>Imprese artigiane attive</c:v>
                </c:pt>
              </c:strCache>
            </c:strRef>
          </c:tx>
          <c:spPr>
            <a:ln>
              <a:solidFill>
                <a:srgbClr val="FF0000"/>
              </a:solidFill>
            </a:ln>
          </c:spPr>
          <c:marker>
            <c:symbol val="none"/>
          </c:marker>
          <c:dLbls>
            <c:dLblPos val="t"/>
            <c:showVal val="1"/>
          </c:dLbls>
          <c:cat>
            <c:numRef>
              <c:f>'4.1 e 4.2'!$B$5:$H$5</c:f>
              <c:numCache>
                <c:formatCode>General</c:formatCode>
                <c:ptCount val="7"/>
                <c:pt idx="0">
                  <c:v>2012</c:v>
                </c:pt>
                <c:pt idx="1">
                  <c:v>2013</c:v>
                </c:pt>
                <c:pt idx="2">
                  <c:v>2014</c:v>
                </c:pt>
                <c:pt idx="3">
                  <c:v>2015</c:v>
                </c:pt>
                <c:pt idx="4">
                  <c:v>2016</c:v>
                </c:pt>
                <c:pt idx="5">
                  <c:v>2017</c:v>
                </c:pt>
                <c:pt idx="6">
                  <c:v>2018</c:v>
                </c:pt>
              </c:numCache>
            </c:numRef>
          </c:cat>
          <c:val>
            <c:numRef>
              <c:f>'4.1 e 4.2'!$B$7:$H$7</c:f>
              <c:numCache>
                <c:formatCode>#,##0</c:formatCode>
                <c:ptCount val="7"/>
                <c:pt idx="0">
                  <c:v>1087</c:v>
                </c:pt>
                <c:pt idx="1">
                  <c:v>1067</c:v>
                </c:pt>
                <c:pt idx="2">
                  <c:v>1036</c:v>
                </c:pt>
                <c:pt idx="3">
                  <c:v>1028</c:v>
                </c:pt>
                <c:pt idx="4">
                  <c:v>1018</c:v>
                </c:pt>
                <c:pt idx="5">
                  <c:v>1012</c:v>
                </c:pt>
                <c:pt idx="6">
                  <c:v>1028</c:v>
                </c:pt>
              </c:numCache>
            </c:numRef>
          </c:val>
        </c:ser>
        <c:marker val="1"/>
        <c:axId val="190134144"/>
        <c:axId val="190135680"/>
      </c:lineChart>
      <c:catAx>
        <c:axId val="190134144"/>
        <c:scaling>
          <c:orientation val="minMax"/>
        </c:scaling>
        <c:axPos val="b"/>
        <c:numFmt formatCode="General" sourceLinked="1"/>
        <c:tickLblPos val="nextTo"/>
        <c:crossAx val="190135680"/>
        <c:crosses val="autoZero"/>
        <c:auto val="1"/>
        <c:lblAlgn val="ctr"/>
        <c:lblOffset val="100"/>
      </c:catAx>
      <c:valAx>
        <c:axId val="190135680"/>
        <c:scaling>
          <c:orientation val="minMax"/>
        </c:scaling>
        <c:axPos val="l"/>
        <c:majorGridlines>
          <c:spPr>
            <a:ln>
              <a:solidFill>
                <a:schemeClr val="bg1">
                  <a:lumMod val="75000"/>
                </a:schemeClr>
              </a:solidFill>
              <a:prstDash val="dash"/>
            </a:ln>
          </c:spPr>
        </c:majorGridlines>
        <c:numFmt formatCode="#,##0" sourceLinked="1"/>
        <c:tickLblPos val="nextTo"/>
        <c:crossAx val="190134144"/>
        <c:crosses val="autoZero"/>
        <c:crossBetween val="between"/>
      </c:valAx>
    </c:plotArea>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it-IT"/>
  <c:chart>
    <c:view3D>
      <c:rotX val="30"/>
      <c:perspective val="30"/>
    </c:view3D>
    <c:plotArea>
      <c:layout/>
      <c:pie3DChart>
        <c:varyColors val="1"/>
        <c:ser>
          <c:idx val="0"/>
          <c:order val="0"/>
          <c:explosion val="25"/>
          <c:dLbls>
            <c:dLbl>
              <c:idx val="2"/>
              <c:layout>
                <c:manualLayout>
                  <c:x val="3.6774569845435985E-3"/>
                  <c:y val="0.22829144173572213"/>
                </c:manualLayout>
              </c:layout>
              <c:dLblPos val="bestFit"/>
              <c:showCatName val="1"/>
              <c:showPercent val="1"/>
            </c:dLbl>
            <c:dLblPos val="outEnd"/>
            <c:showCatName val="1"/>
            <c:showPercent val="1"/>
            <c:showLeaderLines val="1"/>
          </c:dLbls>
          <c:cat>
            <c:strRef>
              <c:f>'4.4-4.6'!$A$23:$A$26</c:f>
              <c:strCache>
                <c:ptCount val="4"/>
                <c:pt idx="0">
                  <c:v>Società di capitali</c:v>
                </c:pt>
                <c:pt idx="1">
                  <c:v>Società di persone</c:v>
                </c:pt>
                <c:pt idx="2">
                  <c:v>Imprese individuali</c:v>
                </c:pt>
                <c:pt idx="3">
                  <c:v>Altre forme</c:v>
                </c:pt>
              </c:strCache>
            </c:strRef>
          </c:cat>
          <c:val>
            <c:numRef>
              <c:f>'4.4-4.6'!$H$23:$H$26</c:f>
              <c:numCache>
                <c:formatCode>General</c:formatCode>
                <c:ptCount val="4"/>
                <c:pt idx="0" formatCode="#,##0">
                  <c:v>1386</c:v>
                </c:pt>
                <c:pt idx="1">
                  <c:v>892</c:v>
                </c:pt>
                <c:pt idx="2" formatCode="#,##0">
                  <c:v>1916</c:v>
                </c:pt>
                <c:pt idx="3">
                  <c:v>130</c:v>
                </c:pt>
              </c:numCache>
            </c:numRef>
          </c:val>
        </c:ser>
      </c:pie3DChart>
    </c:plotArea>
    <c:plotVisOnly val="1"/>
  </c:chart>
  <c:spPr>
    <a:ln>
      <a:noFill/>
    </a:ln>
  </c:spPr>
  <c:printSettings>
    <c:headerFooter/>
    <c:pageMargins b="0.75000000000000056" l="0.70000000000000051" r="0.70000000000000051" t="0.75000000000000056" header="0.30000000000000027" footer="0.30000000000000027"/>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Tasso</a:t>
            </a:r>
            <a:r>
              <a:rPr lang="it-IT" sz="1200" baseline="0"/>
              <a:t> di occupazione (15-64 anni)</a:t>
            </a:r>
            <a:endParaRPr lang="it-IT" sz="1200"/>
          </a:p>
        </c:rich>
      </c:tx>
      <c:layout>
        <c:manualLayout>
          <c:xMode val="edge"/>
          <c:yMode val="edge"/>
          <c:x val="0.31356125770785265"/>
          <c:y val="0"/>
        </c:manualLayout>
      </c:layout>
      <c:overlay val="1"/>
    </c:title>
    <c:plotArea>
      <c:layout>
        <c:manualLayout>
          <c:layoutTarget val="inner"/>
          <c:xMode val="edge"/>
          <c:yMode val="edge"/>
          <c:x val="9.5085313966068508E-2"/>
          <c:y val="0.16083376439258965"/>
          <c:w val="0.90171151896216251"/>
          <c:h val="0.60088672930753551"/>
        </c:manualLayout>
      </c:layout>
      <c:lineChart>
        <c:grouping val="standard"/>
        <c:ser>
          <c:idx val="0"/>
          <c:order val="0"/>
          <c:tx>
            <c:strRef>
              <c:f>'4.7'!$A$26</c:f>
              <c:strCache>
                <c:ptCount val="1"/>
                <c:pt idx="0">
                  <c:v>Maschi</c:v>
                </c:pt>
              </c:strCache>
            </c:strRef>
          </c:tx>
          <c:spPr>
            <a:ln>
              <a:solidFill>
                <a:srgbClr val="0000FF"/>
              </a:solidFill>
            </a:ln>
          </c:spPr>
          <c:marker>
            <c:symbol val="none"/>
          </c:marker>
          <c:dLbls>
            <c:txPr>
              <a:bodyPr/>
              <a:lstStyle/>
              <a:p>
                <a:pPr>
                  <a:defRPr>
                    <a:solidFill>
                      <a:srgbClr val="0000FF"/>
                    </a:solidFill>
                  </a:defRPr>
                </a:pPr>
                <a:endParaRPr lang="it-IT"/>
              </a:p>
            </c:txPr>
            <c:dLblPos val="t"/>
            <c:showVal val="1"/>
          </c:dLbls>
          <c:cat>
            <c:numRef>
              <c:f>'4.7'!$B$25:$M$25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'4.7'!$B$26:$M$26</c:f>
              <c:numCache>
                <c:formatCode>0.0</c:formatCode>
                <c:ptCount val="12"/>
                <c:pt idx="0">
                  <c:v>77.198802999999998</c:v>
                </c:pt>
                <c:pt idx="1">
                  <c:v>75.934944999999999</c:v>
                </c:pt>
                <c:pt idx="2">
                  <c:v>73.274630000000002</c:v>
                </c:pt>
                <c:pt idx="3">
                  <c:v>72.814633999999998</c:v>
                </c:pt>
                <c:pt idx="4">
                  <c:v>74.683929000000006</c:v>
                </c:pt>
                <c:pt idx="5">
                  <c:v>75.481814</c:v>
                </c:pt>
                <c:pt idx="6">
                  <c:v>72.444827000000004</c:v>
                </c:pt>
                <c:pt idx="7">
                  <c:v>72.816761</c:v>
                </c:pt>
                <c:pt idx="8">
                  <c:v>75.38355</c:v>
                </c:pt>
                <c:pt idx="9">
                  <c:v>76.330647999999997</c:v>
                </c:pt>
                <c:pt idx="10">
                  <c:v>77.949605000000005</c:v>
                </c:pt>
                <c:pt idx="11">
                  <c:v>76.191154999999995</c:v>
                </c:pt>
              </c:numCache>
            </c:numRef>
          </c:val>
        </c:ser>
        <c:ser>
          <c:idx val="1"/>
          <c:order val="1"/>
          <c:tx>
            <c:strRef>
              <c:f>'4.7'!$A$27</c:f>
              <c:strCache>
                <c:ptCount val="1"/>
                <c:pt idx="0">
                  <c:v>Femmine</c:v>
                </c:pt>
              </c:strCache>
            </c:strRef>
          </c:tx>
          <c:spPr>
            <a:ln>
              <a:solidFill>
                <a:srgbClr val="FF0000"/>
              </a:solidFill>
            </a:ln>
          </c:spPr>
          <c:marker>
            <c:symbol val="none"/>
          </c:marker>
          <c:dLbls>
            <c:txPr>
              <a:bodyPr/>
              <a:lstStyle/>
              <a:p>
                <a:pPr>
                  <a:defRPr>
                    <a:solidFill>
                      <a:srgbClr val="FF0000"/>
                    </a:solidFill>
                  </a:defRPr>
                </a:pPr>
                <a:endParaRPr lang="it-IT"/>
              </a:p>
            </c:txPr>
            <c:dLblPos val="b"/>
            <c:showVal val="1"/>
          </c:dLbls>
          <c:cat>
            <c:numRef>
              <c:f>'4.7'!$B$25:$M$25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'4.7'!$B$27:$M$27</c:f>
              <c:numCache>
                <c:formatCode>0.0</c:formatCode>
                <c:ptCount val="12"/>
                <c:pt idx="0">
                  <c:v>56.662613999999998</c:v>
                </c:pt>
                <c:pt idx="1">
                  <c:v>58.735157000000001</c:v>
                </c:pt>
                <c:pt idx="2">
                  <c:v>57.132212000000003</c:v>
                </c:pt>
                <c:pt idx="3">
                  <c:v>56.270511999999997</c:v>
                </c:pt>
                <c:pt idx="4">
                  <c:v>58.952995000000001</c:v>
                </c:pt>
                <c:pt idx="5">
                  <c:v>58.450718000000002</c:v>
                </c:pt>
                <c:pt idx="6">
                  <c:v>56.522303999999998</c:v>
                </c:pt>
                <c:pt idx="7">
                  <c:v>55.425676000000003</c:v>
                </c:pt>
                <c:pt idx="8">
                  <c:v>56.067483000000003</c:v>
                </c:pt>
                <c:pt idx="9">
                  <c:v>58.938310999999999</c:v>
                </c:pt>
                <c:pt idx="10">
                  <c:v>59.254246000000002</c:v>
                </c:pt>
                <c:pt idx="11">
                  <c:v>59.515050000000002</c:v>
                </c:pt>
              </c:numCache>
            </c:numRef>
          </c:val>
        </c:ser>
        <c:ser>
          <c:idx val="2"/>
          <c:order val="2"/>
          <c:tx>
            <c:strRef>
              <c:f>'4.7'!$A$28</c:f>
              <c:strCache>
                <c:ptCount val="1"/>
                <c:pt idx="0">
                  <c:v>Totale</c:v>
                </c:pt>
              </c:strCache>
            </c:strRef>
          </c:tx>
          <c:spPr>
            <a:ln>
              <a:solidFill>
                <a:schemeClr val="bg1">
                  <a:lumMod val="75000"/>
                </a:schemeClr>
              </a:solidFill>
            </a:ln>
          </c:spPr>
          <c:marker>
            <c:symbol val="none"/>
          </c:marker>
          <c:dLbls>
            <c:dLblPos val="t"/>
            <c:showVal val="1"/>
          </c:dLbls>
          <c:val>
            <c:numRef>
              <c:f>'4.7'!$B$28:$M$28</c:f>
              <c:numCache>
                <c:formatCode>0.0</c:formatCode>
                <c:ptCount val="12"/>
                <c:pt idx="0">
                  <c:v>67.062888999999998</c:v>
                </c:pt>
                <c:pt idx="1">
                  <c:v>67.443541999999994</c:v>
                </c:pt>
                <c:pt idx="2">
                  <c:v>65.292326000000003</c:v>
                </c:pt>
                <c:pt idx="3">
                  <c:v>64.622506999999999</c:v>
                </c:pt>
                <c:pt idx="4">
                  <c:v>66.880172999999999</c:v>
                </c:pt>
                <c:pt idx="5">
                  <c:v>67.016749000000004</c:v>
                </c:pt>
                <c:pt idx="6">
                  <c:v>64.523094</c:v>
                </c:pt>
                <c:pt idx="7">
                  <c:v>64.156194999999997</c:v>
                </c:pt>
                <c:pt idx="8">
                  <c:v>65.757964999999999</c:v>
                </c:pt>
                <c:pt idx="9">
                  <c:v>67.666938999999999</c:v>
                </c:pt>
                <c:pt idx="10">
                  <c:v>68.635625000000005</c:v>
                </c:pt>
                <c:pt idx="11">
                  <c:v>67.9054</c:v>
                </c:pt>
              </c:numCache>
            </c:numRef>
          </c:val>
        </c:ser>
        <c:marker val="1"/>
        <c:axId val="190489728"/>
        <c:axId val="190491264"/>
      </c:lineChart>
      <c:catAx>
        <c:axId val="190489728"/>
        <c:scaling>
          <c:orientation val="minMax"/>
        </c:scaling>
        <c:axPos val="b"/>
        <c:numFmt formatCode="General" sourceLinked="1"/>
        <c:tickLblPos val="nextTo"/>
        <c:crossAx val="190491264"/>
        <c:crosses val="autoZero"/>
        <c:auto val="1"/>
        <c:lblAlgn val="ctr"/>
        <c:lblOffset val="100"/>
      </c:catAx>
      <c:valAx>
        <c:axId val="190491264"/>
        <c:scaling>
          <c:orientation val="minMax"/>
          <c:max val="90"/>
          <c:min val="50"/>
        </c:scaling>
        <c:axPos val="l"/>
        <c:majorGridlines>
          <c:spPr>
            <a:ln>
              <a:solidFill>
                <a:schemeClr val="bg1">
                  <a:lumMod val="75000"/>
                </a:schemeClr>
              </a:solidFill>
              <a:prstDash val="dash"/>
            </a:ln>
          </c:spPr>
        </c:majorGridlines>
        <c:numFmt formatCode="0.0" sourceLinked="1"/>
        <c:tickLblPos val="nextTo"/>
        <c:spPr>
          <a:ln>
            <a:solidFill>
              <a:schemeClr val="bg1">
                <a:lumMod val="75000"/>
              </a:schemeClr>
            </a:solidFill>
          </a:ln>
        </c:spPr>
        <c:crossAx val="190489728"/>
        <c:crosses val="autoZero"/>
        <c:crossBetween val="between"/>
        <c:majorUnit val="10"/>
      </c:valAx>
    </c:plotArea>
    <c:legend>
      <c:legendPos val="b"/>
      <c:layout>
        <c:manualLayout>
          <c:xMode val="edge"/>
          <c:yMode val="edge"/>
          <c:x val="0.26684598053561887"/>
          <c:y val="0.9103696982115157"/>
          <c:w val="0.46630803892876238"/>
          <c:h val="8.9630301788485037E-2"/>
        </c:manualLayout>
      </c:layout>
    </c:legend>
    <c:plotVisOnly val="1"/>
  </c:chart>
  <c:spPr>
    <a:ln>
      <a:noFill/>
    </a:ln>
  </c:spPr>
  <c:printSettings>
    <c:headerFooter/>
    <c:pageMargins b="0.75000000000000178" l="0.70000000000000062" r="0.70000000000000062" t="0.75000000000000178" header="0.30000000000000032" footer="0.30000000000000032"/>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Tasso</a:t>
            </a:r>
            <a:r>
              <a:rPr lang="it-IT" sz="1200" baseline="0"/>
              <a:t> attività (15-64 anni)</a:t>
            </a:r>
            <a:endParaRPr lang="it-IT" sz="1200"/>
          </a:p>
        </c:rich>
      </c:tx>
      <c:layout>
        <c:manualLayout>
          <c:xMode val="edge"/>
          <c:yMode val="edge"/>
          <c:x val="0.31356125770785287"/>
          <c:y val="0"/>
        </c:manualLayout>
      </c:layout>
      <c:overlay val="1"/>
    </c:title>
    <c:plotArea>
      <c:layout>
        <c:manualLayout>
          <c:layoutTarget val="inner"/>
          <c:xMode val="edge"/>
          <c:yMode val="edge"/>
          <c:x val="9.5085313966068508E-2"/>
          <c:y val="0.16083376439258965"/>
          <c:w val="0.90171151896216251"/>
          <c:h val="0.59552173955783616"/>
        </c:manualLayout>
      </c:layout>
      <c:lineChart>
        <c:grouping val="standard"/>
        <c:ser>
          <c:idx val="0"/>
          <c:order val="0"/>
          <c:tx>
            <c:strRef>
              <c:f>'4.7'!$A$33</c:f>
              <c:strCache>
                <c:ptCount val="1"/>
                <c:pt idx="0">
                  <c:v>Maschi</c:v>
                </c:pt>
              </c:strCache>
            </c:strRef>
          </c:tx>
          <c:spPr>
            <a:ln>
              <a:solidFill>
                <a:srgbClr val="0000FF"/>
              </a:solidFill>
            </a:ln>
          </c:spPr>
          <c:marker>
            <c:symbol val="none"/>
          </c:marker>
          <c:dLbls>
            <c:txPr>
              <a:bodyPr/>
              <a:lstStyle/>
              <a:p>
                <a:pPr>
                  <a:defRPr>
                    <a:solidFill>
                      <a:srgbClr val="0000FF"/>
                    </a:solidFill>
                  </a:defRPr>
                </a:pPr>
                <a:endParaRPr lang="it-IT"/>
              </a:p>
            </c:txPr>
            <c:dLblPos val="t"/>
            <c:showVal val="1"/>
          </c:dLbls>
          <c:cat>
            <c:numRef>
              <c:f>'4.7'!$B$32:$M$32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'4.7'!$B$33:$M$33</c:f>
              <c:numCache>
                <c:formatCode>0.0</c:formatCode>
                <c:ptCount val="12"/>
                <c:pt idx="0">
                  <c:v>78.704663999999994</c:v>
                </c:pt>
                <c:pt idx="1">
                  <c:v>78.812150000000003</c:v>
                </c:pt>
                <c:pt idx="2">
                  <c:v>76.951336999999995</c:v>
                </c:pt>
                <c:pt idx="3">
                  <c:v>76.787317000000002</c:v>
                </c:pt>
                <c:pt idx="4">
                  <c:v>77.925004999999999</c:v>
                </c:pt>
                <c:pt idx="5">
                  <c:v>80.368073999999993</c:v>
                </c:pt>
                <c:pt idx="6">
                  <c:v>77.788338999999993</c:v>
                </c:pt>
                <c:pt idx="7">
                  <c:v>79.182840999999996</c:v>
                </c:pt>
                <c:pt idx="8">
                  <c:v>80.136752000000001</c:v>
                </c:pt>
                <c:pt idx="9">
                  <c:v>81.535861999999995</c:v>
                </c:pt>
                <c:pt idx="10">
                  <c:v>81.561721000000006</c:v>
                </c:pt>
                <c:pt idx="11">
                  <c:v>79.607392000000004</c:v>
                </c:pt>
              </c:numCache>
            </c:numRef>
          </c:val>
        </c:ser>
        <c:ser>
          <c:idx val="1"/>
          <c:order val="1"/>
          <c:tx>
            <c:strRef>
              <c:f>'4.7'!$A$34</c:f>
              <c:strCache>
                <c:ptCount val="1"/>
                <c:pt idx="0">
                  <c:v>Femmine</c:v>
                </c:pt>
              </c:strCache>
            </c:strRef>
          </c:tx>
          <c:spPr>
            <a:ln>
              <a:solidFill>
                <a:srgbClr val="FF0000"/>
              </a:solidFill>
            </a:ln>
          </c:spPr>
          <c:marker>
            <c:symbol val="none"/>
          </c:marker>
          <c:dLbls>
            <c:txPr>
              <a:bodyPr/>
              <a:lstStyle/>
              <a:p>
                <a:pPr>
                  <a:defRPr>
                    <a:solidFill>
                      <a:srgbClr val="FF0000"/>
                    </a:solidFill>
                  </a:defRPr>
                </a:pPr>
                <a:endParaRPr lang="it-IT"/>
              </a:p>
            </c:txPr>
            <c:dLblPos val="b"/>
            <c:showVal val="1"/>
          </c:dLbls>
          <c:cat>
            <c:numRef>
              <c:f>'4.7'!$B$32:$M$32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'4.7'!$B$34:$M$34</c:f>
              <c:numCache>
                <c:formatCode>0.0</c:formatCode>
                <c:ptCount val="12"/>
                <c:pt idx="0">
                  <c:v>59.057751000000003</c:v>
                </c:pt>
                <c:pt idx="1">
                  <c:v>61.520178000000001</c:v>
                </c:pt>
                <c:pt idx="2">
                  <c:v>60.172480999999998</c:v>
                </c:pt>
                <c:pt idx="3">
                  <c:v>61.158628</c:v>
                </c:pt>
                <c:pt idx="4">
                  <c:v>63.748033999999997</c:v>
                </c:pt>
                <c:pt idx="5">
                  <c:v>63.558712</c:v>
                </c:pt>
                <c:pt idx="6">
                  <c:v>62.584122000000001</c:v>
                </c:pt>
                <c:pt idx="7">
                  <c:v>60.664225000000002</c:v>
                </c:pt>
                <c:pt idx="8">
                  <c:v>61.031649000000002</c:v>
                </c:pt>
                <c:pt idx="9">
                  <c:v>64.719795000000005</c:v>
                </c:pt>
                <c:pt idx="10">
                  <c:v>64.211584000000002</c:v>
                </c:pt>
                <c:pt idx="11">
                  <c:v>63.144444</c:v>
                </c:pt>
              </c:numCache>
            </c:numRef>
          </c:val>
        </c:ser>
        <c:ser>
          <c:idx val="2"/>
          <c:order val="2"/>
          <c:tx>
            <c:strRef>
              <c:f>'4.7'!$A$35</c:f>
              <c:strCache>
                <c:ptCount val="1"/>
                <c:pt idx="0">
                  <c:v>Totale</c:v>
                </c:pt>
              </c:strCache>
            </c:strRef>
          </c:tx>
          <c:spPr>
            <a:ln>
              <a:solidFill>
                <a:schemeClr val="bg1">
                  <a:lumMod val="75000"/>
                </a:schemeClr>
              </a:solidFill>
            </a:ln>
          </c:spPr>
          <c:marker>
            <c:symbol val="none"/>
          </c:marker>
          <c:dLbls>
            <c:dLblPos val="t"/>
            <c:showVal val="1"/>
          </c:dLbls>
          <c:val>
            <c:numRef>
              <c:f>'4.7'!$B$35:$M$35</c:f>
              <c:numCache>
                <c:formatCode>0.0</c:formatCode>
                <c:ptCount val="12"/>
                <c:pt idx="0">
                  <c:v>69.007160999999996</c:v>
                </c:pt>
                <c:pt idx="1">
                  <c:v>70.275248000000005</c:v>
                </c:pt>
                <c:pt idx="2">
                  <c:v>68.654319000000001</c:v>
                </c:pt>
                <c:pt idx="3">
                  <c:v>69.048017999999999</c:v>
                </c:pt>
                <c:pt idx="4">
                  <c:v>70.891689999999997</c:v>
                </c:pt>
                <c:pt idx="5">
                  <c:v>72.013249000000002</c:v>
                </c:pt>
                <c:pt idx="6">
                  <c:v>70.223975999999993</c:v>
                </c:pt>
                <c:pt idx="7">
                  <c:v>69.960775999999996</c:v>
                </c:pt>
                <c:pt idx="8">
                  <c:v>70.616294999999994</c:v>
                </c:pt>
                <c:pt idx="9">
                  <c:v>73.159211999999997</c:v>
                </c:pt>
                <c:pt idx="10">
                  <c:v>72.918391</c:v>
                </c:pt>
                <c:pt idx="11">
                  <c:v>71.427547000000004</c:v>
                </c:pt>
              </c:numCache>
            </c:numRef>
          </c:val>
        </c:ser>
        <c:marker val="1"/>
        <c:axId val="190407808"/>
        <c:axId val="190409344"/>
      </c:lineChart>
      <c:catAx>
        <c:axId val="190407808"/>
        <c:scaling>
          <c:orientation val="minMax"/>
        </c:scaling>
        <c:axPos val="b"/>
        <c:numFmt formatCode="General" sourceLinked="1"/>
        <c:tickLblPos val="nextTo"/>
        <c:crossAx val="190409344"/>
        <c:crosses val="autoZero"/>
        <c:auto val="1"/>
        <c:lblAlgn val="ctr"/>
        <c:lblOffset val="100"/>
      </c:catAx>
      <c:valAx>
        <c:axId val="190409344"/>
        <c:scaling>
          <c:orientation val="minMax"/>
          <c:max val="90"/>
          <c:min val="50"/>
        </c:scaling>
        <c:axPos val="l"/>
        <c:majorGridlines>
          <c:spPr>
            <a:ln>
              <a:solidFill>
                <a:schemeClr val="bg1">
                  <a:lumMod val="75000"/>
                </a:schemeClr>
              </a:solidFill>
              <a:prstDash val="dash"/>
            </a:ln>
          </c:spPr>
        </c:majorGridlines>
        <c:numFmt formatCode="0.0" sourceLinked="1"/>
        <c:tickLblPos val="nextTo"/>
        <c:crossAx val="190407808"/>
        <c:crosses val="autoZero"/>
        <c:crossBetween val="between"/>
        <c:majorUnit val="10"/>
      </c:valAx>
    </c:plotArea>
    <c:legend>
      <c:legendPos val="b"/>
      <c:layout>
        <c:manualLayout>
          <c:xMode val="edge"/>
          <c:yMode val="edge"/>
          <c:x val="0.26178658047490938"/>
          <c:y val="0.90969831018313896"/>
          <c:w val="0.47642683905018285"/>
          <c:h val="9.0301689816862749E-2"/>
        </c:manualLayout>
      </c:layout>
    </c:legend>
    <c:plotVisOnly val="1"/>
  </c:chart>
  <c:spPr>
    <a:ln>
      <a:noFill/>
    </a:ln>
  </c:spPr>
  <c:printSettings>
    <c:headerFooter/>
    <c:pageMargins b="0.750000000000002" l="0.70000000000000062" r="0.70000000000000062" t="0.75000000000000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Tasso</a:t>
            </a:r>
            <a:r>
              <a:rPr lang="it-IT" sz="1200" baseline="0"/>
              <a:t> di disoccupazione (15 anni e più)</a:t>
            </a:r>
            <a:endParaRPr lang="it-IT" sz="1200"/>
          </a:p>
        </c:rich>
      </c:tx>
      <c:layout>
        <c:manualLayout>
          <c:xMode val="edge"/>
          <c:yMode val="edge"/>
          <c:x val="0.31356125770785304"/>
          <c:y val="0"/>
        </c:manualLayout>
      </c:layout>
      <c:overlay val="1"/>
    </c:title>
    <c:plotArea>
      <c:layout>
        <c:manualLayout>
          <c:layoutTarget val="inner"/>
          <c:xMode val="edge"/>
          <c:yMode val="edge"/>
          <c:x val="9.5085313966068508E-2"/>
          <c:y val="0.16083376439258965"/>
          <c:w val="0.90171151896216251"/>
          <c:h val="0.58131739088169265"/>
        </c:manualLayout>
      </c:layout>
      <c:lineChart>
        <c:grouping val="standard"/>
        <c:ser>
          <c:idx val="0"/>
          <c:order val="0"/>
          <c:tx>
            <c:strRef>
              <c:f>'4.7'!$A$40</c:f>
              <c:strCache>
                <c:ptCount val="1"/>
                <c:pt idx="0">
                  <c:v>Maschi</c:v>
                </c:pt>
              </c:strCache>
            </c:strRef>
          </c:tx>
          <c:spPr>
            <a:ln>
              <a:solidFill>
                <a:srgbClr val="0000FF"/>
              </a:solidFill>
            </a:ln>
          </c:spPr>
          <c:marker>
            <c:symbol val="none"/>
          </c:marker>
          <c:dLbls>
            <c:txPr>
              <a:bodyPr/>
              <a:lstStyle/>
              <a:p>
                <a:pPr>
                  <a:defRPr>
                    <a:solidFill>
                      <a:srgbClr val="0000FF"/>
                    </a:solidFill>
                  </a:defRPr>
                </a:pPr>
                <a:endParaRPr lang="it-IT"/>
              </a:p>
            </c:txPr>
            <c:dLblPos val="b"/>
            <c:showVal val="1"/>
          </c:dLbls>
          <c:cat>
            <c:numRef>
              <c:f>'4.7'!$B$39:$M$39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'4.7'!$B$40:$M$40</c:f>
              <c:numCache>
                <c:formatCode>0.0</c:formatCode>
                <c:ptCount val="12"/>
                <c:pt idx="0">
                  <c:v>1.88747</c:v>
                </c:pt>
                <c:pt idx="1">
                  <c:v>3.6063640000000001</c:v>
                </c:pt>
                <c:pt idx="2">
                  <c:v>4.7034099999999999</c:v>
                </c:pt>
                <c:pt idx="3">
                  <c:v>5.098376</c:v>
                </c:pt>
                <c:pt idx="4">
                  <c:v>4.082414</c:v>
                </c:pt>
                <c:pt idx="5">
                  <c:v>5.9192900000000002</c:v>
                </c:pt>
                <c:pt idx="6">
                  <c:v>6.6433650000000002</c:v>
                </c:pt>
                <c:pt idx="7">
                  <c:v>7.963965</c:v>
                </c:pt>
                <c:pt idx="8">
                  <c:v>5.7941390000000004</c:v>
                </c:pt>
                <c:pt idx="9">
                  <c:v>6.2474949999999998</c:v>
                </c:pt>
                <c:pt idx="10">
                  <c:v>4.3762100000000004</c:v>
                </c:pt>
                <c:pt idx="11">
                  <c:v>4.1765679999999996</c:v>
                </c:pt>
              </c:numCache>
            </c:numRef>
          </c:val>
        </c:ser>
        <c:ser>
          <c:idx val="1"/>
          <c:order val="1"/>
          <c:tx>
            <c:strRef>
              <c:f>'4.7'!$A$41</c:f>
              <c:strCache>
                <c:ptCount val="1"/>
                <c:pt idx="0">
                  <c:v>Femmine</c:v>
                </c:pt>
              </c:strCache>
            </c:strRef>
          </c:tx>
          <c:spPr>
            <a:ln>
              <a:solidFill>
                <a:srgbClr val="FF0000"/>
              </a:solidFill>
            </a:ln>
          </c:spPr>
          <c:marker>
            <c:symbol val="none"/>
          </c:marker>
          <c:dLbls>
            <c:txPr>
              <a:bodyPr/>
              <a:lstStyle/>
              <a:p>
                <a:pPr>
                  <a:defRPr>
                    <a:solidFill>
                      <a:srgbClr val="FF0000"/>
                    </a:solidFill>
                  </a:defRPr>
                </a:pPr>
                <a:endParaRPr lang="it-IT"/>
              </a:p>
            </c:txPr>
            <c:dLblPos val="t"/>
            <c:showVal val="1"/>
          </c:dLbls>
          <c:cat>
            <c:numRef>
              <c:f>'4.7'!$B$4:$M$4</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'4.7'!$B$41:$M$41</c:f>
              <c:numCache>
                <c:formatCode>0.0</c:formatCode>
                <c:ptCount val="12"/>
                <c:pt idx="0">
                  <c:v>4.0431869999999996</c:v>
                </c:pt>
                <c:pt idx="1">
                  <c:v>4.5077639999999999</c:v>
                </c:pt>
                <c:pt idx="2">
                  <c:v>5.0142559999999996</c:v>
                </c:pt>
                <c:pt idx="3">
                  <c:v>7.9182709999999998</c:v>
                </c:pt>
                <c:pt idx="4">
                  <c:v>7.4670589999999999</c:v>
                </c:pt>
                <c:pt idx="5">
                  <c:v>8.0266780000000004</c:v>
                </c:pt>
                <c:pt idx="6">
                  <c:v>9.5509690000000003</c:v>
                </c:pt>
                <c:pt idx="7">
                  <c:v>8.6047200000000004</c:v>
                </c:pt>
                <c:pt idx="8">
                  <c:v>8.0442260000000001</c:v>
                </c:pt>
                <c:pt idx="9">
                  <c:v>8.7981130000000007</c:v>
                </c:pt>
                <c:pt idx="10">
                  <c:v>7.5674580000000002</c:v>
                </c:pt>
                <c:pt idx="11">
                  <c:v>5.6424219999999998</c:v>
                </c:pt>
              </c:numCache>
            </c:numRef>
          </c:val>
        </c:ser>
        <c:ser>
          <c:idx val="2"/>
          <c:order val="2"/>
          <c:tx>
            <c:strRef>
              <c:f>'4.7'!$A$42</c:f>
              <c:strCache>
                <c:ptCount val="1"/>
                <c:pt idx="0">
                  <c:v>Totale</c:v>
                </c:pt>
              </c:strCache>
            </c:strRef>
          </c:tx>
          <c:spPr>
            <a:ln>
              <a:solidFill>
                <a:schemeClr val="bg1">
                  <a:lumMod val="75000"/>
                </a:schemeClr>
              </a:solidFill>
            </a:ln>
          </c:spPr>
          <c:marker>
            <c:symbol val="none"/>
          </c:marker>
          <c:dLbls>
            <c:dLblPos val="t"/>
            <c:showVal val="1"/>
          </c:dLbls>
          <c:val>
            <c:numRef>
              <c:f>'4.7'!$B$42:$M$42</c:f>
              <c:numCache>
                <c:formatCode>0.0</c:formatCode>
                <c:ptCount val="12"/>
                <c:pt idx="0">
                  <c:v>2.7930190000000001</c:v>
                </c:pt>
                <c:pt idx="1">
                  <c:v>3.9943019999999998</c:v>
                </c:pt>
                <c:pt idx="2">
                  <c:v>4.8375120000000003</c:v>
                </c:pt>
                <c:pt idx="3">
                  <c:v>6.3269650000000004</c:v>
                </c:pt>
                <c:pt idx="4">
                  <c:v>5.582891</c:v>
                </c:pt>
                <c:pt idx="5">
                  <c:v>6.8380679999999998</c:v>
                </c:pt>
                <c:pt idx="6">
                  <c:v>7.9185210000000001</c:v>
                </c:pt>
                <c:pt idx="7">
                  <c:v>8.2363990000000005</c:v>
                </c:pt>
                <c:pt idx="8">
                  <c:v>6.7572770000000002</c:v>
                </c:pt>
                <c:pt idx="9">
                  <c:v>7.3675179999999996</c:v>
                </c:pt>
                <c:pt idx="10">
                  <c:v>5.7728000000000002</c:v>
                </c:pt>
                <c:pt idx="11">
                  <c:v>4.8173279999999998</c:v>
                </c:pt>
              </c:numCache>
            </c:numRef>
          </c:val>
        </c:ser>
        <c:marker val="1"/>
        <c:axId val="190600320"/>
        <c:axId val="190601856"/>
      </c:lineChart>
      <c:catAx>
        <c:axId val="190600320"/>
        <c:scaling>
          <c:orientation val="minMax"/>
        </c:scaling>
        <c:axPos val="b"/>
        <c:numFmt formatCode="General" sourceLinked="1"/>
        <c:tickLblPos val="nextTo"/>
        <c:crossAx val="190601856"/>
        <c:crosses val="autoZero"/>
        <c:auto val="1"/>
        <c:lblAlgn val="ctr"/>
        <c:lblOffset val="100"/>
      </c:catAx>
      <c:valAx>
        <c:axId val="190601856"/>
        <c:scaling>
          <c:orientation val="minMax"/>
          <c:max val="10"/>
          <c:min val="0"/>
        </c:scaling>
        <c:axPos val="l"/>
        <c:majorGridlines>
          <c:spPr>
            <a:ln>
              <a:solidFill>
                <a:schemeClr val="bg1">
                  <a:lumMod val="75000"/>
                </a:schemeClr>
              </a:solidFill>
              <a:prstDash val="dash"/>
            </a:ln>
          </c:spPr>
        </c:majorGridlines>
        <c:numFmt formatCode="0.0" sourceLinked="1"/>
        <c:tickLblPos val="nextTo"/>
        <c:crossAx val="190600320"/>
        <c:crosses val="autoZero"/>
        <c:crossBetween val="between"/>
        <c:majorUnit val="2"/>
      </c:valAx>
    </c:plotArea>
    <c:legend>
      <c:legendPos val="b"/>
      <c:layout>
        <c:manualLayout>
          <c:xMode val="edge"/>
          <c:yMode val="edge"/>
          <c:x val="0.26389644917305882"/>
          <c:y val="0.91070166229221361"/>
          <c:w val="0.48699453233780265"/>
          <c:h val="8.9298337707786543E-2"/>
        </c:manualLayout>
      </c:layout>
    </c:legend>
    <c:plotVisOnly val="1"/>
  </c:chart>
  <c:spPr>
    <a:ln>
      <a:noFill/>
    </a:ln>
  </c:spPr>
  <c:printSettings>
    <c:headerFooter/>
    <c:pageMargins b="0.75000000000000222" l="0.70000000000000062" r="0.70000000000000062" t="0.75000000000000222"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Media</a:t>
            </a:r>
            <a:r>
              <a:rPr lang="it-IT" sz="1200" baseline="0"/>
              <a:t> mensile in </a:t>
            </a:r>
            <a:r>
              <a:rPr lang="el-GR" sz="1200" baseline="0">
                <a:latin typeface="Calibri"/>
                <a:cs typeface="Calibri"/>
              </a:rPr>
              <a:t>μ</a:t>
            </a:r>
            <a:r>
              <a:rPr lang="it-IT" sz="1200" baseline="0">
                <a:latin typeface="Calibri"/>
                <a:cs typeface="Calibri"/>
              </a:rPr>
              <a:t>g/m3. </a:t>
            </a:r>
            <a:r>
              <a:rPr lang="it-IT" sz="1200" baseline="0"/>
              <a:t>della concentrazione di polveri sottili PM 2,5. Anno 2018</a:t>
            </a:r>
            <a:endParaRPr lang="it-IT" sz="1200"/>
          </a:p>
        </c:rich>
      </c:tx>
      <c:layout>
        <c:manualLayout>
          <c:xMode val="edge"/>
          <c:yMode val="edge"/>
          <c:x val="0.12527271840777088"/>
          <c:y val="0"/>
        </c:manualLayout>
      </c:layout>
      <c:overlay val="1"/>
    </c:title>
    <c:plotArea>
      <c:layout>
        <c:manualLayout>
          <c:layoutTarget val="inner"/>
          <c:xMode val="edge"/>
          <c:yMode val="edge"/>
          <c:x val="7.9432487914831804E-2"/>
          <c:y val="0.22376263052955289"/>
          <c:w val="0.92056751208516852"/>
          <c:h val="0.63288026764894834"/>
        </c:manualLayout>
      </c:layout>
      <c:barChart>
        <c:barDir val="col"/>
        <c:grouping val="clustered"/>
        <c:ser>
          <c:idx val="0"/>
          <c:order val="0"/>
          <c:spPr>
            <a:solidFill>
              <a:schemeClr val="bg1">
                <a:lumMod val="65000"/>
              </a:schemeClr>
            </a:solidFill>
          </c:spPr>
          <c:dLbls>
            <c:showVal val="1"/>
          </c:dLbls>
          <c:cat>
            <c:strRef>
              <c:f>'2.7'!$B$3:$M$3</c:f>
              <c:strCache>
                <c:ptCount val="12"/>
                <c:pt idx="0">
                  <c:v>Gen.</c:v>
                </c:pt>
                <c:pt idx="1">
                  <c:v>Feb</c:v>
                </c:pt>
                <c:pt idx="2">
                  <c:v>Mar</c:v>
                </c:pt>
                <c:pt idx="3">
                  <c:v>Apr</c:v>
                </c:pt>
                <c:pt idx="4">
                  <c:v>Mag</c:v>
                </c:pt>
                <c:pt idx="5">
                  <c:v>Giu</c:v>
                </c:pt>
                <c:pt idx="6">
                  <c:v>Lug</c:v>
                </c:pt>
                <c:pt idx="7">
                  <c:v>Ago</c:v>
                </c:pt>
                <c:pt idx="8">
                  <c:v>Set</c:v>
                </c:pt>
                <c:pt idx="9">
                  <c:v>Ott</c:v>
                </c:pt>
                <c:pt idx="10">
                  <c:v>Nov</c:v>
                </c:pt>
                <c:pt idx="11">
                  <c:v>Dic</c:v>
                </c:pt>
              </c:strCache>
            </c:strRef>
          </c:cat>
          <c:val>
            <c:numRef>
              <c:f>'2.7'!$B$35:$M$35</c:f>
              <c:numCache>
                <c:formatCode>0.0</c:formatCode>
                <c:ptCount val="12"/>
                <c:pt idx="0">
                  <c:v>28.862499415874481</c:v>
                </c:pt>
                <c:pt idx="1">
                  <c:v>19.111109786563457</c:v>
                </c:pt>
                <c:pt idx="2">
                  <c:v>20.349998602500332</c:v>
                </c:pt>
                <c:pt idx="3">
                  <c:v>12.075862095273772</c:v>
                </c:pt>
                <c:pt idx="4">
                  <c:v>10.325806140899655</c:v>
                </c:pt>
                <c:pt idx="5">
                  <c:v>10.37333340644836</c:v>
                </c:pt>
                <c:pt idx="6">
                  <c:v>9.7607142925262487</c:v>
                </c:pt>
                <c:pt idx="7">
                  <c:v>10.677419439438854</c:v>
                </c:pt>
                <c:pt idx="8">
                  <c:v>11.529999415079754</c:v>
                </c:pt>
                <c:pt idx="9">
                  <c:v>15.957690825829149</c:v>
                </c:pt>
                <c:pt idx="10">
                  <c:v>17.376665719350186</c:v>
                </c:pt>
                <c:pt idx="11">
                  <c:v>32.316125439059356</c:v>
                </c:pt>
              </c:numCache>
            </c:numRef>
          </c:val>
        </c:ser>
        <c:axId val="167516416"/>
        <c:axId val="167559168"/>
      </c:barChart>
      <c:catAx>
        <c:axId val="167516416"/>
        <c:scaling>
          <c:orientation val="minMax"/>
        </c:scaling>
        <c:axPos val="b"/>
        <c:tickLblPos val="nextTo"/>
        <c:crossAx val="167559168"/>
        <c:crosses val="autoZero"/>
        <c:auto val="1"/>
        <c:lblAlgn val="ctr"/>
        <c:lblOffset val="100"/>
      </c:catAx>
      <c:valAx>
        <c:axId val="167559168"/>
        <c:scaling>
          <c:orientation val="minMax"/>
        </c:scaling>
        <c:axPos val="l"/>
        <c:majorGridlines>
          <c:spPr>
            <a:ln>
              <a:solidFill>
                <a:schemeClr val="bg1">
                  <a:lumMod val="85000"/>
                </a:schemeClr>
              </a:solidFill>
              <a:prstDash val="dash"/>
            </a:ln>
          </c:spPr>
        </c:majorGridlines>
        <c:numFmt formatCode="0.0" sourceLinked="1"/>
        <c:tickLblPos val="nextTo"/>
        <c:crossAx val="167516416"/>
        <c:crosses val="autoZero"/>
        <c:crossBetween val="between"/>
      </c:valAx>
    </c:plotArea>
    <c:plotVisOnly val="1"/>
  </c:chart>
  <c:spPr>
    <a:ln>
      <a:noFill/>
    </a:ln>
  </c:sp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Arrivi</a:t>
            </a:r>
            <a:r>
              <a:rPr lang="it-IT" sz="1200" baseline="0"/>
              <a:t> di turisti. Anni 2010-2018</a:t>
            </a:r>
            <a:endParaRPr lang="it-IT" sz="1200"/>
          </a:p>
        </c:rich>
      </c:tx>
      <c:layout>
        <c:manualLayout>
          <c:xMode val="edge"/>
          <c:yMode val="edge"/>
          <c:x val="0.28283924186895992"/>
          <c:y val="0"/>
        </c:manualLayout>
      </c:layout>
      <c:overlay val="1"/>
    </c:title>
    <c:plotArea>
      <c:layout>
        <c:manualLayout>
          <c:layoutTarget val="inner"/>
          <c:xMode val="edge"/>
          <c:yMode val="edge"/>
          <c:x val="9.5085313966068508E-2"/>
          <c:y val="0.16083376439258965"/>
          <c:w val="0.90171151896216251"/>
          <c:h val="0.60088672930753551"/>
        </c:manualLayout>
      </c:layout>
      <c:lineChart>
        <c:grouping val="standard"/>
        <c:ser>
          <c:idx val="0"/>
          <c:order val="0"/>
          <c:tx>
            <c:strRef>
              <c:f>'4.12 '!$B$4</c:f>
              <c:strCache>
                <c:ptCount val="1"/>
                <c:pt idx="0">
                  <c:v>Italia</c:v>
                </c:pt>
              </c:strCache>
            </c:strRef>
          </c:tx>
          <c:spPr>
            <a:ln>
              <a:solidFill>
                <a:srgbClr val="0000FF"/>
              </a:solidFill>
            </a:ln>
          </c:spPr>
          <c:marker>
            <c:symbol val="none"/>
          </c:marker>
          <c:dLbls>
            <c:txPr>
              <a:bodyPr/>
              <a:lstStyle/>
              <a:p>
                <a:pPr>
                  <a:defRPr>
                    <a:solidFill>
                      <a:srgbClr val="0000FF"/>
                    </a:solidFill>
                  </a:defRPr>
                </a:pPr>
                <a:endParaRPr lang="it-IT"/>
              </a:p>
            </c:txPr>
            <c:dLblPos val="t"/>
            <c:showVal val="1"/>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'!$B$8:$B$16</c:f>
              <c:numCache>
                <c:formatCode>#,##0</c:formatCode>
                <c:ptCount val="9"/>
                <c:pt idx="0">
                  <c:v>33017</c:v>
                </c:pt>
                <c:pt idx="1">
                  <c:v>33520</c:v>
                </c:pt>
                <c:pt idx="2">
                  <c:v>31895</c:v>
                </c:pt>
                <c:pt idx="3">
                  <c:v>29377</c:v>
                </c:pt>
                <c:pt idx="4">
                  <c:v>29815</c:v>
                </c:pt>
                <c:pt idx="5">
                  <c:v>30515</c:v>
                </c:pt>
                <c:pt idx="6">
                  <c:v>32130</c:v>
                </c:pt>
                <c:pt idx="7">
                  <c:v>34411</c:v>
                </c:pt>
                <c:pt idx="8">
                  <c:v>36272</c:v>
                </c:pt>
              </c:numCache>
            </c:numRef>
          </c:val>
        </c:ser>
        <c:ser>
          <c:idx val="1"/>
          <c:order val="1"/>
          <c:tx>
            <c:strRef>
              <c:f>'4.12 '!$C$4</c:f>
              <c:strCache>
                <c:ptCount val="1"/>
                <c:pt idx="0">
                  <c:v>Estero</c:v>
                </c:pt>
              </c:strCache>
            </c:strRef>
          </c:tx>
          <c:spPr>
            <a:ln>
              <a:solidFill>
                <a:srgbClr val="FF0000"/>
              </a:solidFill>
            </a:ln>
          </c:spPr>
          <c:marker>
            <c:symbol val="none"/>
          </c:marker>
          <c:dLbls>
            <c:txPr>
              <a:bodyPr/>
              <a:lstStyle/>
              <a:p>
                <a:pPr>
                  <a:defRPr>
                    <a:solidFill>
                      <a:srgbClr val="FF0000"/>
                    </a:solidFill>
                  </a:defRPr>
                </a:pPr>
                <a:endParaRPr lang="it-IT"/>
              </a:p>
            </c:txPr>
            <c:dLblPos val="b"/>
            <c:showVal val="1"/>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'!$C$8:$C$16</c:f>
              <c:numCache>
                <c:formatCode>#,##0</c:formatCode>
                <c:ptCount val="9"/>
                <c:pt idx="0">
                  <c:v>18239</c:v>
                </c:pt>
                <c:pt idx="1">
                  <c:v>20431</c:v>
                </c:pt>
                <c:pt idx="2">
                  <c:v>19252</c:v>
                </c:pt>
                <c:pt idx="3">
                  <c:v>17989</c:v>
                </c:pt>
                <c:pt idx="4">
                  <c:v>17087</c:v>
                </c:pt>
                <c:pt idx="5">
                  <c:v>19734</c:v>
                </c:pt>
                <c:pt idx="6">
                  <c:v>21586</c:v>
                </c:pt>
                <c:pt idx="7">
                  <c:v>21171</c:v>
                </c:pt>
                <c:pt idx="8">
                  <c:v>21966</c:v>
                </c:pt>
              </c:numCache>
            </c:numRef>
          </c:val>
        </c:ser>
        <c:ser>
          <c:idx val="2"/>
          <c:order val="2"/>
          <c:tx>
            <c:strRef>
              <c:f>'4.12 '!$D$4</c:f>
              <c:strCache>
                <c:ptCount val="1"/>
                <c:pt idx="0">
                  <c:v>Totale </c:v>
                </c:pt>
              </c:strCache>
            </c:strRef>
          </c:tx>
          <c:spPr>
            <a:ln>
              <a:solidFill>
                <a:schemeClr val="bg1">
                  <a:lumMod val="75000"/>
                </a:schemeClr>
              </a:solidFill>
            </a:ln>
          </c:spPr>
          <c:marker>
            <c:symbol val="none"/>
          </c:marker>
          <c:dLbls>
            <c:dLblPos val="t"/>
            <c:showVal val="1"/>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'!$D$8:$D$16</c:f>
              <c:numCache>
                <c:formatCode>#,##0</c:formatCode>
                <c:ptCount val="9"/>
                <c:pt idx="0">
                  <c:v>51256</c:v>
                </c:pt>
                <c:pt idx="1">
                  <c:v>53951</c:v>
                </c:pt>
                <c:pt idx="2">
                  <c:v>51147</c:v>
                </c:pt>
                <c:pt idx="3">
                  <c:v>47366</c:v>
                </c:pt>
                <c:pt idx="4">
                  <c:v>46902</c:v>
                </c:pt>
                <c:pt idx="5">
                  <c:v>50249</c:v>
                </c:pt>
                <c:pt idx="6">
                  <c:v>53716</c:v>
                </c:pt>
                <c:pt idx="7">
                  <c:v>55582</c:v>
                </c:pt>
                <c:pt idx="8">
                  <c:v>58238</c:v>
                </c:pt>
              </c:numCache>
            </c:numRef>
          </c:val>
        </c:ser>
        <c:marker val="1"/>
        <c:axId val="190301312"/>
        <c:axId val="190302848"/>
      </c:lineChart>
      <c:catAx>
        <c:axId val="190301312"/>
        <c:scaling>
          <c:orientation val="minMax"/>
        </c:scaling>
        <c:axPos val="b"/>
        <c:numFmt formatCode="General" sourceLinked="1"/>
        <c:tickLblPos val="nextTo"/>
        <c:crossAx val="190302848"/>
        <c:crosses val="autoZero"/>
        <c:auto val="1"/>
        <c:lblAlgn val="ctr"/>
        <c:lblOffset val="100"/>
      </c:catAx>
      <c:valAx>
        <c:axId val="190302848"/>
        <c:scaling>
          <c:orientation val="minMax"/>
        </c:scaling>
        <c:axPos val="l"/>
        <c:majorGridlines>
          <c:spPr>
            <a:ln>
              <a:solidFill>
                <a:schemeClr val="bg1">
                  <a:lumMod val="75000"/>
                </a:schemeClr>
              </a:solidFill>
              <a:prstDash val="dash"/>
            </a:ln>
          </c:spPr>
        </c:majorGridlines>
        <c:numFmt formatCode="#,##0" sourceLinked="1"/>
        <c:tickLblPos val="nextTo"/>
        <c:spPr>
          <a:ln>
            <a:solidFill>
              <a:schemeClr val="bg1">
                <a:lumMod val="75000"/>
              </a:schemeClr>
            </a:solidFill>
          </a:ln>
        </c:spPr>
        <c:crossAx val="190301312"/>
        <c:crosses val="autoZero"/>
        <c:crossBetween val="between"/>
      </c:valAx>
    </c:plotArea>
    <c:legend>
      <c:legendPos val="b"/>
      <c:layout>
        <c:manualLayout>
          <c:xMode val="edge"/>
          <c:yMode val="edge"/>
          <c:x val="0.26684598053561887"/>
          <c:y val="0.9103696982115157"/>
          <c:w val="0.42397079455977205"/>
          <c:h val="8.5196293926156755E-2"/>
        </c:manualLayout>
      </c:layout>
    </c:legend>
    <c:plotVisOnly val="1"/>
  </c:chart>
  <c:spPr>
    <a:ln>
      <a:noFill/>
    </a:ln>
  </c:spPr>
  <c:printSettings>
    <c:headerFooter/>
    <c:pageMargins b="0.750000000000002" l="0.70000000000000062" r="0.70000000000000062" t="0.750000000000002"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Presenze</a:t>
            </a:r>
            <a:r>
              <a:rPr lang="it-IT" sz="1200" baseline="0"/>
              <a:t> di turisti. Anni 2010-2018</a:t>
            </a:r>
            <a:endParaRPr lang="it-IT" sz="1200"/>
          </a:p>
        </c:rich>
      </c:tx>
      <c:layout>
        <c:manualLayout>
          <c:xMode val="edge"/>
          <c:yMode val="edge"/>
          <c:x val="0.28283924186895992"/>
          <c:y val="0"/>
        </c:manualLayout>
      </c:layout>
      <c:overlay val="1"/>
    </c:title>
    <c:plotArea>
      <c:layout>
        <c:manualLayout>
          <c:layoutTarget val="inner"/>
          <c:xMode val="edge"/>
          <c:yMode val="edge"/>
          <c:x val="9.5085313966068508E-2"/>
          <c:y val="0.16083376439258965"/>
          <c:w val="0.90171151896216251"/>
          <c:h val="0.60088672930753551"/>
        </c:manualLayout>
      </c:layout>
      <c:lineChart>
        <c:grouping val="standard"/>
        <c:ser>
          <c:idx val="0"/>
          <c:order val="0"/>
          <c:tx>
            <c:strRef>
              <c:f>'4.12 '!$E$4</c:f>
              <c:strCache>
                <c:ptCount val="1"/>
                <c:pt idx="0">
                  <c:v>Italia</c:v>
                </c:pt>
              </c:strCache>
            </c:strRef>
          </c:tx>
          <c:spPr>
            <a:ln>
              <a:solidFill>
                <a:srgbClr val="0000FF"/>
              </a:solidFill>
            </a:ln>
          </c:spPr>
          <c:marker>
            <c:symbol val="none"/>
          </c:marker>
          <c:dLbls>
            <c:txPr>
              <a:bodyPr/>
              <a:lstStyle/>
              <a:p>
                <a:pPr>
                  <a:defRPr>
                    <a:solidFill>
                      <a:srgbClr val="0000FF"/>
                    </a:solidFill>
                  </a:defRPr>
                </a:pPr>
                <a:endParaRPr lang="it-IT"/>
              </a:p>
            </c:txPr>
            <c:dLblPos val="t"/>
            <c:showVal val="1"/>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'!$E$8:$E$16</c:f>
              <c:numCache>
                <c:formatCode>#,##0</c:formatCode>
                <c:ptCount val="9"/>
                <c:pt idx="0">
                  <c:v>73289</c:v>
                </c:pt>
                <c:pt idx="1">
                  <c:v>70446</c:v>
                </c:pt>
                <c:pt idx="2">
                  <c:v>76871</c:v>
                </c:pt>
                <c:pt idx="3">
                  <c:v>67609</c:v>
                </c:pt>
                <c:pt idx="4">
                  <c:v>60799</c:v>
                </c:pt>
                <c:pt idx="5">
                  <c:v>63151</c:v>
                </c:pt>
                <c:pt idx="6">
                  <c:v>68282</c:v>
                </c:pt>
                <c:pt idx="7">
                  <c:v>76557</c:v>
                </c:pt>
                <c:pt idx="8">
                  <c:v>74850</c:v>
                </c:pt>
              </c:numCache>
            </c:numRef>
          </c:val>
        </c:ser>
        <c:ser>
          <c:idx val="1"/>
          <c:order val="1"/>
          <c:tx>
            <c:strRef>
              <c:f>'4.12 '!$F$4</c:f>
              <c:strCache>
                <c:ptCount val="1"/>
                <c:pt idx="0">
                  <c:v> Estero</c:v>
                </c:pt>
              </c:strCache>
            </c:strRef>
          </c:tx>
          <c:spPr>
            <a:ln>
              <a:solidFill>
                <a:srgbClr val="FF0000"/>
              </a:solidFill>
            </a:ln>
          </c:spPr>
          <c:marker>
            <c:symbol val="none"/>
          </c:marker>
          <c:dLbls>
            <c:txPr>
              <a:bodyPr/>
              <a:lstStyle/>
              <a:p>
                <a:pPr>
                  <a:defRPr>
                    <a:solidFill>
                      <a:srgbClr val="FF0000"/>
                    </a:solidFill>
                  </a:defRPr>
                </a:pPr>
                <a:endParaRPr lang="it-IT"/>
              </a:p>
            </c:txPr>
            <c:dLblPos val="b"/>
            <c:showVal val="1"/>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'!$F$8:$F$16</c:f>
              <c:numCache>
                <c:formatCode>#,##0</c:formatCode>
                <c:ptCount val="9"/>
                <c:pt idx="0">
                  <c:v>44663</c:v>
                </c:pt>
                <c:pt idx="1">
                  <c:v>55658</c:v>
                </c:pt>
                <c:pt idx="2">
                  <c:v>57758</c:v>
                </c:pt>
                <c:pt idx="3">
                  <c:v>49987</c:v>
                </c:pt>
                <c:pt idx="4">
                  <c:v>41598</c:v>
                </c:pt>
                <c:pt idx="5">
                  <c:v>50188</c:v>
                </c:pt>
                <c:pt idx="6">
                  <c:v>52822</c:v>
                </c:pt>
                <c:pt idx="7">
                  <c:v>60608</c:v>
                </c:pt>
                <c:pt idx="8">
                  <c:v>60763</c:v>
                </c:pt>
              </c:numCache>
            </c:numRef>
          </c:val>
        </c:ser>
        <c:ser>
          <c:idx val="2"/>
          <c:order val="2"/>
          <c:tx>
            <c:strRef>
              <c:f>'4.12 '!$G$4</c:f>
              <c:strCache>
                <c:ptCount val="1"/>
                <c:pt idx="0">
                  <c:v>Totale</c:v>
                </c:pt>
              </c:strCache>
            </c:strRef>
          </c:tx>
          <c:spPr>
            <a:ln>
              <a:solidFill>
                <a:schemeClr val="bg1">
                  <a:lumMod val="75000"/>
                </a:schemeClr>
              </a:solidFill>
            </a:ln>
          </c:spPr>
          <c:marker>
            <c:symbol val="none"/>
          </c:marker>
          <c:dLbls>
            <c:dLblPos val="t"/>
            <c:showVal val="1"/>
          </c:dLbls>
          <c:cat>
            <c:numRef>
              <c:f>'4.12 '!$A$5:$A$16</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'4.12 '!$G$8:$G$16</c:f>
              <c:numCache>
                <c:formatCode>#,##0</c:formatCode>
                <c:ptCount val="9"/>
                <c:pt idx="0">
                  <c:v>117952</c:v>
                </c:pt>
                <c:pt idx="1">
                  <c:v>126104</c:v>
                </c:pt>
                <c:pt idx="2">
                  <c:v>134629</c:v>
                </c:pt>
                <c:pt idx="3">
                  <c:v>117596</c:v>
                </c:pt>
                <c:pt idx="4">
                  <c:v>102397</c:v>
                </c:pt>
                <c:pt idx="5">
                  <c:v>113339</c:v>
                </c:pt>
                <c:pt idx="6">
                  <c:v>121104</c:v>
                </c:pt>
                <c:pt idx="7">
                  <c:v>137165</c:v>
                </c:pt>
                <c:pt idx="8">
                  <c:v>135613</c:v>
                </c:pt>
              </c:numCache>
            </c:numRef>
          </c:val>
        </c:ser>
        <c:marker val="1"/>
        <c:axId val="190870656"/>
        <c:axId val="190872192"/>
      </c:lineChart>
      <c:catAx>
        <c:axId val="190870656"/>
        <c:scaling>
          <c:orientation val="minMax"/>
        </c:scaling>
        <c:axPos val="b"/>
        <c:numFmt formatCode="General" sourceLinked="1"/>
        <c:tickLblPos val="nextTo"/>
        <c:crossAx val="190872192"/>
        <c:crosses val="autoZero"/>
        <c:auto val="1"/>
        <c:lblAlgn val="ctr"/>
        <c:lblOffset val="100"/>
      </c:catAx>
      <c:valAx>
        <c:axId val="190872192"/>
        <c:scaling>
          <c:orientation val="minMax"/>
        </c:scaling>
        <c:axPos val="l"/>
        <c:majorGridlines>
          <c:spPr>
            <a:ln>
              <a:solidFill>
                <a:schemeClr val="bg1">
                  <a:lumMod val="75000"/>
                </a:schemeClr>
              </a:solidFill>
              <a:prstDash val="dash"/>
            </a:ln>
          </c:spPr>
        </c:majorGridlines>
        <c:numFmt formatCode="#,##0" sourceLinked="1"/>
        <c:tickLblPos val="nextTo"/>
        <c:spPr>
          <a:ln>
            <a:solidFill>
              <a:schemeClr val="bg1">
                <a:lumMod val="75000"/>
              </a:schemeClr>
            </a:solidFill>
          </a:ln>
        </c:spPr>
        <c:crossAx val="190870656"/>
        <c:crosses val="autoZero"/>
        <c:crossBetween val="between"/>
      </c:valAx>
    </c:plotArea>
    <c:legend>
      <c:legendPos val="b"/>
      <c:layout>
        <c:manualLayout>
          <c:xMode val="edge"/>
          <c:yMode val="edge"/>
          <c:x val="0.26684598053561887"/>
          <c:y val="0.9103696982115157"/>
          <c:w val="0.481784993817923"/>
          <c:h val="8.6417746168825652E-2"/>
        </c:manualLayout>
      </c:layout>
    </c:legend>
    <c:plotVisOnly val="1"/>
  </c:chart>
  <c:spPr>
    <a:ln>
      <a:noFill/>
    </a:ln>
  </c:spPr>
  <c:printSettings>
    <c:headerFooter/>
    <c:pageMargins b="0.75000000000000222" l="0.70000000000000062" r="0.70000000000000062" t="0.75000000000000222"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lang val="it-IT"/>
  <c:chart>
    <c:title>
      <c:layout>
        <c:manualLayout>
          <c:xMode val="edge"/>
          <c:yMode val="edge"/>
          <c:x val="0.3542973682343763"/>
          <c:y val="0"/>
        </c:manualLayout>
      </c:layout>
      <c:txPr>
        <a:bodyPr/>
        <a:lstStyle/>
        <a:p>
          <a:pPr>
            <a:defRPr sz="1200"/>
          </a:pPr>
          <a:endParaRPr lang="it-IT"/>
        </a:p>
      </c:txPr>
    </c:title>
    <c:plotArea>
      <c:layout/>
      <c:barChart>
        <c:barDir val="col"/>
        <c:grouping val="clustered"/>
        <c:ser>
          <c:idx val="0"/>
          <c:order val="0"/>
          <c:tx>
            <c:strRef>
              <c:f>'6.1 e 6.2'!$A$21</c:f>
              <c:strCache>
                <c:ptCount val="1"/>
                <c:pt idx="0">
                  <c:v>Laurea/ Titolo universitario</c:v>
                </c:pt>
              </c:strCache>
            </c:strRef>
          </c:tx>
          <c:dPt>
            <c:idx val="1"/>
            <c:spPr>
              <a:solidFill>
                <a:srgbClr val="FF99CC"/>
              </a:solidFill>
            </c:spPr>
          </c:dPt>
          <c:dPt>
            <c:idx val="2"/>
            <c:spPr>
              <a:solidFill>
                <a:srgbClr val="FF0000"/>
              </a:solidFill>
            </c:spPr>
          </c:dPt>
          <c:dPt>
            <c:idx val="4"/>
            <c:spPr>
              <a:solidFill>
                <a:srgbClr val="FF99CC"/>
              </a:solidFill>
            </c:spPr>
          </c:dPt>
          <c:dPt>
            <c:idx val="5"/>
            <c:spPr>
              <a:solidFill>
                <a:srgbClr val="FF0000"/>
              </a:solidFill>
            </c:spPr>
          </c:dPt>
          <c:dPt>
            <c:idx val="7"/>
            <c:spPr>
              <a:solidFill>
                <a:srgbClr val="FF99CC"/>
              </a:solidFill>
            </c:spPr>
          </c:dPt>
          <c:dPt>
            <c:idx val="8"/>
            <c:spPr>
              <a:solidFill>
                <a:srgbClr val="FF0000"/>
              </a:solidFill>
            </c:spPr>
          </c:dPt>
          <c:dLbls>
            <c:showVal val="1"/>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6.2'!$B$21:$J$21</c:f>
              <c:numCache>
                <c:formatCode>0.0</c:formatCode>
                <c:ptCount val="9"/>
                <c:pt idx="0">
                  <c:v>9</c:v>
                </c:pt>
                <c:pt idx="1">
                  <c:v>5.2</c:v>
                </c:pt>
                <c:pt idx="2">
                  <c:v>7</c:v>
                </c:pt>
                <c:pt idx="3">
                  <c:v>13.2</c:v>
                </c:pt>
                <c:pt idx="4">
                  <c:v>11.2</c:v>
                </c:pt>
                <c:pt idx="5">
                  <c:v>12.1</c:v>
                </c:pt>
                <c:pt idx="6">
                  <c:v>16.600000000000001</c:v>
                </c:pt>
                <c:pt idx="7">
                  <c:v>16.2</c:v>
                </c:pt>
                <c:pt idx="8">
                  <c:v>16.399999999999999</c:v>
                </c:pt>
              </c:numCache>
            </c:numRef>
          </c:val>
        </c:ser>
        <c:axId val="191251968"/>
        <c:axId val="191253504"/>
      </c:barChart>
      <c:catAx>
        <c:axId val="191251968"/>
        <c:scaling>
          <c:orientation val="minMax"/>
        </c:scaling>
        <c:axPos val="b"/>
        <c:tickLblPos val="nextTo"/>
        <c:crossAx val="191253504"/>
        <c:crosses val="autoZero"/>
        <c:auto val="1"/>
        <c:lblAlgn val="ctr"/>
        <c:lblOffset val="100"/>
      </c:catAx>
      <c:valAx>
        <c:axId val="191253504"/>
        <c:scaling>
          <c:orientation val="minMax"/>
        </c:scaling>
        <c:axPos val="l"/>
        <c:majorGridlines>
          <c:spPr>
            <a:ln>
              <a:solidFill>
                <a:schemeClr val="bg1">
                  <a:lumMod val="85000"/>
                </a:schemeClr>
              </a:solidFill>
              <a:prstDash val="dash"/>
            </a:ln>
          </c:spPr>
        </c:majorGridlines>
        <c:numFmt formatCode="0.0" sourceLinked="1"/>
        <c:tickLblPos val="nextTo"/>
        <c:crossAx val="191251968"/>
        <c:crosses val="autoZero"/>
        <c:crossBetween val="between"/>
      </c:valAx>
    </c:plotArea>
    <c:plotVisOnly val="1"/>
  </c:chart>
  <c:spPr>
    <a:ln>
      <a:noFill/>
    </a:ln>
  </c:spPr>
  <c:printSettings>
    <c:headerFooter/>
    <c:pageMargins b="0.75000000000000255" l="0.70000000000000062" r="0.70000000000000062" t="0.7500000000000025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lang val="it-IT"/>
  <c:chart>
    <c:title>
      <c:layout>
        <c:manualLayout>
          <c:xMode val="edge"/>
          <c:yMode val="edge"/>
          <c:x val="0.3542973682343763"/>
          <c:y val="0"/>
        </c:manualLayout>
      </c:layout>
      <c:txPr>
        <a:bodyPr/>
        <a:lstStyle/>
        <a:p>
          <a:pPr>
            <a:defRPr sz="1200"/>
          </a:pPr>
          <a:endParaRPr lang="it-IT"/>
        </a:p>
      </c:txPr>
    </c:title>
    <c:plotArea>
      <c:layout/>
      <c:barChart>
        <c:barDir val="col"/>
        <c:grouping val="clustered"/>
        <c:ser>
          <c:idx val="0"/>
          <c:order val="0"/>
          <c:tx>
            <c:strRef>
              <c:f>'6.1 e 6.2'!$A$23</c:f>
              <c:strCache>
                <c:ptCount val="1"/>
                <c:pt idx="0">
                  <c:v>Diploma scuola media superiore</c:v>
                </c:pt>
              </c:strCache>
            </c:strRef>
          </c:tx>
          <c:dPt>
            <c:idx val="1"/>
            <c:spPr>
              <a:solidFill>
                <a:srgbClr val="FF99CC"/>
              </a:solidFill>
            </c:spPr>
          </c:dPt>
          <c:dPt>
            <c:idx val="2"/>
            <c:spPr>
              <a:solidFill>
                <a:srgbClr val="FF0000"/>
              </a:solidFill>
            </c:spPr>
          </c:dPt>
          <c:dPt>
            <c:idx val="4"/>
            <c:spPr>
              <a:solidFill>
                <a:srgbClr val="FF99CC"/>
              </a:solidFill>
            </c:spPr>
          </c:dPt>
          <c:dPt>
            <c:idx val="5"/>
            <c:spPr>
              <a:solidFill>
                <a:srgbClr val="FF0000"/>
              </a:solidFill>
            </c:spPr>
          </c:dPt>
          <c:dPt>
            <c:idx val="7"/>
            <c:spPr>
              <a:solidFill>
                <a:srgbClr val="FF99CC"/>
              </a:solidFill>
            </c:spPr>
          </c:dPt>
          <c:dPt>
            <c:idx val="8"/>
            <c:spPr>
              <a:solidFill>
                <a:srgbClr val="FF0000"/>
              </a:solidFill>
            </c:spPr>
          </c:dPt>
          <c:dLbls>
            <c:showVal val="1"/>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6.2'!$B$23:$J$23</c:f>
              <c:numCache>
                <c:formatCode>0.0</c:formatCode>
                <c:ptCount val="9"/>
                <c:pt idx="0">
                  <c:v>28.4</c:v>
                </c:pt>
                <c:pt idx="1">
                  <c:v>25.2</c:v>
                </c:pt>
                <c:pt idx="2">
                  <c:v>26.7</c:v>
                </c:pt>
                <c:pt idx="3">
                  <c:v>34.9</c:v>
                </c:pt>
                <c:pt idx="4">
                  <c:v>29.3</c:v>
                </c:pt>
                <c:pt idx="5">
                  <c:v>32</c:v>
                </c:pt>
                <c:pt idx="6">
                  <c:v>36.6</c:v>
                </c:pt>
                <c:pt idx="7">
                  <c:v>32.700000000000003</c:v>
                </c:pt>
                <c:pt idx="8">
                  <c:v>34.5</c:v>
                </c:pt>
              </c:numCache>
            </c:numRef>
          </c:val>
        </c:ser>
        <c:axId val="191288448"/>
        <c:axId val="191289984"/>
      </c:barChart>
      <c:catAx>
        <c:axId val="191288448"/>
        <c:scaling>
          <c:orientation val="minMax"/>
        </c:scaling>
        <c:axPos val="b"/>
        <c:tickLblPos val="nextTo"/>
        <c:crossAx val="191289984"/>
        <c:crosses val="autoZero"/>
        <c:auto val="1"/>
        <c:lblAlgn val="ctr"/>
        <c:lblOffset val="100"/>
      </c:catAx>
      <c:valAx>
        <c:axId val="191289984"/>
        <c:scaling>
          <c:orientation val="minMax"/>
        </c:scaling>
        <c:axPos val="l"/>
        <c:majorGridlines>
          <c:spPr>
            <a:ln>
              <a:solidFill>
                <a:schemeClr val="bg1">
                  <a:lumMod val="85000"/>
                </a:schemeClr>
              </a:solidFill>
              <a:prstDash val="dash"/>
            </a:ln>
          </c:spPr>
        </c:majorGridlines>
        <c:numFmt formatCode="0.0" sourceLinked="1"/>
        <c:tickLblPos val="nextTo"/>
        <c:crossAx val="191288448"/>
        <c:crosses val="autoZero"/>
        <c:crossBetween val="between"/>
      </c:valAx>
    </c:plotArea>
    <c:plotVisOnly val="1"/>
  </c:chart>
  <c:spPr>
    <a:ln>
      <a:noFill/>
    </a:ln>
  </c:spPr>
  <c:printSettings>
    <c:headerFooter/>
    <c:pageMargins b="0.75000000000000278" l="0.70000000000000062" r="0.70000000000000062" t="0.750000000000002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it-IT"/>
  <c:chart>
    <c:title>
      <c:layout>
        <c:manualLayout>
          <c:xMode val="edge"/>
          <c:yMode val="edge"/>
          <c:x val="0.3542973682343763"/>
          <c:y val="0"/>
        </c:manualLayout>
      </c:layout>
      <c:txPr>
        <a:bodyPr/>
        <a:lstStyle/>
        <a:p>
          <a:pPr>
            <a:defRPr sz="1200"/>
          </a:pPr>
          <a:endParaRPr lang="it-IT"/>
        </a:p>
      </c:txPr>
    </c:title>
    <c:plotArea>
      <c:layout/>
      <c:barChart>
        <c:barDir val="col"/>
        <c:grouping val="clustered"/>
        <c:ser>
          <c:idx val="0"/>
          <c:order val="0"/>
          <c:tx>
            <c:strRef>
              <c:f>'6.1 e 6.2'!$A$24</c:f>
              <c:strCache>
                <c:ptCount val="1"/>
                <c:pt idx="0">
                  <c:v>Licenza scuola media inferiore</c:v>
                </c:pt>
              </c:strCache>
            </c:strRef>
          </c:tx>
          <c:dPt>
            <c:idx val="1"/>
            <c:spPr>
              <a:solidFill>
                <a:srgbClr val="FF99CC"/>
              </a:solidFill>
            </c:spPr>
          </c:dPt>
          <c:dPt>
            <c:idx val="2"/>
            <c:spPr>
              <a:solidFill>
                <a:srgbClr val="FF0000"/>
              </a:solidFill>
            </c:spPr>
          </c:dPt>
          <c:dPt>
            <c:idx val="4"/>
            <c:spPr>
              <a:solidFill>
                <a:srgbClr val="FF99CC"/>
              </a:solidFill>
            </c:spPr>
          </c:dPt>
          <c:dPt>
            <c:idx val="5"/>
            <c:spPr>
              <a:solidFill>
                <a:srgbClr val="FF0000"/>
              </a:solidFill>
            </c:spPr>
          </c:dPt>
          <c:dPt>
            <c:idx val="7"/>
            <c:spPr>
              <a:solidFill>
                <a:srgbClr val="FF99CC"/>
              </a:solidFill>
            </c:spPr>
          </c:dPt>
          <c:dPt>
            <c:idx val="8"/>
            <c:spPr>
              <a:solidFill>
                <a:srgbClr val="FF0000"/>
              </a:solidFill>
            </c:spPr>
          </c:dPt>
          <c:dLbls>
            <c:showVal val="1"/>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6.2'!$B$24:$J$24</c:f>
              <c:numCache>
                <c:formatCode>0.0</c:formatCode>
                <c:ptCount val="9"/>
                <c:pt idx="0">
                  <c:v>34.5</c:v>
                </c:pt>
                <c:pt idx="1">
                  <c:v>28.4</c:v>
                </c:pt>
                <c:pt idx="2">
                  <c:v>31.3</c:v>
                </c:pt>
                <c:pt idx="3">
                  <c:v>30.1</c:v>
                </c:pt>
                <c:pt idx="4">
                  <c:v>25.5</c:v>
                </c:pt>
                <c:pt idx="5">
                  <c:v>27.7</c:v>
                </c:pt>
                <c:pt idx="6">
                  <c:v>28.2</c:v>
                </c:pt>
                <c:pt idx="7">
                  <c:v>24.1</c:v>
                </c:pt>
                <c:pt idx="8">
                  <c:v>26.1</c:v>
                </c:pt>
              </c:numCache>
            </c:numRef>
          </c:val>
        </c:ser>
        <c:axId val="191202048"/>
        <c:axId val="191203584"/>
      </c:barChart>
      <c:catAx>
        <c:axId val="191202048"/>
        <c:scaling>
          <c:orientation val="minMax"/>
        </c:scaling>
        <c:axPos val="b"/>
        <c:tickLblPos val="nextTo"/>
        <c:crossAx val="191203584"/>
        <c:crosses val="autoZero"/>
        <c:auto val="1"/>
        <c:lblAlgn val="ctr"/>
        <c:lblOffset val="100"/>
      </c:catAx>
      <c:valAx>
        <c:axId val="191203584"/>
        <c:scaling>
          <c:orientation val="minMax"/>
        </c:scaling>
        <c:axPos val="l"/>
        <c:majorGridlines>
          <c:spPr>
            <a:ln>
              <a:solidFill>
                <a:schemeClr val="bg1">
                  <a:lumMod val="85000"/>
                </a:schemeClr>
              </a:solidFill>
              <a:prstDash val="dash"/>
            </a:ln>
          </c:spPr>
        </c:majorGridlines>
        <c:numFmt formatCode="0.0" sourceLinked="1"/>
        <c:tickLblPos val="nextTo"/>
        <c:crossAx val="191202048"/>
        <c:crosses val="autoZero"/>
        <c:crossBetween val="between"/>
      </c:valAx>
    </c:plotArea>
    <c:plotVisOnly val="1"/>
  </c:chart>
  <c:spPr>
    <a:ln>
      <a:noFill/>
    </a:ln>
  </c:spPr>
  <c:printSettings>
    <c:headerFooter/>
    <c:pageMargins b="0.750000000000003" l="0.70000000000000062" r="0.70000000000000062" t="0.75000000000000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it-IT"/>
  <c:chart>
    <c:title>
      <c:layout>
        <c:manualLayout>
          <c:xMode val="edge"/>
          <c:yMode val="edge"/>
          <c:x val="0.3542973682343763"/>
          <c:y val="0"/>
        </c:manualLayout>
      </c:layout>
      <c:txPr>
        <a:bodyPr/>
        <a:lstStyle/>
        <a:p>
          <a:pPr>
            <a:defRPr sz="1200"/>
          </a:pPr>
          <a:endParaRPr lang="it-IT"/>
        </a:p>
      </c:txPr>
    </c:title>
    <c:plotArea>
      <c:layout/>
      <c:barChart>
        <c:barDir val="col"/>
        <c:grouping val="clustered"/>
        <c:ser>
          <c:idx val="0"/>
          <c:order val="0"/>
          <c:tx>
            <c:strRef>
              <c:f>'6.1 e 6.2'!$A$25</c:f>
              <c:strCache>
                <c:ptCount val="1"/>
                <c:pt idx="0">
                  <c:v>Licenza elementare</c:v>
                </c:pt>
              </c:strCache>
            </c:strRef>
          </c:tx>
          <c:dPt>
            <c:idx val="1"/>
            <c:spPr>
              <a:solidFill>
                <a:srgbClr val="FF99CC"/>
              </a:solidFill>
            </c:spPr>
          </c:dPt>
          <c:dPt>
            <c:idx val="2"/>
            <c:spPr>
              <a:solidFill>
                <a:srgbClr val="FF0000"/>
              </a:solidFill>
            </c:spPr>
          </c:dPt>
          <c:dPt>
            <c:idx val="4"/>
            <c:spPr>
              <a:solidFill>
                <a:srgbClr val="FF99CC"/>
              </a:solidFill>
            </c:spPr>
          </c:dPt>
          <c:dPt>
            <c:idx val="5"/>
            <c:spPr>
              <a:solidFill>
                <a:srgbClr val="FF0000"/>
              </a:solidFill>
            </c:spPr>
          </c:dPt>
          <c:dPt>
            <c:idx val="7"/>
            <c:spPr>
              <a:solidFill>
                <a:srgbClr val="FF99CC"/>
              </a:solidFill>
            </c:spPr>
          </c:dPt>
          <c:dPt>
            <c:idx val="8"/>
            <c:spPr>
              <a:solidFill>
                <a:srgbClr val="FF0000"/>
              </a:solidFill>
            </c:spPr>
          </c:dPt>
          <c:dLbls>
            <c:showVal val="1"/>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6.2'!$B$25:$J$25</c:f>
              <c:numCache>
                <c:formatCode>0.0</c:formatCode>
                <c:ptCount val="9"/>
                <c:pt idx="0">
                  <c:v>21.8</c:v>
                </c:pt>
                <c:pt idx="1">
                  <c:v>31.6</c:v>
                </c:pt>
                <c:pt idx="2">
                  <c:v>27</c:v>
                </c:pt>
                <c:pt idx="3">
                  <c:v>16.2</c:v>
                </c:pt>
                <c:pt idx="4">
                  <c:v>26.6</c:v>
                </c:pt>
                <c:pt idx="5">
                  <c:v>21.6</c:v>
                </c:pt>
                <c:pt idx="6">
                  <c:v>12.7</c:v>
                </c:pt>
                <c:pt idx="7">
                  <c:v>20.100000000000001</c:v>
                </c:pt>
                <c:pt idx="8">
                  <c:v>16.600000000000001</c:v>
                </c:pt>
              </c:numCache>
            </c:numRef>
          </c:val>
        </c:ser>
        <c:axId val="191631744"/>
        <c:axId val="191633280"/>
      </c:barChart>
      <c:catAx>
        <c:axId val="191631744"/>
        <c:scaling>
          <c:orientation val="minMax"/>
        </c:scaling>
        <c:axPos val="b"/>
        <c:tickLblPos val="nextTo"/>
        <c:crossAx val="191633280"/>
        <c:crosses val="autoZero"/>
        <c:auto val="1"/>
        <c:lblAlgn val="ctr"/>
        <c:lblOffset val="100"/>
      </c:catAx>
      <c:valAx>
        <c:axId val="191633280"/>
        <c:scaling>
          <c:orientation val="minMax"/>
        </c:scaling>
        <c:axPos val="l"/>
        <c:majorGridlines>
          <c:spPr>
            <a:ln>
              <a:solidFill>
                <a:schemeClr val="bg1">
                  <a:lumMod val="85000"/>
                </a:schemeClr>
              </a:solidFill>
              <a:prstDash val="dash"/>
            </a:ln>
          </c:spPr>
        </c:majorGridlines>
        <c:numFmt formatCode="0.0" sourceLinked="1"/>
        <c:tickLblPos val="nextTo"/>
        <c:crossAx val="191631744"/>
        <c:crosses val="autoZero"/>
        <c:crossBetween val="between"/>
      </c:valAx>
    </c:plotArea>
    <c:plotVisOnly val="1"/>
  </c:chart>
  <c:spPr>
    <a:ln>
      <a:noFill/>
    </a:ln>
  </c:spPr>
  <c:printSettings>
    <c:headerFooter/>
    <c:pageMargins b="0.75000000000000322" l="0.70000000000000062" r="0.70000000000000062" t="0.750000000000003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it-IT"/>
  <c:chart>
    <c:title>
      <c:layout>
        <c:manualLayout>
          <c:xMode val="edge"/>
          <c:yMode val="edge"/>
          <c:x val="0.41607353134912312"/>
          <c:y val="0"/>
        </c:manualLayout>
      </c:layout>
      <c:txPr>
        <a:bodyPr/>
        <a:lstStyle/>
        <a:p>
          <a:pPr>
            <a:defRPr sz="1200"/>
          </a:pPr>
          <a:endParaRPr lang="it-IT"/>
        </a:p>
      </c:txPr>
    </c:title>
    <c:plotArea>
      <c:layout/>
      <c:barChart>
        <c:barDir val="col"/>
        <c:grouping val="clustered"/>
        <c:ser>
          <c:idx val="0"/>
          <c:order val="0"/>
          <c:tx>
            <c:strRef>
              <c:f>'6.1 e 6.2'!$A$27</c:f>
              <c:strCache>
                <c:ptCount val="1"/>
                <c:pt idx="0">
                  <c:v>Analfabeti</c:v>
                </c:pt>
              </c:strCache>
            </c:strRef>
          </c:tx>
          <c:dPt>
            <c:idx val="1"/>
            <c:spPr>
              <a:solidFill>
                <a:srgbClr val="FF99CC"/>
              </a:solidFill>
            </c:spPr>
          </c:dPt>
          <c:dPt>
            <c:idx val="2"/>
            <c:spPr>
              <a:solidFill>
                <a:srgbClr val="FF0000"/>
              </a:solidFill>
            </c:spPr>
          </c:dPt>
          <c:dPt>
            <c:idx val="4"/>
            <c:spPr>
              <a:solidFill>
                <a:srgbClr val="FF99CC"/>
              </a:solidFill>
            </c:spPr>
          </c:dPt>
          <c:dPt>
            <c:idx val="5"/>
            <c:spPr>
              <a:solidFill>
                <a:srgbClr val="FF0000"/>
              </a:solidFill>
            </c:spPr>
          </c:dPt>
          <c:dPt>
            <c:idx val="7"/>
            <c:spPr>
              <a:solidFill>
                <a:srgbClr val="FF99CC"/>
              </a:solidFill>
            </c:spPr>
          </c:dPt>
          <c:dPt>
            <c:idx val="8"/>
            <c:spPr>
              <a:solidFill>
                <a:srgbClr val="FF0000"/>
              </a:solidFill>
            </c:spPr>
          </c:dPt>
          <c:dLbls>
            <c:showVal val="1"/>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6.2'!$B$27:$J$27</c:f>
              <c:numCache>
                <c:formatCode>0.0</c:formatCode>
                <c:ptCount val="9"/>
                <c:pt idx="0">
                  <c:v>0.2</c:v>
                </c:pt>
                <c:pt idx="1">
                  <c:v>0.4</c:v>
                </c:pt>
                <c:pt idx="2">
                  <c:v>0.3</c:v>
                </c:pt>
                <c:pt idx="3">
                  <c:v>0.2</c:v>
                </c:pt>
                <c:pt idx="4">
                  <c:v>0.3</c:v>
                </c:pt>
                <c:pt idx="5">
                  <c:v>0.2</c:v>
                </c:pt>
                <c:pt idx="6">
                  <c:v>0.2</c:v>
                </c:pt>
                <c:pt idx="7">
                  <c:v>0.4</c:v>
                </c:pt>
                <c:pt idx="8">
                  <c:v>0.3</c:v>
                </c:pt>
              </c:numCache>
            </c:numRef>
          </c:val>
        </c:ser>
        <c:axId val="191680512"/>
        <c:axId val="191682048"/>
      </c:barChart>
      <c:catAx>
        <c:axId val="191680512"/>
        <c:scaling>
          <c:orientation val="minMax"/>
        </c:scaling>
        <c:axPos val="b"/>
        <c:tickLblPos val="nextTo"/>
        <c:crossAx val="191682048"/>
        <c:crosses val="autoZero"/>
        <c:auto val="1"/>
        <c:lblAlgn val="ctr"/>
        <c:lblOffset val="100"/>
      </c:catAx>
      <c:valAx>
        <c:axId val="191682048"/>
        <c:scaling>
          <c:orientation val="minMax"/>
        </c:scaling>
        <c:axPos val="l"/>
        <c:majorGridlines>
          <c:spPr>
            <a:ln>
              <a:solidFill>
                <a:schemeClr val="bg1">
                  <a:lumMod val="85000"/>
                </a:schemeClr>
              </a:solidFill>
              <a:prstDash val="dash"/>
            </a:ln>
          </c:spPr>
        </c:majorGridlines>
        <c:numFmt formatCode="0.0" sourceLinked="1"/>
        <c:tickLblPos val="nextTo"/>
        <c:crossAx val="191680512"/>
        <c:crosses val="autoZero"/>
        <c:crossBetween val="between"/>
      </c:valAx>
    </c:plotArea>
    <c:plotVisOnly val="1"/>
  </c:chart>
  <c:spPr>
    <a:ln>
      <a:noFill/>
    </a:ln>
  </c:spPr>
  <c:printSettings>
    <c:headerFooter/>
    <c:pageMargins b="0.75000000000000344" l="0.70000000000000062" r="0.70000000000000062" t="0.7500000000000034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stacked"/>
        <c:ser>
          <c:idx val="0"/>
          <c:order val="0"/>
          <c:tx>
            <c:v>stranieri</c:v>
          </c:tx>
          <c:spPr>
            <a:solidFill>
              <a:srgbClr val="66FF66"/>
            </a:solidFill>
          </c:spPr>
          <c:dLbls>
            <c:showVal val="1"/>
          </c:dLbls>
          <c:cat>
            <c:strRef>
              <c:f>('6.5 e 6.6 '!$A$28:$A$35,'6.5 e 6.6 '!$A$39:$A$43)</c:f>
              <c:strCache>
                <c:ptCount val="13"/>
                <c:pt idx="0">
                  <c:v>Via Beata Domicilla</c:v>
                </c:pt>
                <c:pt idx="1">
                  <c:v>Viale Martelli, 15</c:v>
                </c:pt>
                <c:pt idx="2">
                  <c:v>Via Cappuccini</c:v>
                </c:pt>
                <c:pt idx="3">
                  <c:v>Via Fiamme Gialle, 3</c:v>
                </c:pt>
                <c:pt idx="4">
                  <c:v>Viale della Libertà, 104</c:v>
                </c:pt>
                <c:pt idx="5">
                  <c:v>Via Mantegna, 1</c:v>
                </c:pt>
                <c:pt idx="6">
                  <c:v>Via Vallenoncello, 83</c:v>
                </c:pt>
                <c:pt idx="7">
                  <c:v>Via Ada Negri</c:v>
                </c:pt>
                <c:pt idx="8">
                  <c:v>“Don Bosco” </c:v>
                </c:pt>
                <c:pt idx="9">
                  <c:v>“S. Lucia”</c:v>
                </c:pt>
                <c:pt idx="10">
                  <c:v>“G. Lozer”</c:v>
                </c:pt>
                <c:pt idx="11">
                  <c:v>“Sacro Cuore” </c:v>
                </c:pt>
                <c:pt idx="12">
                  <c:v>"S. Maria Goretti" </c:v>
                </c:pt>
              </c:strCache>
            </c:strRef>
          </c:cat>
          <c:val>
            <c:numRef>
              <c:f>('6.5 e 6.6 '!$G$28:$G$35,'6.5 e 6.6 '!$G$39:$G$43)</c:f>
              <c:numCache>
                <c:formatCode>General</c:formatCode>
                <c:ptCount val="13"/>
                <c:pt idx="0">
                  <c:v>52</c:v>
                </c:pt>
                <c:pt idx="1">
                  <c:v>32</c:v>
                </c:pt>
                <c:pt idx="2">
                  <c:v>24</c:v>
                </c:pt>
                <c:pt idx="3">
                  <c:v>69</c:v>
                </c:pt>
                <c:pt idx="4">
                  <c:v>53</c:v>
                </c:pt>
                <c:pt idx="5">
                  <c:v>22</c:v>
                </c:pt>
                <c:pt idx="6">
                  <c:v>12</c:v>
                </c:pt>
                <c:pt idx="7">
                  <c:v>34</c:v>
                </c:pt>
                <c:pt idx="8">
                  <c:v>5</c:v>
                </c:pt>
                <c:pt idx="9">
                  <c:v>2</c:v>
                </c:pt>
                <c:pt idx="10">
                  <c:v>4</c:v>
                </c:pt>
                <c:pt idx="11">
                  <c:v>19</c:v>
                </c:pt>
                <c:pt idx="12">
                  <c:v>2</c:v>
                </c:pt>
              </c:numCache>
            </c:numRef>
          </c:val>
        </c:ser>
        <c:ser>
          <c:idx val="1"/>
          <c:order val="1"/>
          <c:tx>
            <c:v>italiani</c:v>
          </c:tx>
          <c:spPr>
            <a:solidFill>
              <a:srgbClr val="FFFF00"/>
            </a:solidFill>
          </c:spPr>
          <c:dLbls>
            <c:showVal val="1"/>
          </c:dLbls>
          <c:cat>
            <c:strRef>
              <c:f>('6.5 e 6.6 '!$A$28:$A$35,'6.5 e 6.6 '!$A$39:$A$43)</c:f>
              <c:strCache>
                <c:ptCount val="13"/>
                <c:pt idx="0">
                  <c:v>Via Beata Domicilla</c:v>
                </c:pt>
                <c:pt idx="1">
                  <c:v>Viale Martelli, 15</c:v>
                </c:pt>
                <c:pt idx="2">
                  <c:v>Via Cappuccini</c:v>
                </c:pt>
                <c:pt idx="3">
                  <c:v>Via Fiamme Gialle, 3</c:v>
                </c:pt>
                <c:pt idx="4">
                  <c:v>Viale della Libertà, 104</c:v>
                </c:pt>
                <c:pt idx="5">
                  <c:v>Via Mantegna, 1</c:v>
                </c:pt>
                <c:pt idx="6">
                  <c:v>Via Vallenoncello, 83</c:v>
                </c:pt>
                <c:pt idx="7">
                  <c:v>Via Ada Negri</c:v>
                </c:pt>
                <c:pt idx="8">
                  <c:v>“Don Bosco” </c:v>
                </c:pt>
                <c:pt idx="9">
                  <c:v>“S. Lucia”</c:v>
                </c:pt>
                <c:pt idx="10">
                  <c:v>“G. Lozer”</c:v>
                </c:pt>
                <c:pt idx="11">
                  <c:v>“Sacro Cuore” </c:v>
                </c:pt>
                <c:pt idx="12">
                  <c:v>"S. Maria Goretti" </c:v>
                </c:pt>
              </c:strCache>
            </c:strRef>
          </c:cat>
          <c:val>
            <c:numRef>
              <c:f>('6.5 e 6.6 '!$H$28:$H$35,'6.5 e 6.6 '!$H$39:$H$43)</c:f>
              <c:numCache>
                <c:formatCode>General</c:formatCode>
                <c:ptCount val="13"/>
                <c:pt idx="0">
                  <c:v>59</c:v>
                </c:pt>
                <c:pt idx="1">
                  <c:v>33</c:v>
                </c:pt>
                <c:pt idx="2">
                  <c:v>43</c:v>
                </c:pt>
                <c:pt idx="3">
                  <c:v>74</c:v>
                </c:pt>
                <c:pt idx="4">
                  <c:v>81</c:v>
                </c:pt>
                <c:pt idx="5">
                  <c:v>35</c:v>
                </c:pt>
                <c:pt idx="6">
                  <c:v>57</c:v>
                </c:pt>
                <c:pt idx="7">
                  <c:v>75</c:v>
                </c:pt>
                <c:pt idx="8">
                  <c:v>82</c:v>
                </c:pt>
                <c:pt idx="9">
                  <c:v>118</c:v>
                </c:pt>
                <c:pt idx="10">
                  <c:v>71</c:v>
                </c:pt>
                <c:pt idx="11">
                  <c:v>114</c:v>
                </c:pt>
                <c:pt idx="12">
                  <c:v>94</c:v>
                </c:pt>
              </c:numCache>
            </c:numRef>
          </c:val>
        </c:ser>
        <c:gapWidth val="86"/>
        <c:overlap val="100"/>
        <c:axId val="191922560"/>
        <c:axId val="191924096"/>
      </c:barChart>
      <c:lineChart>
        <c:grouping val="standard"/>
        <c:ser>
          <c:idx val="2"/>
          <c:order val="2"/>
          <c:tx>
            <c:strRef>
              <c:f>'6.5 e 6.6 '!$E$26</c:f>
              <c:strCache>
                <c:ptCount val="1"/>
                <c:pt idx="0">
                  <c:v>Iscritti</c:v>
                </c:pt>
              </c:strCache>
            </c:strRef>
          </c:tx>
          <c:spPr>
            <a:ln>
              <a:noFill/>
            </a:ln>
          </c:spPr>
          <c:marker>
            <c:symbol val="diamond"/>
            <c:size val="8"/>
            <c:spPr>
              <a:solidFill>
                <a:srgbClr val="FF0000"/>
              </a:solidFill>
              <a:ln>
                <a:noFill/>
              </a:ln>
            </c:spPr>
          </c:marker>
          <c:dLbls>
            <c:txPr>
              <a:bodyPr/>
              <a:lstStyle/>
              <a:p>
                <a:pPr>
                  <a:defRPr>
                    <a:solidFill>
                      <a:srgbClr val="FF0000"/>
                    </a:solidFill>
                  </a:defRPr>
                </a:pPr>
                <a:endParaRPr lang="it-IT"/>
              </a:p>
            </c:txPr>
            <c:dLblPos val="t"/>
            <c:showVal val="1"/>
          </c:dLbls>
          <c:val>
            <c:numRef>
              <c:f>('6.5 e 6.6 '!$E$28:$E$35,'6.5 e 6.6 '!$E$39:$E$43)</c:f>
              <c:numCache>
                <c:formatCode>General</c:formatCode>
                <c:ptCount val="13"/>
                <c:pt idx="0">
                  <c:v>111</c:v>
                </c:pt>
                <c:pt idx="1">
                  <c:v>65</c:v>
                </c:pt>
                <c:pt idx="2">
                  <c:v>67</c:v>
                </c:pt>
                <c:pt idx="3">
                  <c:v>143</c:v>
                </c:pt>
                <c:pt idx="4">
                  <c:v>134</c:v>
                </c:pt>
                <c:pt idx="5">
                  <c:v>57</c:v>
                </c:pt>
                <c:pt idx="6">
                  <c:v>69</c:v>
                </c:pt>
                <c:pt idx="7">
                  <c:v>109</c:v>
                </c:pt>
                <c:pt idx="8">
                  <c:v>87</c:v>
                </c:pt>
                <c:pt idx="9">
                  <c:v>120</c:v>
                </c:pt>
                <c:pt idx="10">
                  <c:v>75</c:v>
                </c:pt>
                <c:pt idx="11">
                  <c:v>133</c:v>
                </c:pt>
                <c:pt idx="12">
                  <c:v>96</c:v>
                </c:pt>
              </c:numCache>
            </c:numRef>
          </c:val>
        </c:ser>
        <c:marker val="1"/>
        <c:axId val="191922560"/>
        <c:axId val="191924096"/>
      </c:lineChart>
      <c:catAx>
        <c:axId val="191922560"/>
        <c:scaling>
          <c:orientation val="minMax"/>
        </c:scaling>
        <c:axPos val="b"/>
        <c:tickLblPos val="nextTo"/>
        <c:crossAx val="191924096"/>
        <c:crosses val="autoZero"/>
        <c:auto val="1"/>
        <c:lblAlgn val="ctr"/>
        <c:lblOffset val="100"/>
      </c:catAx>
      <c:valAx>
        <c:axId val="191924096"/>
        <c:scaling>
          <c:orientation val="minMax"/>
        </c:scaling>
        <c:axPos val="l"/>
        <c:majorGridlines>
          <c:spPr>
            <a:ln>
              <a:solidFill>
                <a:schemeClr val="bg1">
                  <a:lumMod val="85000"/>
                </a:schemeClr>
              </a:solidFill>
              <a:prstDash val="dash"/>
            </a:ln>
          </c:spPr>
        </c:majorGridlines>
        <c:numFmt formatCode="General" sourceLinked="1"/>
        <c:tickLblPos val="nextTo"/>
        <c:crossAx val="191922560"/>
        <c:crosses val="autoZero"/>
        <c:crossBetween val="between"/>
      </c:valAx>
    </c:plotArea>
    <c:legend>
      <c:legendPos val="b"/>
      <c:spPr>
        <a:ln>
          <a:noFill/>
        </a:ln>
      </c:spPr>
    </c:legend>
    <c:plotVisOnly val="1"/>
    <c:dispBlanksAs val="gap"/>
  </c:chart>
  <c:spPr>
    <a:ln>
      <a:noFill/>
    </a:ln>
  </c:spPr>
  <c:printSettings>
    <c:headerFooter/>
    <c:pageMargins b="0.75000000000000266" l="0.70000000000000062" r="0.70000000000000062" t="0.75000000000000266"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stacked"/>
        <c:ser>
          <c:idx val="0"/>
          <c:order val="0"/>
          <c:tx>
            <c:v>stranieri</c:v>
          </c:tx>
          <c:spPr>
            <a:solidFill>
              <a:srgbClr val="66FF66"/>
            </a:solidFill>
          </c:spPr>
          <c:dLbls>
            <c:showVal val="1"/>
          </c:dLbls>
          <c:cat>
            <c:strRef>
              <c:f>'6.9 10 e 11'!$A$5:$A$18</c:f>
              <c:strCache>
                <c:ptCount val="14"/>
                <c:pt idx="0">
                  <c:v>“Don Bosco” </c:v>
                </c:pt>
                <c:pt idx="1">
                  <c:v>“E. Vendramini” </c:v>
                </c:pt>
                <c:pt idx="2">
                  <c:v>“L. Da Vinci”</c:v>
                </c:pt>
                <c:pt idx="3">
                  <c:v>“C. Collodi” </c:v>
                </c:pt>
                <c:pt idx="4">
                  <c:v>“G. Gozzi”</c:v>
                </c:pt>
                <c:pt idx="5">
                  <c:v>“M. Grigoletti” </c:v>
                </c:pt>
                <c:pt idx="6">
                  <c:v>“Padre Marco d’Aviano” </c:v>
                </c:pt>
                <c:pt idx="7">
                  <c:v>“G. Narvesa” </c:v>
                </c:pt>
                <c:pt idx="8">
                  <c:v>“E. De Amicis”</c:v>
                </c:pt>
                <c:pt idx="9">
                  <c:v>“IV Novembre”</c:v>
                </c:pt>
                <c:pt idx="10">
                  <c:v>“A.  Rosmini”</c:v>
                </c:pt>
                <c:pt idx="11">
                  <c:v>“L. Radice”</c:v>
                </c:pt>
                <c:pt idx="12">
                  <c:v>“Beato Odorico da P.”</c:v>
                </c:pt>
                <c:pt idx="13">
                  <c:v>“A. Gabelli"</c:v>
                </c:pt>
              </c:strCache>
            </c:strRef>
          </c:cat>
          <c:val>
            <c:numRef>
              <c:f>'6.9 10 e 11'!$H$5:$H$18</c:f>
              <c:numCache>
                <c:formatCode>General</c:formatCode>
                <c:ptCount val="14"/>
                <c:pt idx="0">
                  <c:v>4</c:v>
                </c:pt>
                <c:pt idx="1">
                  <c:v>10</c:v>
                </c:pt>
                <c:pt idx="2">
                  <c:v>16</c:v>
                </c:pt>
                <c:pt idx="3">
                  <c:v>20</c:v>
                </c:pt>
                <c:pt idx="4">
                  <c:v>23</c:v>
                </c:pt>
                <c:pt idx="5">
                  <c:v>29</c:v>
                </c:pt>
                <c:pt idx="6">
                  <c:v>42</c:v>
                </c:pt>
                <c:pt idx="7">
                  <c:v>42</c:v>
                </c:pt>
                <c:pt idx="8">
                  <c:v>47</c:v>
                </c:pt>
                <c:pt idx="9">
                  <c:v>53</c:v>
                </c:pt>
                <c:pt idx="10">
                  <c:v>61</c:v>
                </c:pt>
                <c:pt idx="11">
                  <c:v>64</c:v>
                </c:pt>
                <c:pt idx="12">
                  <c:v>66</c:v>
                </c:pt>
                <c:pt idx="13">
                  <c:v>107</c:v>
                </c:pt>
              </c:numCache>
            </c:numRef>
          </c:val>
        </c:ser>
        <c:ser>
          <c:idx val="1"/>
          <c:order val="1"/>
          <c:tx>
            <c:strRef>
              <c:f>'6.9 10 e 11'!$K$4</c:f>
              <c:strCache>
                <c:ptCount val="1"/>
                <c:pt idx="0">
                  <c:v>italiani</c:v>
                </c:pt>
              </c:strCache>
            </c:strRef>
          </c:tx>
          <c:spPr>
            <a:solidFill>
              <a:srgbClr val="FFFF00"/>
            </a:solidFill>
          </c:spPr>
          <c:dLbls>
            <c:showVal val="1"/>
          </c:dLbls>
          <c:cat>
            <c:strRef>
              <c:f>'6.9 10 e 11'!$A$5:$A$18</c:f>
              <c:strCache>
                <c:ptCount val="14"/>
                <c:pt idx="0">
                  <c:v>“Don Bosco” </c:v>
                </c:pt>
                <c:pt idx="1">
                  <c:v>“E. Vendramini” </c:v>
                </c:pt>
                <c:pt idx="2">
                  <c:v>“L. Da Vinci”</c:v>
                </c:pt>
                <c:pt idx="3">
                  <c:v>“C. Collodi” </c:v>
                </c:pt>
                <c:pt idx="4">
                  <c:v>“G. Gozzi”</c:v>
                </c:pt>
                <c:pt idx="5">
                  <c:v>“M. Grigoletti” </c:v>
                </c:pt>
                <c:pt idx="6">
                  <c:v>“Padre Marco d’Aviano” </c:v>
                </c:pt>
                <c:pt idx="7">
                  <c:v>“G. Narvesa” </c:v>
                </c:pt>
                <c:pt idx="8">
                  <c:v>“E. De Amicis”</c:v>
                </c:pt>
                <c:pt idx="9">
                  <c:v>“IV Novembre”</c:v>
                </c:pt>
                <c:pt idx="10">
                  <c:v>“A.  Rosmini”</c:v>
                </c:pt>
                <c:pt idx="11">
                  <c:v>“L. Radice”</c:v>
                </c:pt>
                <c:pt idx="12">
                  <c:v>“Beato Odorico da P.”</c:v>
                </c:pt>
                <c:pt idx="13">
                  <c:v>“A. Gabelli"</c:v>
                </c:pt>
              </c:strCache>
            </c:strRef>
          </c:cat>
          <c:val>
            <c:numRef>
              <c:f>'6.9 10 e 11'!$K$5:$K$18</c:f>
              <c:numCache>
                <c:formatCode>General</c:formatCode>
                <c:ptCount val="14"/>
                <c:pt idx="0">
                  <c:v>167</c:v>
                </c:pt>
                <c:pt idx="1">
                  <c:v>159</c:v>
                </c:pt>
                <c:pt idx="2">
                  <c:v>77</c:v>
                </c:pt>
                <c:pt idx="3">
                  <c:v>38</c:v>
                </c:pt>
                <c:pt idx="4">
                  <c:v>100</c:v>
                </c:pt>
                <c:pt idx="5">
                  <c:v>214</c:v>
                </c:pt>
                <c:pt idx="6">
                  <c:v>76</c:v>
                </c:pt>
                <c:pt idx="7">
                  <c:v>221</c:v>
                </c:pt>
                <c:pt idx="8">
                  <c:v>117</c:v>
                </c:pt>
                <c:pt idx="9">
                  <c:v>208</c:v>
                </c:pt>
                <c:pt idx="10">
                  <c:v>157</c:v>
                </c:pt>
                <c:pt idx="11">
                  <c:v>94</c:v>
                </c:pt>
                <c:pt idx="12">
                  <c:v>225</c:v>
                </c:pt>
                <c:pt idx="13">
                  <c:v>102</c:v>
                </c:pt>
              </c:numCache>
            </c:numRef>
          </c:val>
        </c:ser>
        <c:gapWidth val="86"/>
        <c:overlap val="100"/>
        <c:axId val="191852928"/>
        <c:axId val="191854464"/>
      </c:barChart>
      <c:lineChart>
        <c:grouping val="standard"/>
        <c:ser>
          <c:idx val="2"/>
          <c:order val="2"/>
          <c:tx>
            <c:strRef>
              <c:f>'6.9 10 e 11'!$F$4</c:f>
              <c:strCache>
                <c:ptCount val="1"/>
                <c:pt idx="0">
                  <c:v>Iscritti</c:v>
                </c:pt>
              </c:strCache>
            </c:strRef>
          </c:tx>
          <c:spPr>
            <a:ln>
              <a:noFill/>
            </a:ln>
          </c:spPr>
          <c:marker>
            <c:symbol val="diamond"/>
            <c:size val="8"/>
            <c:spPr>
              <a:solidFill>
                <a:srgbClr val="FF0000"/>
              </a:solidFill>
              <a:ln>
                <a:noFill/>
              </a:ln>
            </c:spPr>
          </c:marker>
          <c:dLbls>
            <c:txPr>
              <a:bodyPr/>
              <a:lstStyle/>
              <a:p>
                <a:pPr>
                  <a:defRPr>
                    <a:solidFill>
                      <a:srgbClr val="FF0000"/>
                    </a:solidFill>
                  </a:defRPr>
                </a:pPr>
                <a:endParaRPr lang="it-IT"/>
              </a:p>
            </c:txPr>
            <c:dLblPos val="t"/>
            <c:showVal val="1"/>
          </c:dLbls>
          <c:cat>
            <c:strRef>
              <c:f>'6.9 10 e 11'!$A$5:$A$18</c:f>
              <c:strCache>
                <c:ptCount val="14"/>
                <c:pt idx="0">
                  <c:v>“Don Bosco” </c:v>
                </c:pt>
                <c:pt idx="1">
                  <c:v>“E. Vendramini” </c:v>
                </c:pt>
                <c:pt idx="2">
                  <c:v>“L. Da Vinci”</c:v>
                </c:pt>
                <c:pt idx="3">
                  <c:v>“C. Collodi” </c:v>
                </c:pt>
                <c:pt idx="4">
                  <c:v>“G. Gozzi”</c:v>
                </c:pt>
                <c:pt idx="5">
                  <c:v>“M. Grigoletti” </c:v>
                </c:pt>
                <c:pt idx="6">
                  <c:v>“Padre Marco d’Aviano” </c:v>
                </c:pt>
                <c:pt idx="7">
                  <c:v>“G. Narvesa” </c:v>
                </c:pt>
                <c:pt idx="8">
                  <c:v>“E. De Amicis”</c:v>
                </c:pt>
                <c:pt idx="9">
                  <c:v>“IV Novembre”</c:v>
                </c:pt>
                <c:pt idx="10">
                  <c:v>“A.  Rosmini”</c:v>
                </c:pt>
                <c:pt idx="11">
                  <c:v>“L. Radice”</c:v>
                </c:pt>
                <c:pt idx="12">
                  <c:v>“Beato Odorico da P.”</c:v>
                </c:pt>
                <c:pt idx="13">
                  <c:v>“A. Gabelli"</c:v>
                </c:pt>
              </c:strCache>
            </c:strRef>
          </c:cat>
          <c:val>
            <c:numRef>
              <c:f>'6.9 10 e 11'!$F$5:$F$18</c:f>
              <c:numCache>
                <c:formatCode>General</c:formatCode>
                <c:ptCount val="14"/>
                <c:pt idx="0">
                  <c:v>171</c:v>
                </c:pt>
                <c:pt idx="1">
                  <c:v>169</c:v>
                </c:pt>
                <c:pt idx="2">
                  <c:v>93</c:v>
                </c:pt>
                <c:pt idx="3">
                  <c:v>58</c:v>
                </c:pt>
                <c:pt idx="4">
                  <c:v>123</c:v>
                </c:pt>
                <c:pt idx="5">
                  <c:v>243</c:v>
                </c:pt>
                <c:pt idx="6">
                  <c:v>118</c:v>
                </c:pt>
                <c:pt idx="7">
                  <c:v>263</c:v>
                </c:pt>
                <c:pt idx="8">
                  <c:v>164</c:v>
                </c:pt>
                <c:pt idx="9">
                  <c:v>261</c:v>
                </c:pt>
                <c:pt idx="10">
                  <c:v>218</c:v>
                </c:pt>
                <c:pt idx="11">
                  <c:v>158</c:v>
                </c:pt>
                <c:pt idx="12">
                  <c:v>291</c:v>
                </c:pt>
                <c:pt idx="13">
                  <c:v>209</c:v>
                </c:pt>
              </c:numCache>
            </c:numRef>
          </c:val>
        </c:ser>
        <c:marker val="1"/>
        <c:axId val="191852928"/>
        <c:axId val="191854464"/>
      </c:lineChart>
      <c:catAx>
        <c:axId val="191852928"/>
        <c:scaling>
          <c:orientation val="minMax"/>
        </c:scaling>
        <c:axPos val="b"/>
        <c:tickLblPos val="nextTo"/>
        <c:crossAx val="191854464"/>
        <c:crosses val="autoZero"/>
        <c:auto val="1"/>
        <c:lblAlgn val="ctr"/>
        <c:lblOffset val="100"/>
      </c:catAx>
      <c:valAx>
        <c:axId val="191854464"/>
        <c:scaling>
          <c:orientation val="minMax"/>
        </c:scaling>
        <c:axPos val="l"/>
        <c:majorGridlines>
          <c:spPr>
            <a:ln>
              <a:solidFill>
                <a:schemeClr val="bg1">
                  <a:lumMod val="85000"/>
                </a:schemeClr>
              </a:solidFill>
              <a:prstDash val="dash"/>
            </a:ln>
          </c:spPr>
        </c:majorGridlines>
        <c:numFmt formatCode="General" sourceLinked="1"/>
        <c:tickLblPos val="nextTo"/>
        <c:crossAx val="191852928"/>
        <c:crosses val="autoZero"/>
        <c:crossBetween val="between"/>
      </c:valAx>
    </c:plotArea>
    <c:legend>
      <c:legendPos val="b"/>
      <c:spPr>
        <a:ln>
          <a:noFill/>
        </a:ln>
      </c:spPr>
    </c:legend>
    <c:plotVisOnly val="1"/>
    <c:dispBlanksAs val="gap"/>
  </c:chart>
  <c:spPr>
    <a:ln>
      <a:noFill/>
    </a:ln>
  </c:spPr>
  <c:printSettings>
    <c:headerFooter/>
    <c:pageMargins b="0.75000000000000289" l="0.70000000000000062" r="0.70000000000000062" t="0.75000000000000289"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stacked"/>
        <c:ser>
          <c:idx val="0"/>
          <c:order val="0"/>
          <c:tx>
            <c:strRef>
              <c:f>'6.9 10 e 11'!$H$34</c:f>
              <c:strCache>
                <c:ptCount val="1"/>
                <c:pt idx="0">
                  <c:v>stranieri</c:v>
                </c:pt>
              </c:strCache>
            </c:strRef>
          </c:tx>
          <c:spPr>
            <a:solidFill>
              <a:srgbClr val="66FF66"/>
            </a:solidFill>
          </c:spPr>
          <c:dLbls>
            <c:dLbl>
              <c:idx val="13"/>
              <c:layout>
                <c:manualLayout>
                  <c:x val="0"/>
                  <c:y val="-0.13333333333333341"/>
                </c:manualLayout>
              </c:layout>
              <c:showVal val="1"/>
            </c:dLbl>
            <c:showVal val="1"/>
          </c:dLbls>
          <c:cat>
            <c:strRef>
              <c:f>'6.9 10 e 11'!$A$35:$A$40</c:f>
              <c:strCache>
                <c:ptCount val="6"/>
                <c:pt idx="0">
                  <c:v>“B.E. Vendramini” </c:v>
                </c:pt>
                <c:pt idx="1">
                  <c:v>“Don Bosco” </c:v>
                </c:pt>
                <c:pt idx="2">
                  <c:v>“G. Lozer” </c:v>
                </c:pt>
                <c:pt idx="3">
                  <c:v>“P.P. Pasolini” </c:v>
                </c:pt>
                <c:pt idx="4">
                  <c:v>“Centro Storico”</c:v>
                </c:pt>
                <c:pt idx="5">
                  <c:v>"Ex Drusin"</c:v>
                </c:pt>
              </c:strCache>
            </c:strRef>
          </c:cat>
          <c:val>
            <c:numRef>
              <c:f>'6.9 10 e 11'!$H$35:$H$40</c:f>
              <c:numCache>
                <c:formatCode>General</c:formatCode>
                <c:ptCount val="6"/>
                <c:pt idx="0">
                  <c:v>5</c:v>
                </c:pt>
                <c:pt idx="1">
                  <c:v>8</c:v>
                </c:pt>
                <c:pt idx="2">
                  <c:v>68</c:v>
                </c:pt>
                <c:pt idx="3">
                  <c:v>77</c:v>
                </c:pt>
                <c:pt idx="4">
                  <c:v>81</c:v>
                </c:pt>
                <c:pt idx="5">
                  <c:v>91</c:v>
                </c:pt>
              </c:numCache>
            </c:numRef>
          </c:val>
        </c:ser>
        <c:ser>
          <c:idx val="1"/>
          <c:order val="1"/>
          <c:tx>
            <c:strRef>
              <c:f>'6.9 10 e 11'!$K$34</c:f>
              <c:strCache>
                <c:ptCount val="1"/>
                <c:pt idx="0">
                  <c:v>italiani</c:v>
                </c:pt>
              </c:strCache>
            </c:strRef>
          </c:tx>
          <c:spPr>
            <a:solidFill>
              <a:srgbClr val="FFFF00"/>
            </a:solidFill>
          </c:spPr>
          <c:dLbls>
            <c:showVal val="1"/>
          </c:dLbls>
          <c:cat>
            <c:strRef>
              <c:f>'6.9 10 e 11'!$A$35:$A$41</c:f>
              <c:strCache>
                <c:ptCount val="7"/>
                <c:pt idx="0">
                  <c:v>“B.E. Vendramini” </c:v>
                </c:pt>
                <c:pt idx="1">
                  <c:v>“Don Bosco” </c:v>
                </c:pt>
                <c:pt idx="2">
                  <c:v>“G. Lozer” </c:v>
                </c:pt>
                <c:pt idx="3">
                  <c:v>“P.P. Pasolini” </c:v>
                </c:pt>
                <c:pt idx="4">
                  <c:v>“Centro Storico”</c:v>
                </c:pt>
                <c:pt idx="5">
                  <c:v>"Ex Drusin"</c:v>
                </c:pt>
                <c:pt idx="6">
                  <c:v>Totale</c:v>
                </c:pt>
              </c:strCache>
            </c:strRef>
          </c:cat>
          <c:val>
            <c:numRef>
              <c:f>'6.9 10 e 11'!$K$35:$K$40</c:f>
              <c:numCache>
                <c:formatCode>General</c:formatCode>
                <c:ptCount val="6"/>
                <c:pt idx="0">
                  <c:v>181</c:v>
                </c:pt>
                <c:pt idx="1">
                  <c:v>275</c:v>
                </c:pt>
                <c:pt idx="2">
                  <c:v>407</c:v>
                </c:pt>
                <c:pt idx="3">
                  <c:v>332</c:v>
                </c:pt>
                <c:pt idx="4">
                  <c:v>179</c:v>
                </c:pt>
                <c:pt idx="5">
                  <c:v>240</c:v>
                </c:pt>
              </c:numCache>
            </c:numRef>
          </c:val>
        </c:ser>
        <c:gapWidth val="86"/>
        <c:overlap val="100"/>
        <c:axId val="191955328"/>
        <c:axId val="191956864"/>
      </c:barChart>
      <c:lineChart>
        <c:grouping val="standard"/>
        <c:ser>
          <c:idx val="2"/>
          <c:order val="2"/>
          <c:tx>
            <c:strRef>
              <c:f>'6.9 10 e 11'!$F$4</c:f>
              <c:strCache>
                <c:ptCount val="1"/>
                <c:pt idx="0">
                  <c:v>Iscritti</c:v>
                </c:pt>
              </c:strCache>
            </c:strRef>
          </c:tx>
          <c:spPr>
            <a:ln>
              <a:noFill/>
            </a:ln>
          </c:spPr>
          <c:marker>
            <c:symbol val="diamond"/>
            <c:size val="8"/>
            <c:spPr>
              <a:solidFill>
                <a:srgbClr val="FF0000"/>
              </a:solidFill>
              <a:ln>
                <a:noFill/>
              </a:ln>
            </c:spPr>
          </c:marker>
          <c:dLbls>
            <c:txPr>
              <a:bodyPr/>
              <a:lstStyle/>
              <a:p>
                <a:pPr>
                  <a:defRPr>
                    <a:solidFill>
                      <a:srgbClr val="FF0000"/>
                    </a:solidFill>
                  </a:defRPr>
                </a:pPr>
                <a:endParaRPr lang="it-IT"/>
              </a:p>
            </c:txPr>
            <c:dLblPos val="t"/>
            <c:showVal val="1"/>
          </c:dLbls>
          <c:cat>
            <c:strRef>
              <c:f>'6.9 10 e 11'!$A$35:$A$40</c:f>
              <c:strCache>
                <c:ptCount val="6"/>
                <c:pt idx="0">
                  <c:v>“B.E. Vendramini” </c:v>
                </c:pt>
                <c:pt idx="1">
                  <c:v>“Don Bosco” </c:v>
                </c:pt>
                <c:pt idx="2">
                  <c:v>“G. Lozer” </c:v>
                </c:pt>
                <c:pt idx="3">
                  <c:v>“P.P. Pasolini” </c:v>
                </c:pt>
                <c:pt idx="4">
                  <c:v>“Centro Storico”</c:v>
                </c:pt>
                <c:pt idx="5">
                  <c:v>"Ex Drusin"</c:v>
                </c:pt>
              </c:strCache>
            </c:strRef>
          </c:cat>
          <c:val>
            <c:numRef>
              <c:f>'6.9 10 e 11'!$F$35:$F$40</c:f>
              <c:numCache>
                <c:formatCode>General</c:formatCode>
                <c:ptCount val="6"/>
                <c:pt idx="0">
                  <c:v>186</c:v>
                </c:pt>
                <c:pt idx="1">
                  <c:v>283</c:v>
                </c:pt>
                <c:pt idx="2">
                  <c:v>475</c:v>
                </c:pt>
                <c:pt idx="3">
                  <c:v>409</c:v>
                </c:pt>
                <c:pt idx="4">
                  <c:v>260</c:v>
                </c:pt>
                <c:pt idx="5">
                  <c:v>331</c:v>
                </c:pt>
              </c:numCache>
            </c:numRef>
          </c:val>
        </c:ser>
        <c:marker val="1"/>
        <c:axId val="191955328"/>
        <c:axId val="191956864"/>
      </c:lineChart>
      <c:catAx>
        <c:axId val="191955328"/>
        <c:scaling>
          <c:orientation val="minMax"/>
        </c:scaling>
        <c:axPos val="b"/>
        <c:tickLblPos val="nextTo"/>
        <c:crossAx val="191956864"/>
        <c:crosses val="autoZero"/>
        <c:auto val="1"/>
        <c:lblAlgn val="ctr"/>
        <c:lblOffset val="100"/>
      </c:catAx>
      <c:valAx>
        <c:axId val="191956864"/>
        <c:scaling>
          <c:orientation val="minMax"/>
        </c:scaling>
        <c:axPos val="l"/>
        <c:majorGridlines>
          <c:spPr>
            <a:ln>
              <a:solidFill>
                <a:schemeClr val="bg1">
                  <a:lumMod val="85000"/>
                </a:schemeClr>
              </a:solidFill>
              <a:prstDash val="dash"/>
            </a:ln>
          </c:spPr>
        </c:majorGridlines>
        <c:numFmt formatCode="General" sourceLinked="1"/>
        <c:tickLblPos val="nextTo"/>
        <c:crossAx val="191955328"/>
        <c:crosses val="autoZero"/>
        <c:crossBetween val="between"/>
      </c:valAx>
    </c:plotArea>
    <c:legend>
      <c:legendPos val="b"/>
      <c:spPr>
        <a:ln>
          <a:noFill/>
        </a:ln>
      </c:spPr>
      <c:txPr>
        <a:bodyPr/>
        <a:lstStyle/>
        <a:p>
          <a:pPr>
            <a:defRPr sz="1200"/>
          </a:pPr>
          <a:endParaRPr lang="it-IT"/>
        </a:p>
      </c:txPr>
    </c:legend>
    <c:plotVisOnly val="1"/>
    <c:dispBlanksAs val="gap"/>
  </c:chart>
  <c:spPr>
    <a:ln>
      <a:noFill/>
    </a:ln>
  </c:spPr>
  <c:printSettings>
    <c:headerFooter/>
    <c:pageMargins b="0.75000000000000311" l="0.70000000000000062" r="0.70000000000000062" t="0.750000000000003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Media</a:t>
            </a:r>
            <a:r>
              <a:rPr lang="it-IT" sz="1200" baseline="0"/>
              <a:t> mensile in  </a:t>
            </a:r>
            <a:r>
              <a:rPr lang="el-GR" sz="1200" baseline="0">
                <a:latin typeface="Calibri"/>
                <a:cs typeface="Calibri"/>
              </a:rPr>
              <a:t>μ</a:t>
            </a:r>
            <a:r>
              <a:rPr lang="it-IT" sz="1200" baseline="0">
                <a:latin typeface="Calibri"/>
                <a:cs typeface="Calibri"/>
              </a:rPr>
              <a:t>g/m3.  </a:t>
            </a:r>
            <a:r>
              <a:rPr lang="it-IT" sz="1200" baseline="0"/>
              <a:t>della concentrazione di Biossido di azoto (NO2). Anno 2018 </a:t>
            </a:r>
            <a:endParaRPr lang="it-IT" sz="1200"/>
          </a:p>
        </c:rich>
      </c:tx>
      <c:layout>
        <c:manualLayout>
          <c:xMode val="edge"/>
          <c:yMode val="edge"/>
          <c:x val="0.12527271840777088"/>
          <c:y val="0"/>
        </c:manualLayout>
      </c:layout>
      <c:overlay val="1"/>
    </c:title>
    <c:plotArea>
      <c:layout>
        <c:manualLayout>
          <c:layoutTarget val="inner"/>
          <c:xMode val="edge"/>
          <c:yMode val="edge"/>
          <c:x val="7.9432487914831859E-2"/>
          <c:y val="0.22948509118763608"/>
          <c:w val="0.92056751208516852"/>
          <c:h val="0.62715780699086465"/>
        </c:manualLayout>
      </c:layout>
      <c:barChart>
        <c:barDir val="col"/>
        <c:grouping val="clustered"/>
        <c:ser>
          <c:idx val="0"/>
          <c:order val="0"/>
          <c:spPr>
            <a:solidFill>
              <a:schemeClr val="bg1">
                <a:lumMod val="65000"/>
              </a:schemeClr>
            </a:solidFill>
          </c:spPr>
          <c:dLbls>
            <c:showVal val="1"/>
          </c:dLbls>
          <c:cat>
            <c:strRef>
              <c:f>'2.8 '!$B$3:$M$3</c:f>
              <c:strCache>
                <c:ptCount val="12"/>
                <c:pt idx="0">
                  <c:v>Gen.</c:v>
                </c:pt>
                <c:pt idx="1">
                  <c:v>Feb</c:v>
                </c:pt>
                <c:pt idx="2">
                  <c:v>Mar</c:v>
                </c:pt>
                <c:pt idx="3">
                  <c:v>Apr</c:v>
                </c:pt>
                <c:pt idx="4">
                  <c:v>Mag</c:v>
                </c:pt>
                <c:pt idx="5">
                  <c:v>Giu</c:v>
                </c:pt>
                <c:pt idx="6">
                  <c:v>Lug</c:v>
                </c:pt>
                <c:pt idx="7">
                  <c:v>Ago</c:v>
                </c:pt>
                <c:pt idx="8">
                  <c:v>Set</c:v>
                </c:pt>
                <c:pt idx="9">
                  <c:v>Ott</c:v>
                </c:pt>
                <c:pt idx="10">
                  <c:v>Nov</c:v>
                </c:pt>
                <c:pt idx="11">
                  <c:v>Dic</c:v>
                </c:pt>
              </c:strCache>
            </c:strRef>
          </c:cat>
          <c:val>
            <c:numRef>
              <c:f>'2.8 '!$B$35:$M$35</c:f>
              <c:numCache>
                <c:formatCode>0.0</c:formatCode>
                <c:ptCount val="12"/>
                <c:pt idx="0">
                  <c:v>40.841251559752102</c:v>
                </c:pt>
                <c:pt idx="1">
                  <c:v>32.364393220320501</c:v>
                </c:pt>
                <c:pt idx="2">
                  <c:v>32.25735829781992</c:v>
                </c:pt>
                <c:pt idx="3">
                  <c:v>22.903632971294762</c:v>
                </c:pt>
                <c:pt idx="4">
                  <c:v>20.126462271875695</c:v>
                </c:pt>
                <c:pt idx="5">
                  <c:v>17.963773636887037</c:v>
                </c:pt>
                <c:pt idx="6">
                  <c:v>15.866557955272841</c:v>
                </c:pt>
                <c:pt idx="7">
                  <c:v>15.211639833192782</c:v>
                </c:pt>
                <c:pt idx="8">
                  <c:v>25.362772637019177</c:v>
                </c:pt>
                <c:pt idx="9">
                  <c:v>31.435225256138509</c:v>
                </c:pt>
                <c:pt idx="10">
                  <c:v>32.516693569655985</c:v>
                </c:pt>
                <c:pt idx="11">
                  <c:v>38.516522008411897</c:v>
                </c:pt>
              </c:numCache>
            </c:numRef>
          </c:val>
        </c:ser>
        <c:axId val="186892288"/>
        <c:axId val="186893824"/>
      </c:barChart>
      <c:catAx>
        <c:axId val="186892288"/>
        <c:scaling>
          <c:orientation val="minMax"/>
        </c:scaling>
        <c:axPos val="b"/>
        <c:tickLblPos val="nextTo"/>
        <c:crossAx val="186893824"/>
        <c:crosses val="autoZero"/>
        <c:auto val="1"/>
        <c:lblAlgn val="ctr"/>
        <c:lblOffset val="100"/>
      </c:catAx>
      <c:valAx>
        <c:axId val="186893824"/>
        <c:scaling>
          <c:orientation val="minMax"/>
        </c:scaling>
        <c:axPos val="l"/>
        <c:majorGridlines>
          <c:spPr>
            <a:ln>
              <a:solidFill>
                <a:schemeClr val="bg1">
                  <a:lumMod val="85000"/>
                </a:schemeClr>
              </a:solidFill>
              <a:prstDash val="dash"/>
            </a:ln>
          </c:spPr>
        </c:majorGridlines>
        <c:numFmt formatCode="0.0" sourceLinked="1"/>
        <c:tickLblPos val="nextTo"/>
        <c:crossAx val="186892288"/>
        <c:crosses val="autoZero"/>
        <c:crossBetween val="between"/>
      </c:valAx>
    </c:plotArea>
    <c:plotVisOnly val="1"/>
  </c:chart>
  <c:spPr>
    <a:ln>
      <a:noFill/>
    </a:ln>
  </c:spPr>
  <c:printSettings>
    <c:headerFooter/>
    <c:pageMargins b="0.75000000000000167" l="0.70000000000000062" r="0.70000000000000062" t="0.75000000000000167"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it-IT"/>
  <c:chart>
    <c:view3D>
      <c:rotX val="30"/>
      <c:perspective val="30"/>
    </c:view3D>
    <c:plotArea>
      <c:layout>
        <c:manualLayout>
          <c:layoutTarget val="inner"/>
          <c:xMode val="edge"/>
          <c:yMode val="edge"/>
          <c:x val="0.21541518848605495"/>
          <c:y val="0.19336521585108621"/>
          <c:w val="0.59618432311345659"/>
          <c:h val="0.56935929021142295"/>
        </c:manualLayout>
      </c:layout>
      <c:pie3DChart>
        <c:varyColors val="1"/>
        <c:ser>
          <c:idx val="0"/>
          <c:order val="0"/>
          <c:explosion val="25"/>
          <c:dLbls>
            <c:dLbl>
              <c:idx val="1"/>
              <c:layout>
                <c:manualLayout>
                  <c:x val="3.9072039072038982E-2"/>
                  <c:y val="-8.5889570552147229E-2"/>
                </c:manualLayout>
              </c:layout>
              <c:dLblPos val="bestFit"/>
              <c:showCatName val="1"/>
              <c:showPercent val="1"/>
            </c:dLbl>
            <c:dLbl>
              <c:idx val="13"/>
              <c:layout>
                <c:manualLayout>
                  <c:x val="-0.10012210012210017"/>
                  <c:y val="-0.11042944785276064"/>
                </c:manualLayout>
              </c:layout>
              <c:dLblPos val="bestFit"/>
              <c:showCatName val="1"/>
              <c:showPercent val="1"/>
            </c:dLbl>
            <c:dLbl>
              <c:idx val="14"/>
              <c:layout>
                <c:manualLayout>
                  <c:x val="2.4420024420024392E-2"/>
                  <c:y val="-8.1799591002044994E-2"/>
                </c:manualLayout>
              </c:layout>
              <c:dLblPos val="bestFit"/>
              <c:showCatName val="1"/>
              <c:showPercent val="1"/>
            </c:dLbl>
            <c:dLblPos val="outEnd"/>
            <c:showCatName val="1"/>
            <c:showPercent val="1"/>
            <c:showLeaderLines val="1"/>
          </c:dLbls>
          <c:cat>
            <c:strRef>
              <c:f>'6.15 16'!$A$13:$A$27</c:f>
              <c:strCache>
                <c:ptCount val="15"/>
                <c:pt idx="0">
                  <c:v>scientifico</c:v>
                </c:pt>
                <c:pt idx="1">
                  <c:v>chimico-farmaceutico</c:v>
                </c:pt>
                <c:pt idx="2">
                  <c:v>geo-biologico</c:v>
                </c:pt>
                <c:pt idx="3">
                  <c:v>medico</c:v>
                </c:pt>
                <c:pt idx="4">
                  <c:v>ingegneria</c:v>
                </c:pt>
                <c:pt idx="5">
                  <c:v>architettura</c:v>
                </c:pt>
                <c:pt idx="6">
                  <c:v>agrario</c:v>
                </c:pt>
                <c:pt idx="7">
                  <c:v>economico-statistico</c:v>
                </c:pt>
                <c:pt idx="8">
                  <c:v>politico-sociale</c:v>
                </c:pt>
                <c:pt idx="9">
                  <c:v>giuridico</c:v>
                </c:pt>
                <c:pt idx="10">
                  <c:v>letterario</c:v>
                </c:pt>
                <c:pt idx="11">
                  <c:v>linguistico</c:v>
                </c:pt>
                <c:pt idx="12">
                  <c:v>insegnamento</c:v>
                </c:pt>
                <c:pt idx="13">
                  <c:v>psicologico</c:v>
                </c:pt>
                <c:pt idx="14">
                  <c:v>educazione fisica</c:v>
                </c:pt>
              </c:strCache>
            </c:strRef>
          </c:cat>
          <c:val>
            <c:numRef>
              <c:f>'6.15 16'!$D$13:$D$27</c:f>
              <c:numCache>
                <c:formatCode>#,##0</c:formatCode>
                <c:ptCount val="15"/>
                <c:pt idx="0">
                  <c:v>77</c:v>
                </c:pt>
                <c:pt idx="1">
                  <c:v>50</c:v>
                </c:pt>
                <c:pt idx="2">
                  <c:v>50</c:v>
                </c:pt>
                <c:pt idx="3">
                  <c:v>142</c:v>
                </c:pt>
                <c:pt idx="4">
                  <c:v>166</c:v>
                </c:pt>
                <c:pt idx="5">
                  <c:v>61</c:v>
                </c:pt>
                <c:pt idx="6">
                  <c:v>44</c:v>
                </c:pt>
                <c:pt idx="7">
                  <c:v>208</c:v>
                </c:pt>
                <c:pt idx="8">
                  <c:v>122</c:v>
                </c:pt>
                <c:pt idx="9">
                  <c:v>116</c:v>
                </c:pt>
                <c:pt idx="10">
                  <c:v>111</c:v>
                </c:pt>
                <c:pt idx="11">
                  <c:v>94</c:v>
                </c:pt>
                <c:pt idx="12">
                  <c:v>52</c:v>
                </c:pt>
                <c:pt idx="13">
                  <c:v>45</c:v>
                </c:pt>
                <c:pt idx="14">
                  <c:v>26</c:v>
                </c:pt>
              </c:numCache>
            </c:numRef>
          </c:val>
        </c:ser>
      </c:pie3DChart>
    </c:plotArea>
    <c:plotVisOnly val="1"/>
  </c:chart>
  <c:spPr>
    <a:ln>
      <a:noFill/>
    </a:ln>
  </c:spPr>
  <c:printSettings>
    <c:headerFooter/>
    <c:pageMargins b="0.75000000000000056" l="0.70000000000000051" r="0.70000000000000051" t="0.75000000000000056" header="0.30000000000000027" footer="0.30000000000000027"/>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Numero di incidenti per mese. Anno</a:t>
            </a:r>
            <a:r>
              <a:rPr lang="it-IT" sz="1200" baseline="0"/>
              <a:t> 2017</a:t>
            </a:r>
            <a:endParaRPr lang="it-IT" sz="1200"/>
          </a:p>
        </c:rich>
      </c:tx>
      <c:layout>
        <c:manualLayout>
          <c:xMode val="edge"/>
          <c:yMode val="edge"/>
          <c:x val="0.21365014232375867"/>
          <c:y val="0"/>
        </c:manualLayout>
      </c:layout>
      <c:overlay val="1"/>
    </c:title>
    <c:plotArea>
      <c:layout>
        <c:manualLayout>
          <c:layoutTarget val="inner"/>
          <c:xMode val="edge"/>
          <c:yMode val="edge"/>
          <c:x val="7.1988407699037624E-2"/>
          <c:y val="0.13010425780110821"/>
          <c:w val="0.89745603674540686"/>
          <c:h val="0.62986293379994152"/>
        </c:manualLayout>
      </c:layout>
      <c:barChart>
        <c:barDir val="col"/>
        <c:grouping val="clustered"/>
        <c:ser>
          <c:idx val="1"/>
          <c:order val="0"/>
          <c:spPr>
            <a:solidFill>
              <a:srgbClr val="FF0000"/>
            </a:solidFill>
          </c:spPr>
          <c:dLbls>
            <c:showVal val="1"/>
          </c:dLbls>
          <c:cat>
            <c:strRef>
              <c:f>'7.1'!$A$4:$A$15</c:f>
              <c:strCache>
                <c:ptCount val="12"/>
                <c:pt idx="0">
                  <c:v>Gennaio</c:v>
                </c:pt>
                <c:pt idx="1">
                  <c:v>Febbraio</c:v>
                </c:pt>
                <c:pt idx="2">
                  <c:v>Marzo</c:v>
                </c:pt>
                <c:pt idx="3">
                  <c:v>Aprile</c:v>
                </c:pt>
                <c:pt idx="4">
                  <c:v>Maggio</c:v>
                </c:pt>
                <c:pt idx="5">
                  <c:v>Giugno</c:v>
                </c:pt>
                <c:pt idx="6">
                  <c:v>Luglio</c:v>
                </c:pt>
                <c:pt idx="7">
                  <c:v>Agosto</c:v>
                </c:pt>
                <c:pt idx="8">
                  <c:v>Settembre</c:v>
                </c:pt>
                <c:pt idx="9">
                  <c:v>Ottobre</c:v>
                </c:pt>
                <c:pt idx="10">
                  <c:v>Novembre</c:v>
                </c:pt>
                <c:pt idx="11">
                  <c:v>Dicembre</c:v>
                </c:pt>
              </c:strCache>
            </c:strRef>
          </c:cat>
          <c:val>
            <c:numRef>
              <c:f>'7.1'!$M$4:$M$15</c:f>
              <c:numCache>
                <c:formatCode>General</c:formatCode>
                <c:ptCount val="12"/>
                <c:pt idx="0">
                  <c:v>17</c:v>
                </c:pt>
                <c:pt idx="1">
                  <c:v>12</c:v>
                </c:pt>
                <c:pt idx="2">
                  <c:v>24</c:v>
                </c:pt>
                <c:pt idx="3">
                  <c:v>25</c:v>
                </c:pt>
                <c:pt idx="4">
                  <c:v>15</c:v>
                </c:pt>
                <c:pt idx="5">
                  <c:v>17</c:v>
                </c:pt>
                <c:pt idx="6">
                  <c:v>16</c:v>
                </c:pt>
                <c:pt idx="7">
                  <c:v>17</c:v>
                </c:pt>
                <c:pt idx="8">
                  <c:v>20</c:v>
                </c:pt>
                <c:pt idx="9">
                  <c:v>15</c:v>
                </c:pt>
                <c:pt idx="10">
                  <c:v>16</c:v>
                </c:pt>
                <c:pt idx="11">
                  <c:v>15</c:v>
                </c:pt>
              </c:numCache>
            </c:numRef>
          </c:val>
        </c:ser>
        <c:gapWidth val="82"/>
        <c:axId val="196693376"/>
        <c:axId val="196707456"/>
      </c:barChart>
      <c:catAx>
        <c:axId val="196693376"/>
        <c:scaling>
          <c:orientation val="minMax"/>
        </c:scaling>
        <c:axPos val="b"/>
        <c:tickLblPos val="nextTo"/>
        <c:crossAx val="196707456"/>
        <c:crosses val="autoZero"/>
        <c:auto val="1"/>
        <c:lblAlgn val="ctr"/>
        <c:lblOffset val="100"/>
      </c:catAx>
      <c:valAx>
        <c:axId val="196707456"/>
        <c:scaling>
          <c:orientation val="minMax"/>
        </c:scaling>
        <c:axPos val="l"/>
        <c:majorGridlines>
          <c:spPr>
            <a:ln>
              <a:solidFill>
                <a:schemeClr val="bg1">
                  <a:lumMod val="75000"/>
                </a:schemeClr>
              </a:solidFill>
              <a:prstDash val="dash"/>
            </a:ln>
          </c:spPr>
        </c:majorGridlines>
        <c:numFmt formatCode="General" sourceLinked="1"/>
        <c:tickLblPos val="nextTo"/>
        <c:crossAx val="196693376"/>
        <c:crosses val="autoZero"/>
        <c:crossBetween val="between"/>
      </c:valAx>
    </c:plotArea>
    <c:plotVisOnly val="1"/>
  </c:chart>
  <c:spPr>
    <a:ln>
      <a:noFill/>
    </a:ln>
  </c:spPr>
  <c:printSettings>
    <c:headerFooter/>
    <c:pageMargins b="0.75000000000000566" l="0.70000000000000062" r="0.70000000000000062" t="0.75000000000000566"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Numero di incidenti,</a:t>
            </a:r>
            <a:r>
              <a:rPr lang="it-IT" sz="1200" baseline="0"/>
              <a:t> morti e feriti. Serie storica a</a:t>
            </a:r>
            <a:r>
              <a:rPr lang="it-IT" sz="1200"/>
              <a:t>nni</a:t>
            </a:r>
            <a:r>
              <a:rPr lang="it-IT" sz="1200" baseline="0"/>
              <a:t> 2006-2017</a:t>
            </a:r>
            <a:endParaRPr lang="it-IT" sz="1200"/>
          </a:p>
        </c:rich>
      </c:tx>
      <c:layout>
        <c:manualLayout>
          <c:xMode val="edge"/>
          <c:yMode val="edge"/>
          <c:x val="0.11699229002624729"/>
          <c:y val="0"/>
        </c:manualLayout>
      </c:layout>
      <c:overlay val="1"/>
    </c:title>
    <c:plotArea>
      <c:layout>
        <c:manualLayout>
          <c:layoutTarget val="inner"/>
          <c:xMode val="edge"/>
          <c:yMode val="edge"/>
          <c:x val="7.1988407699037624E-2"/>
          <c:y val="0.13010425780110821"/>
          <c:w val="0.89745603674540686"/>
          <c:h val="0.62986293379994152"/>
        </c:manualLayout>
      </c:layout>
      <c:lineChart>
        <c:grouping val="standard"/>
        <c:ser>
          <c:idx val="1"/>
          <c:order val="0"/>
          <c:tx>
            <c:strRef>
              <c:f>'7.1'!$A$16</c:f>
              <c:strCache>
                <c:ptCount val="1"/>
                <c:pt idx="0">
                  <c:v>N incidenti</c:v>
                </c:pt>
              </c:strCache>
            </c:strRef>
          </c:tx>
          <c:spPr>
            <a:ln>
              <a:solidFill>
                <a:srgbClr val="FF0000"/>
              </a:solidFill>
            </a:ln>
          </c:spPr>
          <c:marker>
            <c:symbol val="none"/>
          </c:marker>
          <c:dLbls>
            <c:txPr>
              <a:bodyPr/>
              <a:lstStyle/>
              <a:p>
                <a:pPr>
                  <a:defRPr>
                    <a:solidFill>
                      <a:srgbClr val="FF0000"/>
                    </a:solidFill>
                  </a:defRPr>
                </a:pPr>
                <a:endParaRPr lang="it-IT"/>
              </a:p>
            </c:txPr>
            <c:dLblPos val="b"/>
            <c:showVal val="1"/>
          </c:dLbls>
          <c:cat>
            <c:numRef>
              <c:f>'7.1'!$B$3:$M$3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'7.1'!$B$16:$M$16</c:f>
              <c:numCache>
                <c:formatCode>General</c:formatCode>
                <c:ptCount val="12"/>
                <c:pt idx="0">
                  <c:v>329</c:v>
                </c:pt>
                <c:pt idx="1">
                  <c:v>381</c:v>
                </c:pt>
                <c:pt idx="2">
                  <c:v>307</c:v>
                </c:pt>
                <c:pt idx="3">
                  <c:v>296</c:v>
                </c:pt>
                <c:pt idx="4">
                  <c:v>281</c:v>
                </c:pt>
                <c:pt idx="5">
                  <c:v>287</c:v>
                </c:pt>
                <c:pt idx="6">
                  <c:v>264</c:v>
                </c:pt>
                <c:pt idx="7">
                  <c:v>198</c:v>
                </c:pt>
                <c:pt idx="8">
                  <c:v>211</c:v>
                </c:pt>
                <c:pt idx="9">
                  <c:v>196</c:v>
                </c:pt>
                <c:pt idx="10">
                  <c:v>203</c:v>
                </c:pt>
                <c:pt idx="11">
                  <c:v>209</c:v>
                </c:pt>
              </c:numCache>
            </c:numRef>
          </c:val>
        </c:ser>
        <c:ser>
          <c:idx val="0"/>
          <c:order val="1"/>
          <c:tx>
            <c:strRef>
              <c:f>'7.1'!$A$17</c:f>
              <c:strCache>
                <c:ptCount val="1"/>
                <c:pt idx="0">
                  <c:v>N. feriti</c:v>
                </c:pt>
              </c:strCache>
            </c:strRef>
          </c:tx>
          <c:spPr>
            <a:ln>
              <a:solidFill>
                <a:srgbClr val="0000FF"/>
              </a:solidFill>
            </a:ln>
          </c:spPr>
          <c:marker>
            <c:symbol val="none"/>
          </c:marker>
          <c:dLbls>
            <c:txPr>
              <a:bodyPr/>
              <a:lstStyle/>
              <a:p>
                <a:pPr>
                  <a:defRPr>
                    <a:solidFill>
                      <a:srgbClr val="0000FF"/>
                    </a:solidFill>
                  </a:defRPr>
                </a:pPr>
                <a:endParaRPr lang="it-IT"/>
              </a:p>
            </c:txPr>
            <c:dLblPos val="t"/>
            <c:showVal val="1"/>
          </c:dLbls>
          <c:cat>
            <c:numRef>
              <c:f>'7.1'!$B$3:$M$3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'7.1'!$B$17:$M$17</c:f>
              <c:numCache>
                <c:formatCode>General</c:formatCode>
                <c:ptCount val="12"/>
                <c:pt idx="0">
                  <c:v>419</c:v>
                </c:pt>
                <c:pt idx="1">
                  <c:v>478</c:v>
                </c:pt>
                <c:pt idx="2">
                  <c:v>412</c:v>
                </c:pt>
                <c:pt idx="3">
                  <c:v>392</c:v>
                </c:pt>
                <c:pt idx="4">
                  <c:v>371</c:v>
                </c:pt>
                <c:pt idx="5">
                  <c:v>360</c:v>
                </c:pt>
                <c:pt idx="6">
                  <c:v>335</c:v>
                </c:pt>
                <c:pt idx="7">
                  <c:v>264</c:v>
                </c:pt>
                <c:pt idx="8">
                  <c:v>257</c:v>
                </c:pt>
                <c:pt idx="9">
                  <c:v>230</c:v>
                </c:pt>
                <c:pt idx="10">
                  <c:v>259</c:v>
                </c:pt>
                <c:pt idx="11">
                  <c:v>258</c:v>
                </c:pt>
              </c:numCache>
            </c:numRef>
          </c:val>
        </c:ser>
        <c:ser>
          <c:idx val="2"/>
          <c:order val="2"/>
          <c:tx>
            <c:strRef>
              <c:f>'7.1'!$A$18</c:f>
              <c:strCache>
                <c:ptCount val="1"/>
                <c:pt idx="0">
                  <c:v>N. morti</c:v>
                </c:pt>
              </c:strCache>
            </c:strRef>
          </c:tx>
          <c:marker>
            <c:symbol val="none"/>
          </c:marker>
          <c:dLbls>
            <c:txPr>
              <a:bodyPr/>
              <a:lstStyle/>
              <a:p>
                <a:pPr>
                  <a:defRPr>
                    <a:solidFill>
                      <a:srgbClr val="00B050"/>
                    </a:solidFill>
                  </a:defRPr>
                </a:pPr>
                <a:endParaRPr lang="it-IT"/>
              </a:p>
            </c:txPr>
            <c:dLblPos val="t"/>
            <c:showVal val="1"/>
          </c:dLbls>
          <c:cat>
            <c:numRef>
              <c:f>'7.1'!$B$3:$M$3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'7.1'!$B$18:$M$18</c:f>
              <c:numCache>
                <c:formatCode>General</c:formatCode>
                <c:ptCount val="12"/>
                <c:pt idx="0">
                  <c:v>1</c:v>
                </c:pt>
                <c:pt idx="1">
                  <c:v>7</c:v>
                </c:pt>
                <c:pt idx="2">
                  <c:v>1</c:v>
                </c:pt>
                <c:pt idx="3">
                  <c:v>3</c:v>
                </c:pt>
                <c:pt idx="4">
                  <c:v>2</c:v>
                </c:pt>
                <c:pt idx="5">
                  <c:v>2</c:v>
                </c:pt>
                <c:pt idx="6">
                  <c:v>1</c:v>
                </c:pt>
                <c:pt idx="7">
                  <c:v>2</c:v>
                </c:pt>
                <c:pt idx="8">
                  <c:v>6</c:v>
                </c:pt>
                <c:pt idx="9">
                  <c:v>2</c:v>
                </c:pt>
                <c:pt idx="10">
                  <c:v>2</c:v>
                </c:pt>
                <c:pt idx="11">
                  <c:v>1</c:v>
                </c:pt>
              </c:numCache>
            </c:numRef>
          </c:val>
        </c:ser>
        <c:marker val="1"/>
        <c:axId val="196628864"/>
        <c:axId val="196630400"/>
      </c:lineChart>
      <c:catAx>
        <c:axId val="196628864"/>
        <c:scaling>
          <c:orientation val="minMax"/>
        </c:scaling>
        <c:axPos val="b"/>
        <c:numFmt formatCode="General" sourceLinked="1"/>
        <c:tickLblPos val="nextTo"/>
        <c:crossAx val="196630400"/>
        <c:crosses val="autoZero"/>
        <c:auto val="1"/>
        <c:lblAlgn val="ctr"/>
        <c:lblOffset val="100"/>
      </c:catAx>
      <c:valAx>
        <c:axId val="196630400"/>
        <c:scaling>
          <c:orientation val="minMax"/>
        </c:scaling>
        <c:axPos val="l"/>
        <c:majorGridlines>
          <c:spPr>
            <a:ln>
              <a:solidFill>
                <a:schemeClr val="bg1">
                  <a:lumMod val="75000"/>
                </a:schemeClr>
              </a:solidFill>
              <a:prstDash val="dash"/>
            </a:ln>
          </c:spPr>
        </c:majorGridlines>
        <c:numFmt formatCode="General" sourceLinked="1"/>
        <c:tickLblPos val="nextTo"/>
        <c:crossAx val="196628864"/>
        <c:crosses val="autoZero"/>
        <c:crossBetween val="between"/>
      </c:valAx>
    </c:plotArea>
    <c:legend>
      <c:legendPos val="b"/>
    </c:legend>
    <c:plotVisOnly val="1"/>
  </c:chart>
  <c:spPr>
    <a:ln>
      <a:noFill/>
    </a:ln>
  </c:spPr>
  <c:printSettings>
    <c:headerFooter/>
    <c:pageMargins b="0.75000000000000588" l="0.70000000000000062" r="0.70000000000000062" t="0.75000000000000588"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Incidenti per fascia</a:t>
            </a:r>
            <a:r>
              <a:rPr lang="it-IT" sz="1200" baseline="0"/>
              <a:t> oraria. Anno 2016</a:t>
            </a:r>
            <a:endParaRPr lang="it-IT" sz="1200"/>
          </a:p>
        </c:rich>
      </c:tx>
      <c:layout>
        <c:manualLayout>
          <c:xMode val="edge"/>
          <c:yMode val="edge"/>
          <c:x val="9.6114305936478475E-2"/>
          <c:y val="0"/>
        </c:manualLayout>
      </c:layout>
      <c:overlay val="1"/>
    </c:title>
    <c:plotArea>
      <c:layout>
        <c:manualLayout>
          <c:layoutTarget val="inner"/>
          <c:xMode val="edge"/>
          <c:yMode val="edge"/>
          <c:x val="8.6518328467368566E-2"/>
          <c:y val="0.15620207531016381"/>
          <c:w val="0.7704432451561537"/>
          <c:h val="0.7858960251198327"/>
        </c:manualLayout>
      </c:layout>
      <c:radarChart>
        <c:radarStyle val="marker"/>
        <c:ser>
          <c:idx val="0"/>
          <c:order val="0"/>
          <c:marker>
            <c:symbol val="none"/>
          </c:marker>
          <c:cat>
            <c:strRef>
              <c:f>'7.2'!$A$4:$A$27</c:f>
              <c:strCache>
                <c:ptCount val="24"/>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'7.2'!$N$4:$N$27</c:f>
              <c:numCache>
                <c:formatCode>General</c:formatCode>
                <c:ptCount val="24"/>
                <c:pt idx="0">
                  <c:v>1</c:v>
                </c:pt>
                <c:pt idx="1">
                  <c:v>0</c:v>
                </c:pt>
                <c:pt idx="2">
                  <c:v>1</c:v>
                </c:pt>
                <c:pt idx="3">
                  <c:v>1</c:v>
                </c:pt>
                <c:pt idx="4">
                  <c:v>0</c:v>
                </c:pt>
                <c:pt idx="5">
                  <c:v>1</c:v>
                </c:pt>
                <c:pt idx="6">
                  <c:v>2</c:v>
                </c:pt>
                <c:pt idx="7">
                  <c:v>12</c:v>
                </c:pt>
                <c:pt idx="8">
                  <c:v>8</c:v>
                </c:pt>
                <c:pt idx="9">
                  <c:v>11</c:v>
                </c:pt>
                <c:pt idx="10">
                  <c:v>16</c:v>
                </c:pt>
                <c:pt idx="11">
                  <c:v>20</c:v>
                </c:pt>
                <c:pt idx="12">
                  <c:v>12</c:v>
                </c:pt>
                <c:pt idx="13">
                  <c:v>12</c:v>
                </c:pt>
                <c:pt idx="14">
                  <c:v>15</c:v>
                </c:pt>
                <c:pt idx="15">
                  <c:v>15</c:v>
                </c:pt>
                <c:pt idx="16">
                  <c:v>14</c:v>
                </c:pt>
                <c:pt idx="17">
                  <c:v>13</c:v>
                </c:pt>
                <c:pt idx="18">
                  <c:v>21</c:v>
                </c:pt>
                <c:pt idx="19">
                  <c:v>11</c:v>
                </c:pt>
                <c:pt idx="20">
                  <c:v>6</c:v>
                </c:pt>
                <c:pt idx="21">
                  <c:v>5</c:v>
                </c:pt>
                <c:pt idx="22">
                  <c:v>4</c:v>
                </c:pt>
                <c:pt idx="23">
                  <c:v>2</c:v>
                </c:pt>
              </c:numCache>
            </c:numRef>
          </c:val>
        </c:ser>
        <c:axId val="191505536"/>
        <c:axId val="191507072"/>
      </c:radarChart>
      <c:catAx>
        <c:axId val="191505536"/>
        <c:scaling>
          <c:orientation val="minMax"/>
        </c:scaling>
        <c:axPos val="b"/>
        <c:majorGridlines/>
        <c:tickLblPos val="nextTo"/>
        <c:crossAx val="191507072"/>
        <c:crosses val="autoZero"/>
        <c:auto val="1"/>
        <c:lblAlgn val="ctr"/>
        <c:lblOffset val="100"/>
      </c:catAx>
      <c:valAx>
        <c:axId val="191507072"/>
        <c:scaling>
          <c:orientation val="minMax"/>
        </c:scaling>
        <c:axPos val="l"/>
        <c:majorGridlines/>
        <c:numFmt formatCode="General" sourceLinked="1"/>
        <c:majorTickMark val="cross"/>
        <c:tickLblPos val="nextTo"/>
        <c:crossAx val="191505536"/>
        <c:crosses val="autoZero"/>
        <c:crossBetween val="between"/>
      </c:valAx>
    </c:plotArea>
    <c:plotVisOnly val="1"/>
  </c:chart>
  <c:spPr>
    <a:ln>
      <a:noFill/>
    </a:ln>
  </c:spPr>
  <c:printSettings>
    <c:headerFooter/>
    <c:pageMargins b="0.75000000000000611" l="0.70000000000000062" r="0.70000000000000062" t="0.75000000000000611"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Numero di incidenti per giorno della settimana. Anno</a:t>
            </a:r>
            <a:r>
              <a:rPr lang="it-IT" sz="1200" baseline="0"/>
              <a:t> 2016</a:t>
            </a:r>
            <a:endParaRPr lang="it-IT" sz="1200"/>
          </a:p>
        </c:rich>
      </c:tx>
      <c:layout>
        <c:manualLayout>
          <c:xMode val="edge"/>
          <c:yMode val="edge"/>
          <c:x val="0.12585267452922097"/>
          <c:y val="0"/>
        </c:manualLayout>
      </c:layout>
      <c:overlay val="1"/>
    </c:title>
    <c:plotArea>
      <c:layout>
        <c:manualLayout>
          <c:layoutTarget val="inner"/>
          <c:xMode val="edge"/>
          <c:yMode val="edge"/>
          <c:x val="0.30015014498733511"/>
          <c:y val="0.25923713053455966"/>
          <c:w val="0.6578236736801466"/>
          <c:h val="0.68823022122234656"/>
        </c:manualLayout>
      </c:layout>
      <c:barChart>
        <c:barDir val="bar"/>
        <c:grouping val="clustered"/>
        <c:ser>
          <c:idx val="1"/>
          <c:order val="0"/>
          <c:spPr>
            <a:solidFill>
              <a:srgbClr val="FF0000"/>
            </a:solidFill>
          </c:spPr>
          <c:dLbls>
            <c:showVal val="1"/>
          </c:dLbls>
          <c:cat>
            <c:strRef>
              <c:f>'7.3'!$B$3:$H$3</c:f>
              <c:strCache>
                <c:ptCount val="7"/>
                <c:pt idx="0">
                  <c:v>lunedì</c:v>
                </c:pt>
                <c:pt idx="1">
                  <c:v>martedì</c:v>
                </c:pt>
                <c:pt idx="2">
                  <c:v>mercoledì</c:v>
                </c:pt>
                <c:pt idx="3">
                  <c:v>giovedì</c:v>
                </c:pt>
                <c:pt idx="4">
                  <c:v>venerdì</c:v>
                </c:pt>
                <c:pt idx="5">
                  <c:v>sabato</c:v>
                </c:pt>
                <c:pt idx="6">
                  <c:v>domenica</c:v>
                </c:pt>
              </c:strCache>
            </c:strRef>
          </c:cat>
          <c:val>
            <c:numRef>
              <c:f>'7.3'!$B$27:$H$27</c:f>
              <c:numCache>
                <c:formatCode>General</c:formatCode>
                <c:ptCount val="7"/>
                <c:pt idx="0">
                  <c:v>25</c:v>
                </c:pt>
                <c:pt idx="1">
                  <c:v>41</c:v>
                </c:pt>
                <c:pt idx="2">
                  <c:v>31</c:v>
                </c:pt>
                <c:pt idx="3">
                  <c:v>33</c:v>
                </c:pt>
                <c:pt idx="4">
                  <c:v>27</c:v>
                </c:pt>
                <c:pt idx="5">
                  <c:v>27</c:v>
                </c:pt>
                <c:pt idx="6">
                  <c:v>19</c:v>
                </c:pt>
              </c:numCache>
            </c:numRef>
          </c:val>
        </c:ser>
        <c:gapWidth val="82"/>
        <c:axId val="191534976"/>
        <c:axId val="191536512"/>
      </c:barChart>
      <c:catAx>
        <c:axId val="191534976"/>
        <c:scaling>
          <c:orientation val="minMax"/>
        </c:scaling>
        <c:axPos val="l"/>
        <c:tickLblPos val="nextTo"/>
        <c:crossAx val="191536512"/>
        <c:crosses val="autoZero"/>
        <c:auto val="1"/>
        <c:lblAlgn val="ctr"/>
        <c:lblOffset val="100"/>
      </c:catAx>
      <c:valAx>
        <c:axId val="191536512"/>
        <c:scaling>
          <c:orientation val="minMax"/>
        </c:scaling>
        <c:axPos val="b"/>
        <c:majorGridlines>
          <c:spPr>
            <a:ln>
              <a:solidFill>
                <a:schemeClr val="bg1">
                  <a:lumMod val="75000"/>
                </a:schemeClr>
              </a:solidFill>
              <a:prstDash val="dash"/>
            </a:ln>
          </c:spPr>
        </c:majorGridlines>
        <c:numFmt formatCode="General" sourceLinked="1"/>
        <c:tickLblPos val="nextTo"/>
        <c:crossAx val="191534976"/>
        <c:crosses val="autoZero"/>
        <c:crossBetween val="between"/>
      </c:valAx>
    </c:plotArea>
    <c:plotVisOnly val="1"/>
  </c:chart>
  <c:spPr>
    <a:ln>
      <a:noFill/>
    </a:ln>
  </c:spPr>
  <c:printSettings>
    <c:headerFooter/>
    <c:pageMargins b="0.75000000000000611" l="0.70000000000000062" r="0.70000000000000062" t="0.7500000000000061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Numero di incidenti per giorno della settimana. Anno</a:t>
            </a:r>
            <a:r>
              <a:rPr lang="it-IT" sz="1200" baseline="0"/>
              <a:t> 2017</a:t>
            </a:r>
            <a:endParaRPr lang="it-IT" sz="1200"/>
          </a:p>
        </c:rich>
      </c:tx>
      <c:layout>
        <c:manualLayout>
          <c:xMode val="edge"/>
          <c:yMode val="edge"/>
          <c:x val="0.15027004469629762"/>
          <c:y val="0"/>
        </c:manualLayout>
      </c:layout>
      <c:overlay val="1"/>
    </c:title>
    <c:plotArea>
      <c:layout>
        <c:manualLayout>
          <c:layoutTarget val="inner"/>
          <c:xMode val="edge"/>
          <c:yMode val="edge"/>
          <c:x val="0.2875920007906963"/>
          <c:y val="0.18849035478956963"/>
          <c:w val="0.65066473385388657"/>
          <c:h val="0.7491890436772326"/>
        </c:manualLayout>
      </c:layout>
      <c:barChart>
        <c:barDir val="bar"/>
        <c:grouping val="clustered"/>
        <c:ser>
          <c:idx val="1"/>
          <c:order val="0"/>
          <c:spPr>
            <a:solidFill>
              <a:srgbClr val="FF0000"/>
            </a:solidFill>
          </c:spPr>
          <c:dLbls>
            <c:showVal val="1"/>
          </c:dLbls>
          <c:cat>
            <c:strRef>
              <c:f>'7.3'!$B$3:$H$3</c:f>
              <c:strCache>
                <c:ptCount val="7"/>
                <c:pt idx="0">
                  <c:v>lunedì</c:v>
                </c:pt>
                <c:pt idx="1">
                  <c:v>martedì</c:v>
                </c:pt>
                <c:pt idx="2">
                  <c:v>mercoledì</c:v>
                </c:pt>
                <c:pt idx="3">
                  <c:v>giovedì</c:v>
                </c:pt>
                <c:pt idx="4">
                  <c:v>venerdì</c:v>
                </c:pt>
                <c:pt idx="5">
                  <c:v>sabato</c:v>
                </c:pt>
                <c:pt idx="6">
                  <c:v>domenica</c:v>
                </c:pt>
              </c:strCache>
            </c:strRef>
          </c:cat>
          <c:val>
            <c:numRef>
              <c:f>'7.3'!$B$56:$H$56</c:f>
              <c:numCache>
                <c:formatCode>General</c:formatCode>
                <c:ptCount val="7"/>
                <c:pt idx="0">
                  <c:v>27</c:v>
                </c:pt>
                <c:pt idx="1">
                  <c:v>42</c:v>
                </c:pt>
                <c:pt idx="2">
                  <c:v>37</c:v>
                </c:pt>
                <c:pt idx="3">
                  <c:v>28</c:v>
                </c:pt>
                <c:pt idx="4">
                  <c:v>28</c:v>
                </c:pt>
                <c:pt idx="5">
                  <c:v>37</c:v>
                </c:pt>
                <c:pt idx="6">
                  <c:v>10</c:v>
                </c:pt>
              </c:numCache>
            </c:numRef>
          </c:val>
        </c:ser>
        <c:gapWidth val="82"/>
        <c:axId val="192293888"/>
        <c:axId val="192299776"/>
      </c:barChart>
      <c:catAx>
        <c:axId val="192293888"/>
        <c:scaling>
          <c:orientation val="minMax"/>
        </c:scaling>
        <c:axPos val="l"/>
        <c:tickLblPos val="nextTo"/>
        <c:crossAx val="192299776"/>
        <c:crosses val="autoZero"/>
        <c:auto val="1"/>
        <c:lblAlgn val="ctr"/>
        <c:lblOffset val="100"/>
      </c:catAx>
      <c:valAx>
        <c:axId val="192299776"/>
        <c:scaling>
          <c:orientation val="minMax"/>
        </c:scaling>
        <c:axPos val="b"/>
        <c:majorGridlines>
          <c:spPr>
            <a:ln>
              <a:solidFill>
                <a:schemeClr val="bg1">
                  <a:lumMod val="75000"/>
                </a:schemeClr>
              </a:solidFill>
              <a:prstDash val="dash"/>
            </a:ln>
          </c:spPr>
        </c:majorGridlines>
        <c:numFmt formatCode="General" sourceLinked="1"/>
        <c:tickLblPos val="nextTo"/>
        <c:crossAx val="192293888"/>
        <c:crosses val="autoZero"/>
        <c:crossBetween val="between"/>
      </c:valAx>
    </c:plotArea>
    <c:plotVisOnly val="1"/>
  </c:chart>
  <c:spPr>
    <a:ln>
      <a:noFill/>
    </a:ln>
  </c:spPr>
  <c:printSettings>
    <c:headerFooter/>
    <c:pageMargins b="0.75000000000000633" l="0.70000000000000062" r="0.70000000000000062" t="0.750000000000006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Incidenti per fascia</a:t>
            </a:r>
            <a:r>
              <a:rPr lang="it-IT" sz="1200" baseline="0"/>
              <a:t> oraria. Anno 2017</a:t>
            </a:r>
          </a:p>
          <a:p>
            <a:pPr>
              <a:defRPr sz="1200"/>
            </a:pPr>
            <a:endParaRPr lang="it-IT" sz="1200"/>
          </a:p>
        </c:rich>
      </c:tx>
      <c:layout>
        <c:manualLayout>
          <c:xMode val="edge"/>
          <c:yMode val="edge"/>
          <c:x val="9.6114305936478517E-2"/>
          <c:y val="0"/>
        </c:manualLayout>
      </c:layout>
      <c:overlay val="1"/>
    </c:title>
    <c:plotArea>
      <c:layout>
        <c:manualLayout>
          <c:layoutTarget val="inner"/>
          <c:xMode val="edge"/>
          <c:yMode val="edge"/>
          <c:x val="8.6518328467368566E-2"/>
          <c:y val="0.15620207531016386"/>
          <c:w val="0.7704432451561537"/>
          <c:h val="0.7858960251198327"/>
        </c:manualLayout>
      </c:layout>
      <c:radarChart>
        <c:radarStyle val="marker"/>
        <c:ser>
          <c:idx val="0"/>
          <c:order val="0"/>
          <c:marker>
            <c:symbol val="none"/>
          </c:marker>
          <c:cat>
            <c:strRef>
              <c:f>'7.2'!$A$33:$A$56</c:f>
              <c:strCache>
                <c:ptCount val="24"/>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'7.2'!$N$33:$N$56</c:f>
              <c:numCache>
                <c:formatCode>General</c:formatCode>
                <c:ptCount val="24"/>
                <c:pt idx="0">
                  <c:v>0</c:v>
                </c:pt>
                <c:pt idx="1">
                  <c:v>0</c:v>
                </c:pt>
                <c:pt idx="2">
                  <c:v>0</c:v>
                </c:pt>
                <c:pt idx="3">
                  <c:v>0</c:v>
                </c:pt>
                <c:pt idx="4">
                  <c:v>2</c:v>
                </c:pt>
                <c:pt idx="5">
                  <c:v>2</c:v>
                </c:pt>
                <c:pt idx="6">
                  <c:v>4</c:v>
                </c:pt>
                <c:pt idx="7">
                  <c:v>14</c:v>
                </c:pt>
                <c:pt idx="8">
                  <c:v>10</c:v>
                </c:pt>
                <c:pt idx="9">
                  <c:v>14</c:v>
                </c:pt>
                <c:pt idx="10">
                  <c:v>17</c:v>
                </c:pt>
                <c:pt idx="11">
                  <c:v>18</c:v>
                </c:pt>
                <c:pt idx="12">
                  <c:v>18</c:v>
                </c:pt>
                <c:pt idx="13">
                  <c:v>14</c:v>
                </c:pt>
                <c:pt idx="14">
                  <c:v>11</c:v>
                </c:pt>
                <c:pt idx="15">
                  <c:v>12</c:v>
                </c:pt>
                <c:pt idx="16">
                  <c:v>13</c:v>
                </c:pt>
                <c:pt idx="17">
                  <c:v>17</c:v>
                </c:pt>
                <c:pt idx="18">
                  <c:v>21</c:v>
                </c:pt>
                <c:pt idx="19">
                  <c:v>3</c:v>
                </c:pt>
                <c:pt idx="20">
                  <c:v>7</c:v>
                </c:pt>
                <c:pt idx="21">
                  <c:v>2</c:v>
                </c:pt>
                <c:pt idx="22">
                  <c:v>6</c:v>
                </c:pt>
                <c:pt idx="23">
                  <c:v>4</c:v>
                </c:pt>
              </c:numCache>
            </c:numRef>
          </c:val>
        </c:ser>
        <c:axId val="192319872"/>
        <c:axId val="192321408"/>
      </c:radarChart>
      <c:catAx>
        <c:axId val="192319872"/>
        <c:scaling>
          <c:orientation val="minMax"/>
        </c:scaling>
        <c:axPos val="b"/>
        <c:majorGridlines/>
        <c:tickLblPos val="nextTo"/>
        <c:crossAx val="192321408"/>
        <c:crosses val="autoZero"/>
        <c:auto val="1"/>
        <c:lblAlgn val="ctr"/>
        <c:lblOffset val="100"/>
      </c:catAx>
      <c:valAx>
        <c:axId val="192321408"/>
        <c:scaling>
          <c:orientation val="minMax"/>
        </c:scaling>
        <c:axPos val="l"/>
        <c:majorGridlines/>
        <c:numFmt formatCode="General" sourceLinked="1"/>
        <c:majorTickMark val="cross"/>
        <c:tickLblPos val="nextTo"/>
        <c:crossAx val="192319872"/>
        <c:crosses val="autoZero"/>
        <c:crossBetween val="between"/>
      </c:valAx>
    </c:plotArea>
    <c:plotVisOnly val="1"/>
  </c:chart>
  <c:spPr>
    <a:ln>
      <a:noFill/>
    </a:ln>
  </c:spPr>
  <c:printSettings>
    <c:headerFooter/>
    <c:pageMargins b="0.75000000000000633" l="0.70000000000000062" r="0.70000000000000062" t="0.75000000000000633" header="0.30000000000000032" footer="0.30000000000000032"/>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Incidenti stradali per tipo</a:t>
            </a:r>
            <a:r>
              <a:rPr lang="it-IT" sz="1200" baseline="0"/>
              <a:t> di strada</a:t>
            </a:r>
            <a:r>
              <a:rPr lang="it-IT" sz="1200"/>
              <a:t>. Anno</a:t>
            </a:r>
            <a:r>
              <a:rPr lang="it-IT" sz="1200" baseline="0"/>
              <a:t> 2017</a:t>
            </a:r>
            <a:endParaRPr lang="it-IT" sz="1200"/>
          </a:p>
        </c:rich>
      </c:tx>
      <c:layout>
        <c:manualLayout>
          <c:xMode val="edge"/>
          <c:yMode val="edge"/>
          <c:x val="0.21365014232375867"/>
          <c:y val="0"/>
        </c:manualLayout>
      </c:layout>
      <c:overlay val="1"/>
    </c:title>
    <c:plotArea>
      <c:layout>
        <c:manualLayout>
          <c:layoutTarget val="inner"/>
          <c:xMode val="edge"/>
          <c:yMode val="edge"/>
          <c:x val="6.4946212709326823E-2"/>
          <c:y val="0.16273846888020346"/>
          <c:w val="0.89745603674540686"/>
          <c:h val="0.62986293379994152"/>
        </c:manualLayout>
      </c:layout>
      <c:barChart>
        <c:barDir val="col"/>
        <c:grouping val="clustered"/>
        <c:ser>
          <c:idx val="1"/>
          <c:order val="0"/>
          <c:spPr>
            <a:solidFill>
              <a:srgbClr val="FF0000"/>
            </a:solidFill>
          </c:spPr>
          <c:dLbls>
            <c:showVal val="1"/>
          </c:dLbls>
          <c:cat>
            <c:strRef>
              <c:f>'7.4 7.5 e 6'!$B$3:$J$3</c:f>
              <c:strCache>
                <c:ptCount val="9"/>
                <c:pt idx="0">
                  <c:v>Rettilineo</c:v>
                </c:pt>
                <c:pt idx="1">
                  <c:v>Incrocio</c:v>
                </c:pt>
                <c:pt idx="2">
                  <c:v>Intersezione segnalata</c:v>
                </c:pt>
                <c:pt idx="3">
                  <c:v>Rotatoria</c:v>
                </c:pt>
                <c:pt idx="4">
                  <c:v>Intersez. con semaforo</c:v>
                </c:pt>
                <c:pt idx="5">
                  <c:v>Curva</c:v>
                </c:pt>
                <c:pt idx="6">
                  <c:v>Intersez. non segnalata</c:v>
                </c:pt>
                <c:pt idx="7">
                  <c:v>Pendenza</c:v>
                </c:pt>
                <c:pt idx="8">
                  <c:v>Dosso, strettoia</c:v>
                </c:pt>
              </c:strCache>
            </c:strRef>
          </c:cat>
          <c:val>
            <c:numRef>
              <c:f>'7.4 7.5 e 6'!$B$11:$J$11</c:f>
              <c:numCache>
                <c:formatCode>General</c:formatCode>
                <c:ptCount val="9"/>
                <c:pt idx="0">
                  <c:v>100</c:v>
                </c:pt>
                <c:pt idx="1">
                  <c:v>61</c:v>
                </c:pt>
                <c:pt idx="2">
                  <c:v>19</c:v>
                </c:pt>
                <c:pt idx="3">
                  <c:v>12</c:v>
                </c:pt>
                <c:pt idx="4">
                  <c:v>8</c:v>
                </c:pt>
                <c:pt idx="5">
                  <c:v>7</c:v>
                </c:pt>
                <c:pt idx="6">
                  <c:v>1</c:v>
                </c:pt>
                <c:pt idx="7">
                  <c:v>1</c:v>
                </c:pt>
                <c:pt idx="8">
                  <c:v>0</c:v>
                </c:pt>
              </c:numCache>
            </c:numRef>
          </c:val>
        </c:ser>
        <c:gapWidth val="82"/>
        <c:axId val="197536384"/>
        <c:axId val="197538176"/>
      </c:barChart>
      <c:catAx>
        <c:axId val="197536384"/>
        <c:scaling>
          <c:orientation val="minMax"/>
        </c:scaling>
        <c:axPos val="b"/>
        <c:tickLblPos val="nextTo"/>
        <c:txPr>
          <a:bodyPr/>
          <a:lstStyle/>
          <a:p>
            <a:pPr>
              <a:defRPr sz="800"/>
            </a:pPr>
            <a:endParaRPr lang="it-IT"/>
          </a:p>
        </c:txPr>
        <c:crossAx val="197538176"/>
        <c:crosses val="autoZero"/>
        <c:auto val="1"/>
        <c:lblAlgn val="ctr"/>
        <c:lblOffset val="100"/>
      </c:catAx>
      <c:valAx>
        <c:axId val="197538176"/>
        <c:scaling>
          <c:orientation val="minMax"/>
        </c:scaling>
        <c:axPos val="l"/>
        <c:majorGridlines>
          <c:spPr>
            <a:ln>
              <a:solidFill>
                <a:schemeClr val="bg1">
                  <a:lumMod val="75000"/>
                </a:schemeClr>
              </a:solidFill>
              <a:prstDash val="dash"/>
            </a:ln>
          </c:spPr>
        </c:majorGridlines>
        <c:numFmt formatCode="General" sourceLinked="1"/>
        <c:tickLblPos val="nextTo"/>
        <c:crossAx val="197536384"/>
        <c:crosses val="autoZero"/>
        <c:crossBetween val="between"/>
      </c:valAx>
    </c:plotArea>
    <c:plotVisOnly val="1"/>
  </c:chart>
  <c:spPr>
    <a:ln>
      <a:noFill/>
    </a:ln>
  </c:spPr>
  <c:printSettings>
    <c:headerFooter/>
    <c:pageMargins b="0.75000000000000611" l="0.70000000000000062" r="0.70000000000000062" t="0.75000000000000611"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Incidenti</a:t>
            </a:r>
            <a:r>
              <a:rPr lang="it-IT" sz="1200" baseline="0"/>
              <a:t> stradali per condizione meteo. Anno 2017</a:t>
            </a:r>
            <a:endParaRPr lang="it-IT" sz="1200"/>
          </a:p>
        </c:rich>
      </c:tx>
      <c:layout>
        <c:manualLayout>
          <c:xMode val="edge"/>
          <c:yMode val="edge"/>
          <c:x val="0.15218044619422802"/>
          <c:y val="0"/>
        </c:manualLayout>
      </c:layout>
      <c:overlay val="1"/>
    </c:title>
    <c:view3D>
      <c:rotX val="30"/>
      <c:perspective val="30"/>
    </c:view3D>
    <c:plotArea>
      <c:layout>
        <c:manualLayout>
          <c:layoutTarget val="inner"/>
          <c:xMode val="edge"/>
          <c:yMode val="edge"/>
          <c:x val="0.13016008760494338"/>
          <c:y val="0.34027758530183738"/>
          <c:w val="0.69444444444444464"/>
          <c:h val="0.65740740740741288"/>
        </c:manualLayout>
      </c:layout>
      <c:pie3DChart>
        <c:varyColors val="1"/>
        <c:ser>
          <c:idx val="0"/>
          <c:order val="0"/>
          <c:explosion val="25"/>
          <c:dPt>
            <c:idx val="1"/>
            <c:spPr>
              <a:solidFill>
                <a:schemeClr val="bg1">
                  <a:lumMod val="75000"/>
                </a:schemeClr>
              </a:solidFill>
            </c:spPr>
          </c:dPt>
          <c:dLbls>
            <c:dLbl>
              <c:idx val="0"/>
              <c:layout>
                <c:manualLayout>
                  <c:x val="1.195056867891538E-2"/>
                  <c:y val="1.8856080489938767E-2"/>
                </c:manualLayout>
              </c:layout>
              <c:showCatName val="1"/>
              <c:showPercent val="1"/>
            </c:dLbl>
            <c:dLbl>
              <c:idx val="4"/>
              <c:layout>
                <c:manualLayout>
                  <c:x val="0.13144225721784791"/>
                  <c:y val="-9.9883347914844225E-4"/>
                </c:manualLayout>
              </c:layout>
              <c:showCatName val="1"/>
              <c:showPercent val="1"/>
            </c:dLbl>
            <c:showCatName val="1"/>
            <c:showPercent val="1"/>
            <c:showLeaderLines val="1"/>
          </c:dLbls>
          <c:cat>
            <c:strRef>
              <c:f>'7.4 7.5 e 6'!$B$18:$F$18</c:f>
              <c:strCache>
                <c:ptCount val="5"/>
                <c:pt idx="0">
                  <c:v>Sereno</c:v>
                </c:pt>
                <c:pt idx="1">
                  <c:v>Pioggia</c:v>
                </c:pt>
                <c:pt idx="2">
                  <c:v>Nebbia</c:v>
                </c:pt>
                <c:pt idx="3">
                  <c:v>Neve</c:v>
                </c:pt>
                <c:pt idx="4">
                  <c:v>Altro</c:v>
                </c:pt>
              </c:strCache>
            </c:strRef>
          </c:cat>
          <c:val>
            <c:numRef>
              <c:f>'7.4 7.5 e 6'!$B$26:$F$26</c:f>
              <c:numCache>
                <c:formatCode>General</c:formatCode>
                <c:ptCount val="5"/>
                <c:pt idx="0">
                  <c:v>168</c:v>
                </c:pt>
                <c:pt idx="1">
                  <c:v>17</c:v>
                </c:pt>
                <c:pt idx="2">
                  <c:v>0</c:v>
                </c:pt>
                <c:pt idx="3">
                  <c:v>2</c:v>
                </c:pt>
                <c:pt idx="4">
                  <c:v>22</c:v>
                </c:pt>
              </c:numCache>
            </c:numRef>
          </c:val>
        </c:ser>
      </c:pie3DChart>
    </c:plotArea>
    <c:plotVisOnly val="1"/>
  </c:chart>
  <c:spPr>
    <a:ln>
      <a:noFill/>
    </a:ln>
  </c:spPr>
  <c:printSettings>
    <c:headerFooter/>
    <c:pageMargins b="0.75000000000000555" l="0.70000000000000062" r="0.70000000000000062" t="0.7500000000000055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a:t>Incidenti</a:t>
            </a:r>
            <a:r>
              <a:rPr lang="it-IT" sz="1200" baseline="0"/>
              <a:t> stradali per fondo stradale. Anno 2017</a:t>
            </a:r>
            <a:endParaRPr lang="it-IT" sz="1200"/>
          </a:p>
        </c:rich>
      </c:tx>
      <c:layout>
        <c:manualLayout>
          <c:xMode val="edge"/>
          <c:yMode val="edge"/>
          <c:x val="0.15218044619422813"/>
          <c:y val="0"/>
        </c:manualLayout>
      </c:layout>
      <c:overlay val="1"/>
    </c:title>
    <c:view3D>
      <c:rotX val="30"/>
      <c:rotY val="70"/>
      <c:perspective val="30"/>
    </c:view3D>
    <c:plotArea>
      <c:layout>
        <c:manualLayout>
          <c:layoutTarget val="inner"/>
          <c:xMode val="edge"/>
          <c:yMode val="edge"/>
          <c:x val="1.0541685702256521E-3"/>
          <c:y val="0.31463073213409298"/>
          <c:w val="0.72194980529395314"/>
          <c:h val="0.68305428348653074"/>
        </c:manualLayout>
      </c:layout>
      <c:pie3DChart>
        <c:varyColors val="1"/>
        <c:ser>
          <c:idx val="0"/>
          <c:order val="0"/>
          <c:explosion val="25"/>
          <c:dPt>
            <c:idx val="0"/>
            <c:spPr>
              <a:solidFill>
                <a:srgbClr val="FFFF00"/>
              </a:solidFill>
            </c:spPr>
          </c:dPt>
          <c:dPt>
            <c:idx val="1"/>
            <c:spPr>
              <a:solidFill>
                <a:schemeClr val="bg1">
                  <a:lumMod val="75000"/>
                </a:schemeClr>
              </a:solidFill>
            </c:spPr>
          </c:dPt>
          <c:dLbls>
            <c:dLbl>
              <c:idx val="0"/>
              <c:layout>
                <c:manualLayout>
                  <c:x val="1.1950568678915389E-2"/>
                  <c:y val="1.8856080489938767E-2"/>
                </c:manualLayout>
              </c:layout>
              <c:showCatName val="1"/>
              <c:showPercent val="1"/>
            </c:dLbl>
            <c:dLbl>
              <c:idx val="4"/>
              <c:layout>
                <c:manualLayout>
                  <c:x val="0.13144225721784791"/>
                  <c:y val="-9.9883347914844225E-4"/>
                </c:manualLayout>
              </c:layout>
              <c:showCatName val="1"/>
              <c:showPercent val="1"/>
            </c:dLbl>
            <c:showCatName val="1"/>
            <c:showPercent val="1"/>
            <c:showLeaderLines val="1"/>
          </c:dLbls>
          <c:cat>
            <c:strRef>
              <c:f>'7.4 7.5 e 6'!$G$18:$K$18</c:f>
              <c:strCache>
                <c:ptCount val="5"/>
                <c:pt idx="0">
                  <c:v>Asciutto</c:v>
                </c:pt>
                <c:pt idx="1">
                  <c:v>Bagnato</c:v>
                </c:pt>
                <c:pt idx="2">
                  <c:v>Sdrucciolevole</c:v>
                </c:pt>
                <c:pt idx="3">
                  <c:v>ghiac-
ciato</c:v>
                </c:pt>
                <c:pt idx="4">
                  <c:v>Inneva-
to</c:v>
                </c:pt>
              </c:strCache>
            </c:strRef>
          </c:cat>
          <c:val>
            <c:numRef>
              <c:f>'7.4 7.5 e 6'!$G$26:$K$26</c:f>
              <c:numCache>
                <c:formatCode>General</c:formatCode>
                <c:ptCount val="5"/>
                <c:pt idx="0">
                  <c:v>175</c:v>
                </c:pt>
                <c:pt idx="1">
                  <c:v>30</c:v>
                </c:pt>
                <c:pt idx="2">
                  <c:v>2</c:v>
                </c:pt>
                <c:pt idx="3">
                  <c:v>1</c:v>
                </c:pt>
                <c:pt idx="4">
                  <c:v>1</c:v>
                </c:pt>
              </c:numCache>
            </c:numRef>
          </c:val>
        </c:ser>
      </c:pie3DChart>
    </c:plotArea>
    <c:plotVisOnly val="1"/>
  </c:chart>
  <c:spPr>
    <a:ln>
      <a:noFill/>
    </a:ln>
  </c:spPr>
  <c:printSettings>
    <c:headerFooter/>
    <c:pageMargins b="0.75000000000000577" l="0.70000000000000062" r="0.70000000000000062" t="0.750000000000005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en-US" sz="1200"/>
              <a:t>MM di pioggia. Valore</a:t>
            </a:r>
            <a:r>
              <a:rPr lang="en-US" sz="1200" baseline="0"/>
              <a:t> cumulato</a:t>
            </a:r>
            <a:endParaRPr lang="en-US" sz="1200"/>
          </a:p>
        </c:rich>
      </c:tx>
      <c:layout>
        <c:manualLayout>
          <c:xMode val="edge"/>
          <c:yMode val="edge"/>
          <c:x val="0.30906871952788156"/>
          <c:y val="0"/>
        </c:manualLayout>
      </c:layout>
      <c:overlay val="1"/>
    </c:title>
    <c:plotArea>
      <c:layout>
        <c:manualLayout>
          <c:layoutTarget val="inner"/>
          <c:xMode val="edge"/>
          <c:yMode val="edge"/>
          <c:x val="7.9432487914831928E-2"/>
          <c:y val="0.13792572065830827"/>
          <c:w val="0.92056751208516852"/>
          <c:h val="0.71871717752019415"/>
        </c:manualLayout>
      </c:layout>
      <c:barChart>
        <c:barDir val="col"/>
        <c:grouping val="clustered"/>
        <c:ser>
          <c:idx val="0"/>
          <c:order val="0"/>
          <c:tx>
            <c:strRef>
              <c:f>'2.9'!$A$5</c:f>
              <c:strCache>
                <c:ptCount val="1"/>
                <c:pt idx="0">
                  <c:v>Valore cumulato in mm</c:v>
                </c:pt>
              </c:strCache>
            </c:strRef>
          </c:tx>
          <c:spPr>
            <a:solidFill>
              <a:srgbClr val="00B0F0"/>
            </a:solidFill>
          </c:spPr>
          <c:dLbls>
            <c:showVal val="1"/>
          </c:dLbls>
          <c:cat>
            <c:numRef>
              <c:f>'2.9'!$B$3:$L$3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'2.9'!$B$5:$L$5</c:f>
              <c:numCache>
                <c:formatCode>#,##0</c:formatCode>
                <c:ptCount val="11"/>
                <c:pt idx="0">
                  <c:v>1737</c:v>
                </c:pt>
                <c:pt idx="1">
                  <c:v>1529</c:v>
                </c:pt>
                <c:pt idx="2">
                  <c:v>1841</c:v>
                </c:pt>
                <c:pt idx="3">
                  <c:v>1198</c:v>
                </c:pt>
                <c:pt idx="4">
                  <c:v>1256</c:v>
                </c:pt>
                <c:pt idx="5">
                  <c:v>1456</c:v>
                </c:pt>
                <c:pt idx="6">
                  <c:v>2042</c:v>
                </c:pt>
                <c:pt idx="7">
                  <c:v>1000.5000000000014</c:v>
                </c:pt>
                <c:pt idx="8">
                  <c:v>1433.7999999999986</c:v>
                </c:pt>
                <c:pt idx="9">
                  <c:v>1146.6999999999994</c:v>
                </c:pt>
                <c:pt idx="10">
                  <c:v>911.2000000000005</c:v>
                </c:pt>
              </c:numCache>
            </c:numRef>
          </c:val>
        </c:ser>
        <c:axId val="186881536"/>
        <c:axId val="186883072"/>
      </c:barChart>
      <c:catAx>
        <c:axId val="186881536"/>
        <c:scaling>
          <c:orientation val="minMax"/>
        </c:scaling>
        <c:axPos val="b"/>
        <c:numFmt formatCode="General" sourceLinked="1"/>
        <c:tickLblPos val="nextTo"/>
        <c:crossAx val="186883072"/>
        <c:crosses val="autoZero"/>
        <c:auto val="1"/>
        <c:lblAlgn val="ctr"/>
        <c:lblOffset val="100"/>
      </c:catAx>
      <c:valAx>
        <c:axId val="186883072"/>
        <c:scaling>
          <c:orientation val="minMax"/>
        </c:scaling>
        <c:axPos val="l"/>
        <c:majorGridlines>
          <c:spPr>
            <a:ln>
              <a:solidFill>
                <a:schemeClr val="bg1">
                  <a:lumMod val="85000"/>
                </a:schemeClr>
              </a:solidFill>
              <a:prstDash val="dash"/>
            </a:ln>
          </c:spPr>
        </c:majorGridlines>
        <c:numFmt formatCode="#,##0" sourceLinked="1"/>
        <c:tickLblPos val="nextTo"/>
        <c:crossAx val="186881536"/>
        <c:crosses val="autoZero"/>
        <c:crossBetween val="between"/>
      </c:valAx>
    </c:plotArea>
    <c:plotVisOnly val="1"/>
  </c:chart>
  <c:spPr>
    <a:ln>
      <a:noFill/>
    </a:ln>
  </c:spPr>
  <c:printSettings>
    <c:headerFooter/>
    <c:pageMargins b="0.75000000000000189" l="0.70000000000000062" r="0.70000000000000062" t="0.75000000000000189"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Feriti</a:t>
            </a:r>
            <a:r>
              <a:rPr lang="it-IT" sz="1200" baseline="0"/>
              <a:t> per natura dell'incidente stradale</a:t>
            </a:r>
            <a:r>
              <a:rPr lang="it-IT" sz="1200"/>
              <a:t>. Anno</a:t>
            </a:r>
            <a:r>
              <a:rPr lang="it-IT" sz="1200" baseline="0"/>
              <a:t> 2017</a:t>
            </a:r>
            <a:endParaRPr lang="it-IT" sz="1200"/>
          </a:p>
        </c:rich>
      </c:tx>
      <c:layout>
        <c:manualLayout>
          <c:xMode val="edge"/>
          <c:yMode val="edge"/>
          <c:x val="0.21365014232375867"/>
          <c:y val="0"/>
        </c:manualLayout>
      </c:layout>
      <c:overlay val="1"/>
    </c:title>
    <c:plotArea>
      <c:layout>
        <c:manualLayout>
          <c:layoutTarget val="inner"/>
          <c:xMode val="edge"/>
          <c:yMode val="edge"/>
          <c:x val="6.4946212709326823E-2"/>
          <c:y val="0.16273846888020352"/>
          <c:w val="0.92682460947889334"/>
          <c:h val="0.49300141761732352"/>
        </c:manualLayout>
      </c:layout>
      <c:barChart>
        <c:barDir val="col"/>
        <c:grouping val="clustered"/>
        <c:ser>
          <c:idx val="3"/>
          <c:order val="0"/>
          <c:tx>
            <c:strRef>
              <c:f>'7.4 7.5 e 6'!$J$33</c:f>
              <c:strCache>
                <c:ptCount val="1"/>
                <c:pt idx="0">
                  <c:v>Feriti</c:v>
                </c:pt>
              </c:strCache>
            </c:strRef>
          </c:tx>
          <c:dLbls>
            <c:showVal val="1"/>
          </c:dLbls>
          <c:cat>
            <c:strRef>
              <c:f>'7.4 7.5 e 6'!$C$34:$E$43</c:f>
              <c:strCache>
                <c:ptCount val="10"/>
                <c:pt idx="0">
                  <c:v>Scontro frontale</c:v>
                </c:pt>
                <c:pt idx="1">
                  <c:v>Scontro fronto-laterale</c:v>
                </c:pt>
                <c:pt idx="2">
                  <c:v>Scontro laterale</c:v>
                </c:pt>
                <c:pt idx="3">
                  <c:v>Tamponamento</c:v>
                </c:pt>
                <c:pt idx="4">
                  <c:v>Investimento di pedone</c:v>
                </c:pt>
                <c:pt idx="5">
                  <c:v>Urto con veicolo fermo</c:v>
                </c:pt>
                <c:pt idx="6">
                  <c:v>Urto con veicolo in sosta</c:v>
                </c:pt>
                <c:pt idx="7">
                  <c:v>Urto con ostacolo accidentale</c:v>
                </c:pt>
                <c:pt idx="8">
                  <c:v>Fuoriuscita, sbandamento</c:v>
                </c:pt>
                <c:pt idx="9">
                  <c:v>Caduta da veicolo</c:v>
                </c:pt>
              </c:strCache>
            </c:strRef>
          </c:cat>
          <c:val>
            <c:numRef>
              <c:f>'7.4 7.5 e 6'!$J$34:$J$43</c:f>
              <c:numCache>
                <c:formatCode>General</c:formatCode>
                <c:ptCount val="10"/>
                <c:pt idx="0">
                  <c:v>8</c:v>
                </c:pt>
                <c:pt idx="1">
                  <c:v>105</c:v>
                </c:pt>
                <c:pt idx="2">
                  <c:v>25</c:v>
                </c:pt>
                <c:pt idx="3">
                  <c:v>62</c:v>
                </c:pt>
                <c:pt idx="4">
                  <c:v>26</c:v>
                </c:pt>
                <c:pt idx="5">
                  <c:v>7</c:v>
                </c:pt>
                <c:pt idx="6">
                  <c:v>2</c:v>
                </c:pt>
                <c:pt idx="7">
                  <c:v>2</c:v>
                </c:pt>
                <c:pt idx="8">
                  <c:v>17</c:v>
                </c:pt>
                <c:pt idx="9">
                  <c:v>4</c:v>
                </c:pt>
              </c:numCache>
            </c:numRef>
          </c:val>
        </c:ser>
        <c:gapWidth val="82"/>
        <c:axId val="197620864"/>
        <c:axId val="197622400"/>
      </c:barChart>
      <c:catAx>
        <c:axId val="197620864"/>
        <c:scaling>
          <c:orientation val="minMax"/>
        </c:scaling>
        <c:axPos val="b"/>
        <c:tickLblPos val="nextTo"/>
        <c:txPr>
          <a:bodyPr/>
          <a:lstStyle/>
          <a:p>
            <a:pPr>
              <a:defRPr sz="1000"/>
            </a:pPr>
            <a:endParaRPr lang="it-IT"/>
          </a:p>
        </c:txPr>
        <c:crossAx val="197622400"/>
        <c:crosses val="autoZero"/>
        <c:auto val="1"/>
        <c:lblAlgn val="ctr"/>
        <c:lblOffset val="100"/>
      </c:catAx>
      <c:valAx>
        <c:axId val="197622400"/>
        <c:scaling>
          <c:orientation val="minMax"/>
        </c:scaling>
        <c:axPos val="l"/>
        <c:majorGridlines>
          <c:spPr>
            <a:ln>
              <a:solidFill>
                <a:schemeClr val="bg1">
                  <a:lumMod val="75000"/>
                </a:schemeClr>
              </a:solidFill>
              <a:prstDash val="dash"/>
            </a:ln>
          </c:spPr>
        </c:majorGridlines>
        <c:numFmt formatCode="General" sourceLinked="1"/>
        <c:tickLblPos val="nextTo"/>
        <c:crossAx val="197620864"/>
        <c:crosses val="autoZero"/>
        <c:crossBetween val="between"/>
        <c:majorUnit val="25"/>
      </c:valAx>
    </c:plotArea>
    <c:plotVisOnly val="1"/>
  </c:chart>
  <c:spPr>
    <a:ln>
      <a:noFill/>
    </a:ln>
  </c:spPr>
  <c:printSettings>
    <c:headerFooter/>
    <c:pageMargins b="0.75000000000000633" l="0.70000000000000062" r="0.70000000000000062" t="0.75000000000000633"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Conducenti</a:t>
            </a:r>
            <a:r>
              <a:rPr lang="it-IT" sz="1200" baseline="0"/>
              <a:t> dei veicoli per genere. Anni 2012-2017</a:t>
            </a:r>
            <a:endParaRPr lang="it-IT" sz="1200"/>
          </a:p>
        </c:rich>
      </c:tx>
      <c:layout>
        <c:manualLayout>
          <c:xMode val="edge"/>
          <c:yMode val="edge"/>
          <c:x val="0.11699229002624729"/>
          <c:y val="0"/>
        </c:manualLayout>
      </c:layout>
      <c:overlay val="1"/>
    </c:title>
    <c:plotArea>
      <c:layout>
        <c:manualLayout>
          <c:layoutTarget val="inner"/>
          <c:xMode val="edge"/>
          <c:yMode val="edge"/>
          <c:x val="7.1988407699037624E-2"/>
          <c:y val="0.13010425780110821"/>
          <c:w val="0.89745603674540686"/>
          <c:h val="0.62986293379994152"/>
        </c:manualLayout>
      </c:layout>
      <c:lineChart>
        <c:grouping val="standard"/>
        <c:ser>
          <c:idx val="0"/>
          <c:order val="0"/>
          <c:tx>
            <c:strRef>
              <c:f>'7.8 e 7.9'!$B$3</c:f>
              <c:strCache>
                <c:ptCount val="1"/>
                <c:pt idx="0">
                  <c:v>F</c:v>
                </c:pt>
              </c:strCache>
            </c:strRef>
          </c:tx>
          <c:spPr>
            <a:ln>
              <a:solidFill>
                <a:srgbClr val="FF0000"/>
              </a:solidFill>
            </a:ln>
          </c:spPr>
          <c:marker>
            <c:symbol val="none"/>
          </c:marker>
          <c:dLbls>
            <c:txPr>
              <a:bodyPr/>
              <a:lstStyle/>
              <a:p>
                <a:pPr>
                  <a:defRPr>
                    <a:solidFill>
                      <a:srgbClr val="FF0000"/>
                    </a:solidFill>
                  </a:defRPr>
                </a:pPr>
                <a:endParaRPr lang="it-IT"/>
              </a:p>
            </c:txPr>
            <c:dLblPos val="b"/>
            <c:showVal val="1"/>
          </c:dLbls>
          <c:cat>
            <c:numRef>
              <c:f>'7.8 e 7.9'!$A$6:$A$11</c:f>
              <c:numCache>
                <c:formatCode>General</c:formatCode>
                <c:ptCount val="6"/>
                <c:pt idx="0">
                  <c:v>2012</c:v>
                </c:pt>
                <c:pt idx="1">
                  <c:v>2013</c:v>
                </c:pt>
                <c:pt idx="2">
                  <c:v>2014</c:v>
                </c:pt>
                <c:pt idx="3">
                  <c:v>2015</c:v>
                </c:pt>
                <c:pt idx="4">
                  <c:v>2016</c:v>
                </c:pt>
                <c:pt idx="5">
                  <c:v>2017</c:v>
                </c:pt>
              </c:numCache>
            </c:numRef>
          </c:cat>
          <c:val>
            <c:numRef>
              <c:f>'7.8 e 7.9'!$B$6:$B$11</c:f>
              <c:numCache>
                <c:formatCode>General</c:formatCode>
                <c:ptCount val="6"/>
                <c:pt idx="0">
                  <c:v>177</c:v>
                </c:pt>
                <c:pt idx="1">
                  <c:v>125</c:v>
                </c:pt>
                <c:pt idx="2">
                  <c:v>148</c:v>
                </c:pt>
                <c:pt idx="3">
                  <c:v>125</c:v>
                </c:pt>
                <c:pt idx="4">
                  <c:v>148</c:v>
                </c:pt>
                <c:pt idx="5">
                  <c:v>142</c:v>
                </c:pt>
              </c:numCache>
            </c:numRef>
          </c:val>
        </c:ser>
        <c:ser>
          <c:idx val="2"/>
          <c:order val="1"/>
          <c:tx>
            <c:strRef>
              <c:f>'7.8 e 7.9'!$C$3</c:f>
              <c:strCache>
                <c:ptCount val="1"/>
                <c:pt idx="0">
                  <c:v>M</c:v>
                </c:pt>
              </c:strCache>
            </c:strRef>
          </c:tx>
          <c:spPr>
            <a:ln>
              <a:solidFill>
                <a:srgbClr val="0000FF"/>
              </a:solidFill>
            </a:ln>
          </c:spPr>
          <c:marker>
            <c:symbol val="none"/>
          </c:marker>
          <c:dLbls>
            <c:txPr>
              <a:bodyPr/>
              <a:lstStyle/>
              <a:p>
                <a:pPr>
                  <a:defRPr>
                    <a:solidFill>
                      <a:srgbClr val="0000FF"/>
                    </a:solidFill>
                  </a:defRPr>
                </a:pPr>
                <a:endParaRPr lang="it-IT"/>
              </a:p>
            </c:txPr>
            <c:dLblPos val="t"/>
            <c:showVal val="1"/>
          </c:dLbls>
          <c:cat>
            <c:numRef>
              <c:f>'7.8 e 7.9'!$A$6:$A$11</c:f>
              <c:numCache>
                <c:formatCode>General</c:formatCode>
                <c:ptCount val="6"/>
                <c:pt idx="0">
                  <c:v>2012</c:v>
                </c:pt>
                <c:pt idx="1">
                  <c:v>2013</c:v>
                </c:pt>
                <c:pt idx="2">
                  <c:v>2014</c:v>
                </c:pt>
                <c:pt idx="3">
                  <c:v>2015</c:v>
                </c:pt>
                <c:pt idx="4">
                  <c:v>2016</c:v>
                </c:pt>
                <c:pt idx="5">
                  <c:v>2017</c:v>
                </c:pt>
              </c:numCache>
            </c:numRef>
          </c:cat>
          <c:val>
            <c:numRef>
              <c:f>'7.8 e 7.9'!$C$6:$C$11</c:f>
              <c:numCache>
                <c:formatCode>General</c:formatCode>
                <c:ptCount val="6"/>
                <c:pt idx="0">
                  <c:v>305</c:v>
                </c:pt>
                <c:pt idx="1">
                  <c:v>253</c:v>
                </c:pt>
                <c:pt idx="2">
                  <c:v>253</c:v>
                </c:pt>
                <c:pt idx="3">
                  <c:v>242</c:v>
                </c:pt>
                <c:pt idx="4">
                  <c:v>240</c:v>
                </c:pt>
                <c:pt idx="5">
                  <c:v>245</c:v>
                </c:pt>
              </c:numCache>
            </c:numRef>
          </c:val>
        </c:ser>
        <c:marker val="1"/>
        <c:axId val="197795840"/>
        <c:axId val="197797376"/>
      </c:lineChart>
      <c:catAx>
        <c:axId val="197795840"/>
        <c:scaling>
          <c:orientation val="minMax"/>
        </c:scaling>
        <c:axPos val="b"/>
        <c:numFmt formatCode="General" sourceLinked="1"/>
        <c:tickLblPos val="nextTo"/>
        <c:crossAx val="197797376"/>
        <c:crosses val="autoZero"/>
        <c:auto val="1"/>
        <c:lblAlgn val="ctr"/>
        <c:lblOffset val="100"/>
      </c:catAx>
      <c:valAx>
        <c:axId val="197797376"/>
        <c:scaling>
          <c:orientation val="minMax"/>
        </c:scaling>
        <c:axPos val="l"/>
        <c:majorGridlines>
          <c:spPr>
            <a:ln>
              <a:solidFill>
                <a:schemeClr val="bg1">
                  <a:lumMod val="75000"/>
                </a:schemeClr>
              </a:solidFill>
              <a:prstDash val="dash"/>
            </a:ln>
          </c:spPr>
        </c:majorGridlines>
        <c:numFmt formatCode="General" sourceLinked="1"/>
        <c:tickLblPos val="nextTo"/>
        <c:crossAx val="197795840"/>
        <c:crosses val="autoZero"/>
        <c:crossBetween val="between"/>
      </c:valAx>
    </c:plotArea>
    <c:legend>
      <c:legendPos val="b"/>
      <c:layout>
        <c:manualLayout>
          <c:xMode val="edge"/>
          <c:yMode val="edge"/>
          <c:x val="0.2153497862237185"/>
          <c:y val="0.91826931803016143"/>
          <c:w val="0.46093764781169139"/>
          <c:h val="8.1730681969838515E-2"/>
        </c:manualLayout>
      </c:layout>
    </c:legend>
    <c:plotVisOnly val="1"/>
  </c:chart>
  <c:spPr>
    <a:ln>
      <a:noFill/>
    </a:ln>
  </c:spPr>
  <c:printSettings>
    <c:headerFooter/>
    <c:pageMargins b="0.75000000000000611" l="0.70000000000000062" r="0.70000000000000062" t="0.750000000000006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100"/>
            </a:pPr>
            <a:r>
              <a:rPr lang="it-IT" sz="1100"/>
              <a:t>Conducenti</a:t>
            </a:r>
            <a:r>
              <a:rPr lang="it-IT" sz="1100" baseline="0"/>
              <a:t> di veicoli coinvolti in incidenti per anni dal rilascio della patente. Anno 2017 </a:t>
            </a:r>
            <a:endParaRPr lang="it-IT" sz="1100"/>
          </a:p>
        </c:rich>
      </c:tx>
      <c:layout>
        <c:manualLayout>
          <c:xMode val="edge"/>
          <c:yMode val="edge"/>
          <c:x val="7.5958442694663147E-2"/>
          <c:y val="0"/>
        </c:manualLayout>
      </c:layout>
      <c:overlay val="1"/>
    </c:title>
    <c:view3D>
      <c:rotX val="30"/>
      <c:rotY val="120"/>
      <c:perspective val="30"/>
    </c:view3D>
    <c:plotArea>
      <c:layout>
        <c:manualLayout>
          <c:layoutTarget val="inner"/>
          <c:xMode val="edge"/>
          <c:yMode val="edge"/>
          <c:x val="0.17500000000000004"/>
          <c:y val="0.14814814814814894"/>
          <c:w val="0.64751531058618483"/>
          <c:h val="0.85185185185185264"/>
        </c:manualLayout>
      </c:layout>
      <c:pie3DChart>
        <c:varyColors val="1"/>
        <c:ser>
          <c:idx val="0"/>
          <c:order val="0"/>
          <c:explosion val="25"/>
          <c:dLbls>
            <c:dLbl>
              <c:idx val="0"/>
              <c:layout>
                <c:manualLayout>
                  <c:x val="-6.666688538932633E-2"/>
                  <c:y val="9.7222222222222224E-2"/>
                </c:manualLayout>
              </c:layout>
              <c:dLblPos val="bestFit"/>
              <c:showCatName val="1"/>
              <c:showPercent val="1"/>
            </c:dLbl>
            <c:dLbl>
              <c:idx val="5"/>
              <c:layout>
                <c:manualLayout>
                  <c:x val="4.4444444444444502E-2"/>
                  <c:y val="-9.2592592592594239E-2"/>
                </c:manualLayout>
              </c:layout>
              <c:dLblPos val="bestFit"/>
              <c:showCatName val="1"/>
              <c:showPercent val="1"/>
            </c:dLbl>
            <c:dLbl>
              <c:idx val="6"/>
              <c:layout>
                <c:manualLayout>
                  <c:x val="2.7777777777778447E-3"/>
                  <c:y val="-4.6296296296295504E-3"/>
                </c:manualLayout>
              </c:layout>
              <c:dLblPos val="bestFit"/>
              <c:showCatName val="1"/>
              <c:showPercent val="1"/>
            </c:dLbl>
            <c:dLbl>
              <c:idx val="7"/>
              <c:layout>
                <c:manualLayout>
                  <c:x val="3.888888888888889E-2"/>
                  <c:y val="0.12962962962962765"/>
                </c:manualLayout>
              </c:layout>
              <c:dLblPos val="bestFit"/>
              <c:showCatName val="1"/>
              <c:showPercent val="1"/>
            </c:dLbl>
            <c:dLblPos val="outEnd"/>
            <c:showCatName val="1"/>
            <c:showPercent val="1"/>
            <c:showLeaderLines val="1"/>
          </c:dLbls>
          <c:cat>
            <c:strRef>
              <c:f>'7.10'!$A$5:$A$12</c:f>
              <c:strCache>
                <c:ptCount val="8"/>
                <c:pt idx="0">
                  <c:v>meno di un anno</c:v>
                </c:pt>
                <c:pt idx="1">
                  <c:v>1-3 anni</c:v>
                </c:pt>
                <c:pt idx="2">
                  <c:v>4-10 anni</c:v>
                </c:pt>
                <c:pt idx="3">
                  <c:v>11-20 anni</c:v>
                </c:pt>
                <c:pt idx="4">
                  <c:v>21-30 anni</c:v>
                </c:pt>
                <c:pt idx="5">
                  <c:v>31-40 anni</c:v>
                </c:pt>
                <c:pt idx="6">
                  <c:v>41-50 anni</c:v>
                </c:pt>
                <c:pt idx="7">
                  <c:v>oltre 50 anni</c:v>
                </c:pt>
              </c:strCache>
            </c:strRef>
          </c:cat>
          <c:val>
            <c:numRef>
              <c:f>'7.10'!$K$5:$K$12</c:f>
              <c:numCache>
                <c:formatCode>0.0</c:formatCode>
                <c:ptCount val="8"/>
                <c:pt idx="0">
                  <c:v>11.55115511551155</c:v>
                </c:pt>
                <c:pt idx="1">
                  <c:v>39.603960396039604</c:v>
                </c:pt>
                <c:pt idx="2">
                  <c:v>22.442244224422442</c:v>
                </c:pt>
                <c:pt idx="3">
                  <c:v>10.231023102310232</c:v>
                </c:pt>
                <c:pt idx="4">
                  <c:v>8.5808580858085808</c:v>
                </c:pt>
                <c:pt idx="5">
                  <c:v>5.6105610561056105</c:v>
                </c:pt>
                <c:pt idx="6">
                  <c:v>1.3201320132013201</c:v>
                </c:pt>
                <c:pt idx="7">
                  <c:v>0.66006600660066006</c:v>
                </c:pt>
              </c:numCache>
            </c:numRef>
          </c:val>
        </c:ser>
      </c:pie3DChart>
    </c:plotArea>
    <c:plotVisOnly val="1"/>
  </c:chart>
  <c:spPr>
    <a:ln>
      <a:noFill/>
    </a:ln>
  </c:spPr>
  <c:printSettings>
    <c:headerFooter/>
    <c:pageMargins b="0.75000000000000555" l="0.70000000000000062" r="0.70000000000000062" t="0.750000000000005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100"/>
            </a:pPr>
            <a:r>
              <a:rPr lang="it-IT"/>
              <a:t>Incidenza</a:t>
            </a:r>
            <a:r>
              <a:rPr lang="it-IT" baseline="0"/>
              <a:t> delle donne tra i conducenti di veicoli coinvolti in incidenti. Anno 2017 </a:t>
            </a:r>
            <a:endParaRPr lang="it-IT"/>
          </a:p>
        </c:rich>
      </c:tx>
      <c:layout>
        <c:manualLayout>
          <c:xMode val="edge"/>
          <c:yMode val="edge"/>
          <c:x val="0.14941715782580503"/>
          <c:y val="0"/>
        </c:manualLayout>
      </c:layout>
    </c:title>
    <c:plotArea>
      <c:layout>
        <c:manualLayout>
          <c:layoutTarget val="inner"/>
          <c:xMode val="edge"/>
          <c:yMode val="edge"/>
          <c:x val="0.29537123965273582"/>
          <c:y val="0.13799793601651331"/>
          <c:w val="0.63288209166161924"/>
          <c:h val="0.72522366592720255"/>
        </c:manualLayout>
      </c:layout>
      <c:barChart>
        <c:barDir val="bar"/>
        <c:grouping val="clustered"/>
        <c:ser>
          <c:idx val="0"/>
          <c:order val="0"/>
          <c:tx>
            <c:strRef>
              <c:f>'7.10'!$J$4</c:f>
              <c:strCache>
                <c:ptCount val="1"/>
                <c:pt idx="0">
                  <c:v>% F/TOT</c:v>
                </c:pt>
              </c:strCache>
            </c:strRef>
          </c:tx>
          <c:spPr>
            <a:solidFill>
              <a:srgbClr val="FF99CC"/>
            </a:solidFill>
          </c:spPr>
          <c:dLbls>
            <c:showVal val="1"/>
          </c:dLbls>
          <c:cat>
            <c:strRef>
              <c:f>'7.10'!$A$5:$A$13</c:f>
              <c:strCache>
                <c:ptCount val="9"/>
                <c:pt idx="0">
                  <c:v>meno di un anno</c:v>
                </c:pt>
                <c:pt idx="1">
                  <c:v>1-3 anni</c:v>
                </c:pt>
                <c:pt idx="2">
                  <c:v>4-10 anni</c:v>
                </c:pt>
                <c:pt idx="3">
                  <c:v>11-20 anni</c:v>
                </c:pt>
                <c:pt idx="4">
                  <c:v>21-30 anni</c:v>
                </c:pt>
                <c:pt idx="5">
                  <c:v>31-40 anni</c:v>
                </c:pt>
                <c:pt idx="6">
                  <c:v>41-50 anni</c:v>
                </c:pt>
                <c:pt idx="7">
                  <c:v>oltre 50 anni</c:v>
                </c:pt>
                <c:pt idx="8">
                  <c:v>TOTALE</c:v>
                </c:pt>
              </c:strCache>
            </c:strRef>
          </c:cat>
          <c:val>
            <c:numRef>
              <c:f>'7.10'!$J$5:$J$13</c:f>
              <c:numCache>
                <c:formatCode>0.0</c:formatCode>
                <c:ptCount val="9"/>
                <c:pt idx="0">
                  <c:v>37.142857142857146</c:v>
                </c:pt>
                <c:pt idx="1">
                  <c:v>36.666666666666664</c:v>
                </c:pt>
                <c:pt idx="2">
                  <c:v>32.352941176470587</c:v>
                </c:pt>
                <c:pt idx="3">
                  <c:v>54.838709677419352</c:v>
                </c:pt>
                <c:pt idx="4">
                  <c:v>53.846153846153847</c:v>
                </c:pt>
                <c:pt idx="5">
                  <c:v>29.411764705882355</c:v>
                </c:pt>
                <c:pt idx="6">
                  <c:v>25</c:v>
                </c:pt>
                <c:pt idx="7">
                  <c:v>50</c:v>
                </c:pt>
                <c:pt idx="8">
                  <c:v>38.613861386138616</c:v>
                </c:pt>
              </c:numCache>
            </c:numRef>
          </c:val>
        </c:ser>
        <c:gapWidth val="50"/>
        <c:axId val="197769856"/>
        <c:axId val="197783936"/>
      </c:barChart>
      <c:catAx>
        <c:axId val="197769856"/>
        <c:scaling>
          <c:orientation val="minMax"/>
        </c:scaling>
        <c:axPos val="l"/>
        <c:tickLblPos val="nextTo"/>
        <c:crossAx val="197783936"/>
        <c:crossesAt val="0"/>
        <c:auto val="1"/>
        <c:lblAlgn val="ctr"/>
        <c:lblOffset val="100"/>
      </c:catAx>
      <c:valAx>
        <c:axId val="197783936"/>
        <c:scaling>
          <c:orientation val="minMax"/>
          <c:max val="100"/>
        </c:scaling>
        <c:axPos val="b"/>
        <c:majorGridlines>
          <c:spPr>
            <a:ln>
              <a:solidFill>
                <a:schemeClr val="bg1">
                  <a:lumMod val="75000"/>
                </a:schemeClr>
              </a:solidFill>
              <a:prstDash val="dash"/>
            </a:ln>
          </c:spPr>
        </c:majorGridlines>
        <c:numFmt formatCode="0.0" sourceLinked="1"/>
        <c:tickLblPos val="nextTo"/>
        <c:spPr>
          <a:ln>
            <a:prstDash val="solid"/>
          </a:ln>
        </c:spPr>
        <c:crossAx val="197769856"/>
        <c:crosses val="autoZero"/>
        <c:crossBetween val="between"/>
        <c:majorUnit val="10"/>
      </c:valAx>
    </c:plotArea>
    <c:legend>
      <c:legendPos val="b"/>
      <c:layout>
        <c:manualLayout>
          <c:xMode val="edge"/>
          <c:yMode val="edge"/>
          <c:x val="0.82185542131399314"/>
          <c:y val="0.44342366713363607"/>
          <c:w val="0.1421437742679022"/>
          <c:h val="7.3958745954301783E-2"/>
        </c:manualLayout>
      </c:layout>
    </c:legend>
    <c:plotVisOnly val="1"/>
  </c:chart>
  <c:spPr>
    <a:ln>
      <a:noFill/>
    </a:ln>
  </c:spPr>
  <c:printSettings>
    <c:headerFooter/>
    <c:pageMargins b="0.75000000000000555" l="0.70000000000000062" r="0.70000000000000062" t="0.750000000000005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Incidenti stradali per tipo</a:t>
            </a:r>
            <a:r>
              <a:rPr lang="it-IT" sz="1200" baseline="0"/>
              <a:t> di strada</a:t>
            </a:r>
            <a:r>
              <a:rPr lang="it-IT" sz="1200"/>
              <a:t>. Anno</a:t>
            </a:r>
            <a:r>
              <a:rPr lang="it-IT" sz="1200" baseline="0"/>
              <a:t> 2017</a:t>
            </a:r>
            <a:endParaRPr lang="it-IT" sz="1200"/>
          </a:p>
        </c:rich>
      </c:tx>
      <c:layout>
        <c:manualLayout>
          <c:xMode val="edge"/>
          <c:yMode val="edge"/>
          <c:x val="0.21365014232375867"/>
          <c:y val="0"/>
        </c:manualLayout>
      </c:layout>
      <c:overlay val="1"/>
    </c:title>
    <c:plotArea>
      <c:layout>
        <c:manualLayout>
          <c:layoutTarget val="inner"/>
          <c:xMode val="edge"/>
          <c:yMode val="edge"/>
          <c:x val="7.1536016811737532E-2"/>
          <c:y val="0.12476365486018152"/>
          <c:w val="0.89745603674540686"/>
          <c:h val="0.41323873764926405"/>
        </c:manualLayout>
      </c:layout>
      <c:barChart>
        <c:barDir val="col"/>
        <c:grouping val="clustered"/>
        <c:ser>
          <c:idx val="1"/>
          <c:order val="0"/>
          <c:tx>
            <c:strRef>
              <c:f>'7.11 e 12'!$Q$20</c:f>
              <c:strCache>
                <c:ptCount val="1"/>
                <c:pt idx="0">
                  <c:v>2017</c:v>
                </c:pt>
              </c:strCache>
            </c:strRef>
          </c:tx>
          <c:spPr>
            <a:solidFill>
              <a:srgbClr val="FF0000"/>
            </a:solidFill>
          </c:spPr>
          <c:dLbls>
            <c:showVal val="1"/>
          </c:dLbls>
          <c:cat>
            <c:strRef>
              <c:f>'7.11 e 12'!$A$21:$A$29</c:f>
              <c:strCache>
                <c:ptCount val="9"/>
                <c:pt idx="0">
                  <c:v>Autovettura (a)</c:v>
                </c:pt>
                <c:pt idx="1">
                  <c:v>Bicicletta</c:v>
                </c:pt>
                <c:pt idx="2">
                  <c:v>Motocicli e ciclomotori</c:v>
                </c:pt>
                <c:pt idx="3">
                  <c:v>Autocarro</c:v>
                </c:pt>
                <c:pt idx="4">
                  <c:v>Veicolo speciale</c:v>
                </c:pt>
                <c:pt idx="5">
                  <c:v>Autobus</c:v>
                </c:pt>
                <c:pt idx="6">
                  <c:v>Mezzi  soccorso o polizia</c:v>
                </c:pt>
                <c:pt idx="7">
                  <c:v>Trattore stradale /motrice</c:v>
                </c:pt>
                <c:pt idx="8">
                  <c:v>Quadriciclo</c:v>
                </c:pt>
              </c:strCache>
            </c:strRef>
          </c:cat>
          <c:val>
            <c:numRef>
              <c:f>'7.11 e 12'!$Q$21:$Q$29</c:f>
              <c:numCache>
                <c:formatCode>0</c:formatCode>
                <c:ptCount val="9"/>
                <c:pt idx="0">
                  <c:v>267</c:v>
                </c:pt>
                <c:pt idx="1">
                  <c:v>67</c:v>
                </c:pt>
                <c:pt idx="2">
                  <c:v>33</c:v>
                </c:pt>
                <c:pt idx="3">
                  <c:v>14</c:v>
                </c:pt>
                <c:pt idx="4">
                  <c:v>2</c:v>
                </c:pt>
                <c:pt idx="5">
                  <c:v>1</c:v>
                </c:pt>
                <c:pt idx="6">
                  <c:v>1</c:v>
                </c:pt>
                <c:pt idx="7">
                  <c:v>1</c:v>
                </c:pt>
                <c:pt idx="8">
                  <c:v>1</c:v>
                </c:pt>
              </c:numCache>
            </c:numRef>
          </c:val>
        </c:ser>
        <c:gapWidth val="82"/>
        <c:axId val="192219008"/>
        <c:axId val="192220544"/>
      </c:barChart>
      <c:catAx>
        <c:axId val="192219008"/>
        <c:scaling>
          <c:orientation val="minMax"/>
        </c:scaling>
        <c:axPos val="b"/>
        <c:tickLblPos val="nextTo"/>
        <c:txPr>
          <a:bodyPr/>
          <a:lstStyle/>
          <a:p>
            <a:pPr>
              <a:defRPr sz="1000"/>
            </a:pPr>
            <a:endParaRPr lang="it-IT"/>
          </a:p>
        </c:txPr>
        <c:crossAx val="192220544"/>
        <c:crosses val="autoZero"/>
        <c:auto val="1"/>
        <c:lblAlgn val="ctr"/>
        <c:lblOffset val="100"/>
      </c:catAx>
      <c:valAx>
        <c:axId val="192220544"/>
        <c:scaling>
          <c:orientation val="minMax"/>
        </c:scaling>
        <c:axPos val="l"/>
        <c:majorGridlines>
          <c:spPr>
            <a:ln>
              <a:solidFill>
                <a:schemeClr val="bg1">
                  <a:lumMod val="75000"/>
                </a:schemeClr>
              </a:solidFill>
              <a:prstDash val="dash"/>
            </a:ln>
          </c:spPr>
        </c:majorGridlines>
        <c:numFmt formatCode="0" sourceLinked="1"/>
        <c:tickLblPos val="nextTo"/>
        <c:crossAx val="192219008"/>
        <c:crosses val="autoZero"/>
        <c:crossBetween val="between"/>
      </c:valAx>
    </c:plotArea>
    <c:plotVisOnly val="1"/>
  </c:chart>
  <c:spPr>
    <a:ln>
      <a:noFill/>
    </a:ln>
  </c:spPr>
  <c:printSettings>
    <c:headerFooter/>
    <c:pageMargins b="0.75000000000000633" l="0.70000000000000062" r="0.70000000000000062" t="0.75000000000000633"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en-US" sz="1200"/>
              <a:t>N. giorni</a:t>
            </a:r>
            <a:r>
              <a:rPr lang="en-US" sz="1200" baseline="0"/>
              <a:t> con precipitazioni</a:t>
            </a:r>
            <a:endParaRPr lang="en-US" sz="1200"/>
          </a:p>
        </c:rich>
      </c:tx>
      <c:layout>
        <c:manualLayout>
          <c:xMode val="edge"/>
          <c:yMode val="edge"/>
          <c:x val="0.30906871952788179"/>
          <c:y val="0"/>
        </c:manualLayout>
      </c:layout>
      <c:overlay val="1"/>
    </c:title>
    <c:plotArea>
      <c:layout>
        <c:manualLayout>
          <c:layoutTarget val="inner"/>
          <c:xMode val="edge"/>
          <c:yMode val="edge"/>
          <c:x val="7.9432487914831998E-2"/>
          <c:y val="0.13792572065830827"/>
          <c:w val="0.92056751208516852"/>
          <c:h val="0.71871717752019448"/>
        </c:manualLayout>
      </c:layout>
      <c:barChart>
        <c:barDir val="col"/>
        <c:grouping val="clustered"/>
        <c:ser>
          <c:idx val="0"/>
          <c:order val="0"/>
          <c:tx>
            <c:strRef>
              <c:f>'2.9'!$A$4</c:f>
              <c:strCache>
                <c:ptCount val="1"/>
                <c:pt idx="0">
                  <c:v>N. giorni con precipitazioni*</c:v>
                </c:pt>
              </c:strCache>
            </c:strRef>
          </c:tx>
          <c:spPr>
            <a:solidFill>
              <a:srgbClr val="00B0F0"/>
            </a:solidFill>
          </c:spPr>
          <c:dLbls>
            <c:showVal val="1"/>
          </c:dLbls>
          <c:cat>
            <c:numRef>
              <c:f>'2.9'!$B$3:$L$3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'2.9'!$B$4:$L$4</c:f>
              <c:numCache>
                <c:formatCode>General</c:formatCode>
                <c:ptCount val="11"/>
                <c:pt idx="0">
                  <c:v>112</c:v>
                </c:pt>
                <c:pt idx="1">
                  <c:v>105</c:v>
                </c:pt>
                <c:pt idx="2">
                  <c:v>111</c:v>
                </c:pt>
                <c:pt idx="3">
                  <c:v>79</c:v>
                </c:pt>
                <c:pt idx="4">
                  <c:v>92</c:v>
                </c:pt>
                <c:pt idx="5">
                  <c:v>123</c:v>
                </c:pt>
                <c:pt idx="6">
                  <c:v>135</c:v>
                </c:pt>
                <c:pt idx="7">
                  <c:v>69</c:v>
                </c:pt>
                <c:pt idx="8">
                  <c:v>102</c:v>
                </c:pt>
                <c:pt idx="9">
                  <c:v>83</c:v>
                </c:pt>
                <c:pt idx="10">
                  <c:v>102</c:v>
                </c:pt>
              </c:numCache>
            </c:numRef>
          </c:val>
        </c:ser>
        <c:axId val="187095680"/>
        <c:axId val="187101568"/>
      </c:barChart>
      <c:catAx>
        <c:axId val="187095680"/>
        <c:scaling>
          <c:orientation val="minMax"/>
        </c:scaling>
        <c:axPos val="b"/>
        <c:numFmt formatCode="General" sourceLinked="1"/>
        <c:tickLblPos val="nextTo"/>
        <c:crossAx val="187101568"/>
        <c:crosses val="autoZero"/>
        <c:auto val="1"/>
        <c:lblAlgn val="ctr"/>
        <c:lblOffset val="100"/>
      </c:catAx>
      <c:valAx>
        <c:axId val="187101568"/>
        <c:scaling>
          <c:orientation val="minMax"/>
        </c:scaling>
        <c:axPos val="l"/>
        <c:majorGridlines>
          <c:spPr>
            <a:ln>
              <a:solidFill>
                <a:schemeClr val="bg1">
                  <a:lumMod val="85000"/>
                </a:schemeClr>
              </a:solidFill>
              <a:prstDash val="dash"/>
            </a:ln>
          </c:spPr>
        </c:majorGridlines>
        <c:numFmt formatCode="General" sourceLinked="1"/>
        <c:tickLblPos val="nextTo"/>
        <c:crossAx val="187095680"/>
        <c:crosses val="autoZero"/>
        <c:crossBetween val="between"/>
      </c:valAx>
    </c:plotArea>
    <c:plotVisOnly val="1"/>
  </c:chart>
  <c:spPr>
    <a:ln>
      <a:noFill/>
    </a:ln>
  </c:spPr>
  <c:printSettings>
    <c:headerFooter/>
    <c:pageMargins b="0.75000000000000211" l="0.70000000000000062" r="0.70000000000000062" t="0.750000000000002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Temperatura</a:t>
            </a:r>
            <a:r>
              <a:rPr lang="it-IT" sz="1200" baseline="0"/>
              <a:t>  massima. Anni  2016-2018</a:t>
            </a:r>
            <a:endParaRPr lang="it-IT" sz="1200"/>
          </a:p>
        </c:rich>
      </c:tx>
      <c:overlay val="1"/>
    </c:title>
    <c:plotArea>
      <c:layout>
        <c:manualLayout>
          <c:layoutTarget val="inner"/>
          <c:xMode val="edge"/>
          <c:yMode val="edge"/>
          <c:x val="8.1079004201470739E-2"/>
          <c:y val="0.1228206060217862"/>
          <c:w val="0.91407769193307764"/>
          <c:h val="0.66715566640102475"/>
        </c:manualLayout>
      </c:layout>
      <c:lineChart>
        <c:grouping val="standard"/>
        <c:ser>
          <c:idx val="0"/>
          <c:order val="0"/>
          <c:tx>
            <c:v>2016</c:v>
          </c:tx>
          <c:spPr>
            <a:ln w="41275">
              <a:solidFill>
                <a:srgbClr val="FF0000">
                  <a:alpha val="20000"/>
                </a:srgbClr>
              </a:solidFill>
            </a:ln>
          </c:spPr>
          <c:marker>
            <c:symbol val="none"/>
          </c:marker>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'2.10 -12'!$B$44:$M$44</c:f>
              <c:numCache>
                <c:formatCode>0.0</c:formatCode>
                <c:ptCount val="12"/>
                <c:pt idx="0">
                  <c:v>7.9</c:v>
                </c:pt>
                <c:pt idx="1">
                  <c:v>10.8</c:v>
                </c:pt>
                <c:pt idx="2">
                  <c:v>14.5</c:v>
                </c:pt>
                <c:pt idx="3">
                  <c:v>19.600000000000001</c:v>
                </c:pt>
                <c:pt idx="4">
                  <c:v>22.5</c:v>
                </c:pt>
                <c:pt idx="5">
                  <c:v>27.3</c:v>
                </c:pt>
                <c:pt idx="6">
                  <c:v>31.1</c:v>
                </c:pt>
                <c:pt idx="7">
                  <c:v>29.1</c:v>
                </c:pt>
                <c:pt idx="8">
                  <c:v>27.5</c:v>
                </c:pt>
                <c:pt idx="9">
                  <c:v>18.3</c:v>
                </c:pt>
                <c:pt idx="10">
                  <c:v>12.7</c:v>
                </c:pt>
                <c:pt idx="11">
                  <c:v>10.199999999999999</c:v>
                </c:pt>
              </c:numCache>
            </c:numRef>
          </c:val>
        </c:ser>
        <c:ser>
          <c:idx val="1"/>
          <c:order val="1"/>
          <c:tx>
            <c:v>2017</c:v>
          </c:tx>
          <c:spPr>
            <a:ln w="38100">
              <a:solidFill>
                <a:srgbClr val="FF0000">
                  <a:alpha val="41000"/>
                </a:srgbClr>
              </a:solidFill>
            </a:ln>
          </c:spPr>
          <c:marker>
            <c:symbol val="none"/>
          </c:marker>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'2.10 -12'!$B$45:$M$45</c:f>
              <c:numCache>
                <c:formatCode>0.0</c:formatCode>
                <c:ptCount val="12"/>
                <c:pt idx="0">
                  <c:v>6.3612903225806461</c:v>
                </c:pt>
                <c:pt idx="1">
                  <c:v>10.742857142857144</c:v>
                </c:pt>
                <c:pt idx="2">
                  <c:v>17.625806451612906</c:v>
                </c:pt>
                <c:pt idx="3">
                  <c:v>19.583333333333332</c:v>
                </c:pt>
                <c:pt idx="4">
                  <c:v>24.241935483870972</c:v>
                </c:pt>
                <c:pt idx="5">
                  <c:v>29.596666666666668</c:v>
                </c:pt>
                <c:pt idx="6">
                  <c:v>30.180645161290322</c:v>
                </c:pt>
                <c:pt idx="7">
                  <c:v>31.316129032258065</c:v>
                </c:pt>
                <c:pt idx="8">
                  <c:v>22.150000000000009</c:v>
                </c:pt>
                <c:pt idx="9">
                  <c:v>19.574193548387097</c:v>
                </c:pt>
                <c:pt idx="10">
                  <c:v>12.833333333333332</c:v>
                </c:pt>
                <c:pt idx="11">
                  <c:v>7.9354838709677429</c:v>
                </c:pt>
              </c:numCache>
            </c:numRef>
          </c:val>
        </c:ser>
        <c:ser>
          <c:idx val="2"/>
          <c:order val="2"/>
          <c:tx>
            <c:v>2018</c:v>
          </c:tx>
          <c:spPr>
            <a:ln w="38100">
              <a:solidFill>
                <a:srgbClr val="FF0000"/>
              </a:solidFill>
            </a:ln>
          </c:spPr>
          <c:marker>
            <c:symbol val="none"/>
          </c:marker>
          <c:dLbls>
            <c:txPr>
              <a:bodyPr/>
              <a:lstStyle/>
              <a:p>
                <a:pPr>
                  <a:defRPr>
                    <a:solidFill>
                      <a:srgbClr val="FF0000"/>
                    </a:solidFill>
                  </a:defRPr>
                </a:pPr>
                <a:endParaRPr lang="it-IT"/>
              </a:p>
            </c:txPr>
            <c:dLblPos val="t"/>
            <c:showVal val="1"/>
          </c:dLbls>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'2.10 -12'!$B$46:$M$46</c:f>
              <c:numCache>
                <c:formatCode>0.0</c:formatCode>
                <c:ptCount val="12"/>
                <c:pt idx="0">
                  <c:v>9.8999999999999968</c:v>
                </c:pt>
                <c:pt idx="1">
                  <c:v>7.5571428571428587</c:v>
                </c:pt>
                <c:pt idx="2">
                  <c:v>11.587096774193546</c:v>
                </c:pt>
                <c:pt idx="3">
                  <c:v>22.243333333333332</c:v>
                </c:pt>
                <c:pt idx="4">
                  <c:v>27.452380952380956</c:v>
                </c:pt>
                <c:pt idx="5">
                  <c:v>28.716666666666672</c:v>
                </c:pt>
                <c:pt idx="6">
                  <c:v>30.690322580645155</c:v>
                </c:pt>
                <c:pt idx="7">
                  <c:v>32</c:v>
                </c:pt>
                <c:pt idx="8">
                  <c:v>27.12</c:v>
                </c:pt>
                <c:pt idx="9">
                  <c:v>20.899999999999991</c:v>
                </c:pt>
                <c:pt idx="10">
                  <c:v>14.263333333333337</c:v>
                </c:pt>
                <c:pt idx="11">
                  <c:v>8.4677419354838737</c:v>
                </c:pt>
              </c:numCache>
            </c:numRef>
          </c:val>
        </c:ser>
        <c:marker val="1"/>
        <c:axId val="187186176"/>
        <c:axId val="187208448"/>
      </c:lineChart>
      <c:catAx>
        <c:axId val="187186176"/>
        <c:scaling>
          <c:orientation val="minMax"/>
        </c:scaling>
        <c:axPos val="b"/>
        <c:numFmt formatCode="General" sourceLinked="1"/>
        <c:tickLblPos val="nextTo"/>
        <c:crossAx val="187208448"/>
        <c:crosses val="autoZero"/>
        <c:auto val="1"/>
        <c:lblAlgn val="ctr"/>
        <c:lblOffset val="100"/>
      </c:catAx>
      <c:valAx>
        <c:axId val="187208448"/>
        <c:scaling>
          <c:orientation val="minMax"/>
        </c:scaling>
        <c:axPos val="l"/>
        <c:majorGridlines>
          <c:spPr>
            <a:ln>
              <a:solidFill>
                <a:schemeClr val="bg1">
                  <a:lumMod val="85000"/>
                </a:schemeClr>
              </a:solidFill>
              <a:prstDash val="dash"/>
            </a:ln>
          </c:spPr>
        </c:majorGridlines>
        <c:numFmt formatCode="0.0" sourceLinked="1"/>
        <c:tickLblPos val="nextTo"/>
        <c:crossAx val="187186176"/>
        <c:crosses val="autoZero"/>
        <c:crossBetween val="between"/>
      </c:valAx>
    </c:plotArea>
    <c:legend>
      <c:legendPos val="b"/>
    </c:legend>
    <c:plotVisOnly val="1"/>
  </c:chart>
  <c:spPr>
    <a:ln>
      <a:noFill/>
    </a:ln>
  </c:spPr>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Temperatura</a:t>
            </a:r>
            <a:r>
              <a:rPr lang="it-IT" sz="1200" baseline="0"/>
              <a:t>  media, minima e massima. Anno 2018</a:t>
            </a:r>
            <a:endParaRPr lang="it-IT" sz="1200"/>
          </a:p>
        </c:rich>
      </c:tx>
      <c:overlay val="1"/>
    </c:title>
    <c:plotArea>
      <c:layout>
        <c:manualLayout>
          <c:layoutTarget val="inner"/>
          <c:xMode val="edge"/>
          <c:yMode val="edge"/>
          <c:x val="8.1079004201470739E-2"/>
          <c:y val="0.12282060602178622"/>
          <c:w val="0.91407769193307764"/>
          <c:h val="0.73823578887275698"/>
        </c:manualLayout>
      </c:layout>
      <c:lineChart>
        <c:grouping val="standard"/>
        <c:ser>
          <c:idx val="0"/>
          <c:order val="0"/>
          <c:tx>
            <c:v>media </c:v>
          </c:tx>
          <c:spPr>
            <a:ln>
              <a:solidFill>
                <a:schemeClr val="bg1">
                  <a:lumMod val="65000"/>
                </a:schemeClr>
              </a:solidFill>
            </a:ln>
          </c:spPr>
          <c:marker>
            <c:symbol val="none"/>
          </c:marker>
          <c:dLbls>
            <c:dLblPos val="t"/>
            <c:showVal val="1"/>
          </c:dLbls>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'2.10 -12'!$B$14:$M$14</c:f>
              <c:numCache>
                <c:formatCode>0.0</c:formatCode>
                <c:ptCount val="12"/>
                <c:pt idx="0">
                  <c:v>5.2225806451612904</c:v>
                </c:pt>
                <c:pt idx="1">
                  <c:v>3.4928571428571433</c:v>
                </c:pt>
                <c:pt idx="2">
                  <c:v>7.3903225806451625</c:v>
                </c:pt>
                <c:pt idx="3">
                  <c:v>15.839999999999998</c:v>
                </c:pt>
                <c:pt idx="4">
                  <c:v>20.704761904761902</c:v>
                </c:pt>
                <c:pt idx="5">
                  <c:v>22.486666666666668</c:v>
                </c:pt>
                <c:pt idx="6">
                  <c:v>24.370967741935484</c:v>
                </c:pt>
                <c:pt idx="7">
                  <c:v>24.941935483870971</c:v>
                </c:pt>
                <c:pt idx="8">
                  <c:v>20.21</c:v>
                </c:pt>
                <c:pt idx="9">
                  <c:v>15.019354838709676</c:v>
                </c:pt>
                <c:pt idx="10">
                  <c:v>10.163333333333336</c:v>
                </c:pt>
                <c:pt idx="11">
                  <c:v>3.4677419354838706</c:v>
                </c:pt>
              </c:numCache>
            </c:numRef>
          </c:val>
        </c:ser>
        <c:ser>
          <c:idx val="1"/>
          <c:order val="1"/>
          <c:tx>
            <c:v>minima</c:v>
          </c:tx>
          <c:spPr>
            <a:ln>
              <a:solidFill>
                <a:srgbClr val="0000FF"/>
              </a:solidFill>
            </a:ln>
          </c:spPr>
          <c:marker>
            <c:symbol val="none"/>
          </c:marker>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'2.10 -12'!$B$30:$M$30</c:f>
              <c:numCache>
                <c:formatCode>0.0</c:formatCode>
                <c:ptCount val="12"/>
                <c:pt idx="0">
                  <c:v>1.3806451612903226</c:v>
                </c:pt>
                <c:pt idx="1">
                  <c:v>-0.31785714285714278</c:v>
                </c:pt>
                <c:pt idx="2">
                  <c:v>3.770967741935483</c:v>
                </c:pt>
                <c:pt idx="3">
                  <c:v>10.036666666666667</c:v>
                </c:pt>
                <c:pt idx="4">
                  <c:v>15.109523809523807</c:v>
                </c:pt>
                <c:pt idx="5">
                  <c:v>16.569999999999997</c:v>
                </c:pt>
                <c:pt idx="6">
                  <c:v>18.587096774193551</c:v>
                </c:pt>
                <c:pt idx="7">
                  <c:v>18.806451612903224</c:v>
                </c:pt>
                <c:pt idx="8">
                  <c:v>14.25333333333333</c:v>
                </c:pt>
                <c:pt idx="9">
                  <c:v>10.016129032258064</c:v>
                </c:pt>
                <c:pt idx="10">
                  <c:v>6.9433333333333307</c:v>
                </c:pt>
                <c:pt idx="11">
                  <c:v>-0.55483870967741933</c:v>
                </c:pt>
              </c:numCache>
            </c:numRef>
          </c:val>
        </c:ser>
        <c:ser>
          <c:idx val="2"/>
          <c:order val="2"/>
          <c:tx>
            <c:v>massima</c:v>
          </c:tx>
          <c:spPr>
            <a:ln>
              <a:solidFill>
                <a:srgbClr val="FF0000"/>
              </a:solidFill>
            </a:ln>
          </c:spPr>
          <c:marker>
            <c:symbol val="none"/>
          </c:marker>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'2.10 -12'!$B$46:$M$46</c:f>
              <c:numCache>
                <c:formatCode>0.0</c:formatCode>
                <c:ptCount val="12"/>
                <c:pt idx="0">
                  <c:v>9.8999999999999968</c:v>
                </c:pt>
                <c:pt idx="1">
                  <c:v>7.5571428571428587</c:v>
                </c:pt>
                <c:pt idx="2">
                  <c:v>11.587096774193546</c:v>
                </c:pt>
                <c:pt idx="3">
                  <c:v>22.243333333333332</c:v>
                </c:pt>
                <c:pt idx="4">
                  <c:v>27.452380952380956</c:v>
                </c:pt>
                <c:pt idx="5">
                  <c:v>28.716666666666672</c:v>
                </c:pt>
                <c:pt idx="6">
                  <c:v>30.690322580645155</c:v>
                </c:pt>
                <c:pt idx="7">
                  <c:v>32</c:v>
                </c:pt>
                <c:pt idx="8">
                  <c:v>27.12</c:v>
                </c:pt>
                <c:pt idx="9">
                  <c:v>20.899999999999991</c:v>
                </c:pt>
                <c:pt idx="10">
                  <c:v>14.263333333333337</c:v>
                </c:pt>
                <c:pt idx="11">
                  <c:v>8.4677419354838737</c:v>
                </c:pt>
              </c:numCache>
            </c:numRef>
          </c:val>
        </c:ser>
        <c:marker val="1"/>
        <c:axId val="187106432"/>
        <c:axId val="187107968"/>
      </c:lineChart>
      <c:catAx>
        <c:axId val="187106432"/>
        <c:scaling>
          <c:orientation val="minMax"/>
        </c:scaling>
        <c:axPos val="b"/>
        <c:tickLblPos val="nextTo"/>
        <c:crossAx val="187107968"/>
        <c:crosses val="autoZero"/>
        <c:auto val="1"/>
        <c:lblAlgn val="ctr"/>
        <c:lblOffset val="100"/>
      </c:catAx>
      <c:valAx>
        <c:axId val="187107968"/>
        <c:scaling>
          <c:orientation val="minMax"/>
        </c:scaling>
        <c:axPos val="l"/>
        <c:majorGridlines>
          <c:spPr>
            <a:ln>
              <a:solidFill>
                <a:schemeClr val="bg1">
                  <a:lumMod val="85000"/>
                </a:schemeClr>
              </a:solidFill>
              <a:prstDash val="dash"/>
            </a:ln>
          </c:spPr>
        </c:majorGridlines>
        <c:numFmt formatCode="0.0" sourceLinked="1"/>
        <c:tickLblPos val="nextTo"/>
        <c:crossAx val="187106432"/>
        <c:crosses val="autoZero"/>
        <c:crossBetween val="between"/>
      </c:valAx>
    </c:plotArea>
    <c:legend>
      <c:legendPos val="b"/>
    </c:legend>
    <c:plotVisOnly val="1"/>
  </c:chart>
  <c:spPr>
    <a:ln>
      <a:noFill/>
    </a:ln>
  </c:spPr>
  <c:printSettings>
    <c:headerFooter/>
    <c:pageMargins b="0.75000000000000122" l="0.70000000000000062" r="0.70000000000000062" t="0.750000000000001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a:pPr>
            <a:r>
              <a:rPr lang="it-IT" sz="1200"/>
              <a:t>Millimetri di pioggia</a:t>
            </a:r>
            <a:r>
              <a:rPr lang="it-IT" sz="1200" baseline="0"/>
              <a:t>. Anno 2018</a:t>
            </a:r>
            <a:endParaRPr lang="it-IT" sz="1200"/>
          </a:p>
        </c:rich>
      </c:tx>
      <c:overlay val="1"/>
    </c:title>
    <c:plotArea>
      <c:layout>
        <c:manualLayout>
          <c:layoutTarget val="inner"/>
          <c:xMode val="edge"/>
          <c:yMode val="edge"/>
          <c:x val="8.1079004201470739E-2"/>
          <c:y val="0.12282060602178622"/>
          <c:w val="0.91407769193307764"/>
          <c:h val="0.73823578887275676"/>
        </c:manualLayout>
      </c:layout>
      <c:lineChart>
        <c:grouping val="standard"/>
        <c:ser>
          <c:idx val="0"/>
          <c:order val="0"/>
          <c:tx>
            <c:strRef>
              <c:f>'2.17-22'!$A$43</c:f>
              <c:strCache>
                <c:ptCount val="1"/>
                <c:pt idx="0">
                  <c:v>2018</c:v>
                </c:pt>
              </c:strCache>
            </c:strRef>
          </c:tx>
          <c:spPr>
            <a:ln>
              <a:solidFill>
                <a:schemeClr val="bg1">
                  <a:lumMod val="65000"/>
                </a:schemeClr>
              </a:solidFill>
            </a:ln>
          </c:spPr>
          <c:marker>
            <c:symbol val="none"/>
          </c:marker>
          <c:dLbls>
            <c:dLblPos val="t"/>
            <c:showVal val="1"/>
          </c:dLbls>
          <c:cat>
            <c:strRef>
              <c:f>'2.17-22'!$B$48:$M$48</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'2.17-22'!$B$43:$M$43</c:f>
              <c:numCache>
                <c:formatCode>0.0</c:formatCode>
                <c:ptCount val="12"/>
                <c:pt idx="0">
                  <c:v>42.000000000000007</c:v>
                </c:pt>
                <c:pt idx="1">
                  <c:v>42.79999999999999</c:v>
                </c:pt>
                <c:pt idx="2">
                  <c:v>154.40000000000003</c:v>
                </c:pt>
                <c:pt idx="3">
                  <c:v>63.9</c:v>
                </c:pt>
                <c:pt idx="4">
                  <c:v>115.10000000000001</c:v>
                </c:pt>
                <c:pt idx="5">
                  <c:v>77.900000000000006</c:v>
                </c:pt>
                <c:pt idx="6">
                  <c:v>41.2</c:v>
                </c:pt>
                <c:pt idx="7">
                  <c:v>83.4</c:v>
                </c:pt>
                <c:pt idx="8">
                  <c:v>50.599999999999987</c:v>
                </c:pt>
                <c:pt idx="9">
                  <c:v>122</c:v>
                </c:pt>
                <c:pt idx="10">
                  <c:v>101.49999999999996</c:v>
                </c:pt>
                <c:pt idx="11">
                  <c:v>16.400000000000002</c:v>
                </c:pt>
              </c:numCache>
            </c:numRef>
          </c:val>
        </c:ser>
        <c:marker val="1"/>
        <c:axId val="187140736"/>
        <c:axId val="187154816"/>
      </c:lineChart>
      <c:catAx>
        <c:axId val="187140736"/>
        <c:scaling>
          <c:orientation val="minMax"/>
        </c:scaling>
        <c:axPos val="b"/>
        <c:tickLblPos val="nextTo"/>
        <c:crossAx val="187154816"/>
        <c:crosses val="autoZero"/>
        <c:auto val="1"/>
        <c:lblAlgn val="ctr"/>
        <c:lblOffset val="100"/>
      </c:catAx>
      <c:valAx>
        <c:axId val="187154816"/>
        <c:scaling>
          <c:orientation val="minMax"/>
        </c:scaling>
        <c:axPos val="l"/>
        <c:majorGridlines>
          <c:spPr>
            <a:ln>
              <a:solidFill>
                <a:schemeClr val="bg1">
                  <a:lumMod val="85000"/>
                </a:schemeClr>
              </a:solidFill>
              <a:prstDash val="dash"/>
            </a:ln>
          </c:spPr>
        </c:majorGridlines>
        <c:numFmt formatCode="0.0" sourceLinked="1"/>
        <c:tickLblPos val="nextTo"/>
        <c:crossAx val="187140736"/>
        <c:crosses val="autoZero"/>
        <c:crossBetween val="between"/>
      </c:valAx>
    </c:plotArea>
    <c:plotVisOnly val="1"/>
  </c:chart>
  <c:spPr>
    <a:ln>
      <a:noFill/>
    </a:ln>
  </c:sp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bing.com/images/search?view=detailV2&amp;ccid=gAD0CoSs&amp;id=64CA6E4EF2232BD8DC9897D4A0792DC68AF67EC2&amp;thid=OIP.gAD0CoSsAekNw5VRKozGVAAAAA&amp;mediaurl=http://www.provincia.teramo.it/loghi/logo-sistema-statistico-nazionale&amp;exph=127&amp;expw=254&amp;q=SISTAN+LOGO&amp;simid=608025441119306147&amp;selectedIndex=1" TargetMode="External"/><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4.gif"/></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18</xdr:row>
      <xdr:rowOff>161924</xdr:rowOff>
    </xdr:from>
    <xdr:to>
      <xdr:col>8</xdr:col>
      <xdr:colOff>485774</xdr:colOff>
      <xdr:row>40</xdr:row>
      <xdr:rowOff>138251</xdr:rowOff>
    </xdr:to>
    <xdr:pic>
      <xdr:nvPicPr>
        <xdr:cNvPr id="3" name="Immagine 2" descr="08-municipio_luca-laureati08-municipio_luca-laureati_d811277.jfif"/>
        <xdr:cNvPicPr>
          <a:picLocks noChangeAspect="1"/>
        </xdr:cNvPicPr>
      </xdr:nvPicPr>
      <xdr:blipFill>
        <a:blip xmlns:r="http://schemas.openxmlformats.org/officeDocument/2006/relationships" r:embed="rId1" cstate="print"/>
        <a:stretch>
          <a:fillRect/>
        </a:stretch>
      </xdr:blipFill>
      <xdr:spPr>
        <a:xfrm>
          <a:off x="57150" y="3590924"/>
          <a:ext cx="5305424" cy="3538677"/>
        </a:xfrm>
        <a:prstGeom prst="rect">
          <a:avLst/>
        </a:prstGeom>
      </xdr:spPr>
    </xdr:pic>
    <xdr:clientData/>
  </xdr:twoCellAnchor>
  <xdr:twoCellAnchor editAs="oneCell">
    <xdr:from>
      <xdr:col>1</xdr:col>
      <xdr:colOff>142875</xdr:colOff>
      <xdr:row>0</xdr:row>
      <xdr:rowOff>38100</xdr:rowOff>
    </xdr:from>
    <xdr:to>
      <xdr:col>7</xdr:col>
      <xdr:colOff>476250</xdr:colOff>
      <xdr:row>5</xdr:row>
      <xdr:rowOff>145495</xdr:rowOff>
    </xdr:to>
    <xdr:pic>
      <xdr:nvPicPr>
        <xdr:cNvPr id="102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752475" y="38100"/>
          <a:ext cx="3990975" cy="917020"/>
        </a:xfrm>
        <a:prstGeom prst="rect">
          <a:avLst/>
        </a:prstGeom>
        <a:noFill/>
        <a:ln w="1">
          <a:noFill/>
          <a:miter lim="800000"/>
          <a:headEnd/>
          <a:tailEnd type="none" w="med" len="med"/>
        </a:ln>
        <a:effectLst/>
      </xdr:spPr>
    </xdr:pic>
    <xdr:clientData/>
  </xdr:twoCellAnchor>
  <xdr:twoCellAnchor editAs="oneCell">
    <xdr:from>
      <xdr:col>3</xdr:col>
      <xdr:colOff>0</xdr:colOff>
      <xdr:row>50</xdr:row>
      <xdr:rowOff>0</xdr:rowOff>
    </xdr:from>
    <xdr:to>
      <xdr:col>6</xdr:col>
      <xdr:colOff>47625</xdr:colOff>
      <xdr:row>56</xdr:row>
      <xdr:rowOff>38100</xdr:rowOff>
    </xdr:to>
    <xdr:sp macro="" textlink="">
      <xdr:nvSpPr>
        <xdr:cNvPr id="1028" name="AutoShape 4" descr="Risultato immagine per SISTAN LOGO">
          <a:hlinkClick xmlns:r="http://schemas.openxmlformats.org/officeDocument/2006/relationships" r:id="rId3"/>
        </xdr:cNvPr>
        <xdr:cNvSpPr>
          <a:spLocks noChangeAspect="1" noChangeArrowheads="1"/>
        </xdr:cNvSpPr>
      </xdr:nvSpPr>
      <xdr:spPr bwMode="auto">
        <a:xfrm>
          <a:off x="1828800" y="8610600"/>
          <a:ext cx="1876425" cy="1009650"/>
        </a:xfrm>
        <a:prstGeom prst="rect">
          <a:avLst/>
        </a:prstGeom>
        <a:noFill/>
      </xdr:spPr>
    </xdr:sp>
    <xdr:clientData/>
  </xdr:twoCellAnchor>
  <xdr:twoCellAnchor editAs="oneCell">
    <xdr:from>
      <xdr:col>2</xdr:col>
      <xdr:colOff>514349</xdr:colOff>
      <xdr:row>47</xdr:row>
      <xdr:rowOff>19051</xdr:rowOff>
    </xdr:from>
    <xdr:to>
      <xdr:col>5</xdr:col>
      <xdr:colOff>542924</xdr:colOff>
      <xdr:row>52</xdr:row>
      <xdr:rowOff>138114</xdr:rowOff>
    </xdr:to>
    <xdr:pic>
      <xdr:nvPicPr>
        <xdr:cNvPr id="1029" name="Picture 5" descr="http://www.provincia.teramo.it/loghi/logo-sistema-statistico-nazionale"/>
        <xdr:cNvPicPr>
          <a:picLocks noChangeAspect="1" noChangeArrowheads="1"/>
        </xdr:cNvPicPr>
      </xdr:nvPicPr>
      <xdr:blipFill>
        <a:blip xmlns:r="http://schemas.openxmlformats.org/officeDocument/2006/relationships" r:embed="rId4" cstate="print"/>
        <a:srcRect/>
        <a:stretch>
          <a:fillRect/>
        </a:stretch>
      </xdr:blipFill>
      <xdr:spPr bwMode="auto">
        <a:xfrm>
          <a:off x="1733549" y="8343901"/>
          <a:ext cx="1857375" cy="928688"/>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77</xdr:row>
      <xdr:rowOff>85725</xdr:rowOff>
    </xdr:from>
    <xdr:to>
      <xdr:col>6</xdr:col>
      <xdr:colOff>295275</xdr:colOff>
      <xdr:row>94</xdr:row>
      <xdr:rowOff>76200</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514350</xdr:colOff>
      <xdr:row>55</xdr:row>
      <xdr:rowOff>0</xdr:rowOff>
    </xdr:from>
    <xdr:to>
      <xdr:col>7</xdr:col>
      <xdr:colOff>457199</xdr:colOff>
      <xdr:row>69</xdr:row>
      <xdr:rowOff>142875</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666750</xdr:colOff>
      <xdr:row>31</xdr:row>
      <xdr:rowOff>9525</xdr:rowOff>
    </xdr:from>
    <xdr:to>
      <xdr:col>7</xdr:col>
      <xdr:colOff>333375</xdr:colOff>
      <xdr:row>48</xdr:row>
      <xdr:rowOff>0</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342901</xdr:colOff>
      <xdr:row>71</xdr:row>
      <xdr:rowOff>38100</xdr:rowOff>
    </xdr:from>
    <xdr:to>
      <xdr:col>7</xdr:col>
      <xdr:colOff>438150</xdr:colOff>
      <xdr:row>88</xdr:row>
      <xdr:rowOff>57150</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485775</xdr:colOff>
      <xdr:row>89</xdr:row>
      <xdr:rowOff>180975</xdr:rowOff>
    </xdr:from>
    <xdr:to>
      <xdr:col>7</xdr:col>
      <xdr:colOff>342900</xdr:colOff>
      <xdr:row>105</xdr:row>
      <xdr:rowOff>114300</xdr:rowOff>
    </xdr:to>
    <xdr:graphicFrame macro="">
      <xdr:nvGraphicFramePr>
        <xdr:cNvPr id="7" name="Gra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42</xdr:row>
      <xdr:rowOff>9525</xdr:rowOff>
    </xdr:from>
    <xdr:to>
      <xdr:col>6</xdr:col>
      <xdr:colOff>419100</xdr:colOff>
      <xdr:row>53</xdr:row>
      <xdr:rowOff>76200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57151</xdr:colOff>
      <xdr:row>30</xdr:row>
      <xdr:rowOff>19050</xdr:rowOff>
    </xdr:from>
    <xdr:to>
      <xdr:col>6</xdr:col>
      <xdr:colOff>581025</xdr:colOff>
      <xdr:row>40</xdr:row>
      <xdr:rowOff>85725</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38099</xdr:colOff>
      <xdr:row>55</xdr:row>
      <xdr:rowOff>123825</xdr:rowOff>
    </xdr:from>
    <xdr:to>
      <xdr:col>7</xdr:col>
      <xdr:colOff>66674</xdr:colOff>
      <xdr:row>71</xdr:row>
      <xdr:rowOff>9525</xdr:rowOff>
    </xdr:to>
    <xdr:graphicFrame macro="">
      <xdr:nvGraphicFramePr>
        <xdr:cNvPr id="6" name="Gra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74</xdr:row>
      <xdr:rowOff>152399</xdr:rowOff>
    </xdr:from>
    <xdr:to>
      <xdr:col>7</xdr:col>
      <xdr:colOff>561976</xdr:colOff>
      <xdr:row>92</xdr:row>
      <xdr:rowOff>47624</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19049</xdr:rowOff>
    </xdr:from>
    <xdr:to>
      <xdr:col>7</xdr:col>
      <xdr:colOff>561975</xdr:colOff>
      <xdr:row>110</xdr:row>
      <xdr:rowOff>28574</xdr:rowOff>
    </xdr:to>
    <xdr:graphicFrame macro="">
      <xdr:nvGraphicFramePr>
        <xdr:cNvPr id="7" name="Gra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314325</xdr:colOff>
      <xdr:row>20</xdr:row>
      <xdr:rowOff>66676</xdr:rowOff>
    </xdr:from>
    <xdr:to>
      <xdr:col>5</xdr:col>
      <xdr:colOff>1</xdr:colOff>
      <xdr:row>30</xdr:row>
      <xdr:rowOff>142875</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447674</xdr:colOff>
      <xdr:row>52</xdr:row>
      <xdr:rowOff>28576</xdr:rowOff>
    </xdr:from>
    <xdr:to>
      <xdr:col>4</xdr:col>
      <xdr:colOff>990599</xdr:colOff>
      <xdr:row>63</xdr:row>
      <xdr:rowOff>57151</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466725</xdr:colOff>
      <xdr:row>4</xdr:row>
      <xdr:rowOff>219075</xdr:rowOff>
    </xdr:from>
    <xdr:to>
      <xdr:col>14</xdr:col>
      <xdr:colOff>314325</xdr:colOff>
      <xdr:row>4</xdr:row>
      <xdr:rowOff>447675</xdr:rowOff>
    </xdr:to>
    <xdr:sp macro="" textlink="">
      <xdr:nvSpPr>
        <xdr:cNvPr id="2049" name="Rectangle 1"/>
        <xdr:cNvSpPr>
          <a:spLocks noChangeArrowheads="1"/>
        </xdr:cNvSpPr>
      </xdr:nvSpPr>
      <xdr:spPr bwMode="auto">
        <a:xfrm>
          <a:off x="8391525" y="1419225"/>
          <a:ext cx="457200" cy="228600"/>
        </a:xfrm>
        <a:prstGeom prst="rect">
          <a:avLst/>
        </a:prstGeom>
        <a:solidFill>
          <a:srgbClr val="FFFFFF"/>
        </a:solid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51</xdr:row>
      <xdr:rowOff>9525</xdr:rowOff>
    </xdr:from>
    <xdr:to>
      <xdr:col>7</xdr:col>
      <xdr:colOff>123824</xdr:colOff>
      <xdr:row>73</xdr:row>
      <xdr:rowOff>142876</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75</xdr:row>
      <xdr:rowOff>38100</xdr:rowOff>
    </xdr:from>
    <xdr:to>
      <xdr:col>7</xdr:col>
      <xdr:colOff>352425</xdr:colOff>
      <xdr:row>91</xdr:row>
      <xdr:rowOff>57150</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92</xdr:row>
      <xdr:rowOff>47625</xdr:rowOff>
    </xdr:from>
    <xdr:to>
      <xdr:col>7</xdr:col>
      <xdr:colOff>314325</xdr:colOff>
      <xdr:row>108</xdr:row>
      <xdr:rowOff>66675</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190500</xdr:colOff>
      <xdr:row>34</xdr:row>
      <xdr:rowOff>76199</xdr:rowOff>
    </xdr:from>
    <xdr:to>
      <xdr:col>8</xdr:col>
      <xdr:colOff>514350</xdr:colOff>
      <xdr:row>45</xdr:row>
      <xdr:rowOff>57149</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95250</xdr:colOff>
      <xdr:row>0</xdr:row>
      <xdr:rowOff>114301</xdr:rowOff>
    </xdr:from>
    <xdr:to>
      <xdr:col>21</xdr:col>
      <xdr:colOff>561975</xdr:colOff>
      <xdr:row>13</xdr:row>
      <xdr:rowOff>47626</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16</xdr:row>
      <xdr:rowOff>38100</xdr:rowOff>
    </xdr:from>
    <xdr:to>
      <xdr:col>21</xdr:col>
      <xdr:colOff>504825</xdr:colOff>
      <xdr:row>28</xdr:row>
      <xdr:rowOff>180975</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228600</xdr:colOff>
      <xdr:row>31</xdr:row>
      <xdr:rowOff>171450</xdr:rowOff>
    </xdr:from>
    <xdr:to>
      <xdr:col>21</xdr:col>
      <xdr:colOff>504825</xdr:colOff>
      <xdr:row>44</xdr:row>
      <xdr:rowOff>161925</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104775</xdr:colOff>
      <xdr:row>21</xdr:row>
      <xdr:rowOff>66675</xdr:rowOff>
    </xdr:from>
    <xdr:to>
      <xdr:col>7</xdr:col>
      <xdr:colOff>533400</xdr:colOff>
      <xdr:row>38</xdr:row>
      <xdr:rowOff>9525</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38</xdr:row>
      <xdr:rowOff>66675</xdr:rowOff>
    </xdr:from>
    <xdr:to>
      <xdr:col>7</xdr:col>
      <xdr:colOff>485775</xdr:colOff>
      <xdr:row>54</xdr:row>
      <xdr:rowOff>152400</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35</xdr:row>
      <xdr:rowOff>390526</xdr:rowOff>
    </xdr:from>
    <xdr:to>
      <xdr:col>9</xdr:col>
      <xdr:colOff>152400</xdr:colOff>
      <xdr:row>46</xdr:row>
      <xdr:rowOff>28576</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46</xdr:row>
      <xdr:rowOff>66676</xdr:rowOff>
    </xdr:from>
    <xdr:to>
      <xdr:col>9</xdr:col>
      <xdr:colOff>152399</xdr:colOff>
      <xdr:row>57</xdr:row>
      <xdr:rowOff>152400</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400050</xdr:colOff>
      <xdr:row>58</xdr:row>
      <xdr:rowOff>9525</xdr:rowOff>
    </xdr:from>
    <xdr:to>
      <xdr:col>9</xdr:col>
      <xdr:colOff>66675</xdr:colOff>
      <xdr:row>68</xdr:row>
      <xdr:rowOff>76200</xdr:rowOff>
    </xdr:to>
    <xdr:graphicFrame macro="">
      <xdr:nvGraphicFramePr>
        <xdr:cNvPr id="6" name="Gra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438150</xdr:colOff>
      <xdr:row>68</xdr:row>
      <xdr:rowOff>133350</xdr:rowOff>
    </xdr:from>
    <xdr:to>
      <xdr:col>9</xdr:col>
      <xdr:colOff>95250</xdr:colOff>
      <xdr:row>80</xdr:row>
      <xdr:rowOff>19049</xdr:rowOff>
    </xdr:to>
    <xdr:graphicFrame macro="">
      <xdr:nvGraphicFramePr>
        <xdr:cNvPr id="7" name="Gra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485775</xdr:colOff>
      <xdr:row>80</xdr:row>
      <xdr:rowOff>76201</xdr:rowOff>
    </xdr:from>
    <xdr:to>
      <xdr:col>9</xdr:col>
      <xdr:colOff>133350</xdr:colOff>
      <xdr:row>91</xdr:row>
      <xdr:rowOff>85726</xdr:rowOff>
    </xdr:to>
    <xdr:graphicFrame macro="">
      <xdr:nvGraphicFramePr>
        <xdr:cNvPr id="8" name="Gra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xdr:col>
      <xdr:colOff>152400</xdr:colOff>
      <xdr:row>15</xdr:row>
      <xdr:rowOff>114300</xdr:rowOff>
    </xdr:to>
    <xdr:sp macro="" textlink="">
      <xdr:nvSpPr>
        <xdr:cNvPr id="2062" name="AutoShape 14" descr="FRATELLI D'ITALIA ALLEANZA NAZIONALE"/>
        <xdr:cNvSpPr>
          <a:spLocks noChangeAspect="1" noChangeArrowheads="1"/>
        </xdr:cNvSpPr>
      </xdr:nvSpPr>
      <xdr:spPr bwMode="auto">
        <a:xfrm>
          <a:off x="0" y="4419600"/>
          <a:ext cx="304800" cy="304800"/>
        </a:xfrm>
        <a:prstGeom prst="rect">
          <a:avLst/>
        </a:prstGeom>
        <a:noFill/>
      </xdr:spPr>
    </xdr:sp>
    <xdr:clientData/>
  </xdr:twoCellAnchor>
  <xdr:twoCellAnchor editAs="oneCell">
    <xdr:from>
      <xdr:col>0</xdr:col>
      <xdr:colOff>0</xdr:colOff>
      <xdr:row>21</xdr:row>
      <xdr:rowOff>0</xdr:rowOff>
    </xdr:from>
    <xdr:to>
      <xdr:col>1</xdr:col>
      <xdr:colOff>152400</xdr:colOff>
      <xdr:row>22</xdr:row>
      <xdr:rowOff>114300</xdr:rowOff>
    </xdr:to>
    <xdr:sp macro="" textlink="">
      <xdr:nvSpPr>
        <xdr:cNvPr id="2063" name="AutoShape 15" descr="FORZA ITALIA"/>
        <xdr:cNvSpPr>
          <a:spLocks noChangeAspect="1" noChangeArrowheads="1"/>
        </xdr:cNvSpPr>
      </xdr:nvSpPr>
      <xdr:spPr bwMode="auto">
        <a:xfrm>
          <a:off x="0" y="6172200"/>
          <a:ext cx="304800" cy="304800"/>
        </a:xfrm>
        <a:prstGeom prst="rect">
          <a:avLst/>
        </a:prstGeom>
        <a:noFill/>
      </xdr:spPr>
    </xdr:sp>
    <xdr:clientData/>
  </xdr:twoCellAnchor>
  <xdr:twoCellAnchor editAs="oneCell">
    <xdr:from>
      <xdr:col>3</xdr:col>
      <xdr:colOff>219075</xdr:colOff>
      <xdr:row>35</xdr:row>
      <xdr:rowOff>19050</xdr:rowOff>
    </xdr:from>
    <xdr:to>
      <xdr:col>3</xdr:col>
      <xdr:colOff>523875</xdr:colOff>
      <xdr:row>36</xdr:row>
      <xdr:rowOff>133350</xdr:rowOff>
    </xdr:to>
    <xdr:sp macro="" textlink="">
      <xdr:nvSpPr>
        <xdr:cNvPr id="2065" name="AutoShape 17" descr="MOVIMENTO CINQUE STELLE"/>
        <xdr:cNvSpPr>
          <a:spLocks noChangeAspect="1" noChangeArrowheads="1"/>
        </xdr:cNvSpPr>
      </xdr:nvSpPr>
      <xdr:spPr bwMode="auto">
        <a:xfrm>
          <a:off x="1590675" y="6648450"/>
          <a:ext cx="304800" cy="304800"/>
        </a:xfrm>
        <a:prstGeom prst="rect">
          <a:avLst/>
        </a:prstGeom>
        <a:noFill/>
      </xdr:spPr>
    </xdr:sp>
    <xdr:clientData/>
  </xdr:twoCellAnchor>
  <xdr:twoCellAnchor editAs="oneCell">
    <xdr:from>
      <xdr:col>0</xdr:col>
      <xdr:colOff>0</xdr:colOff>
      <xdr:row>47</xdr:row>
      <xdr:rowOff>0</xdr:rowOff>
    </xdr:from>
    <xdr:to>
      <xdr:col>1</xdr:col>
      <xdr:colOff>152400</xdr:colOff>
      <xdr:row>48</xdr:row>
      <xdr:rowOff>114300</xdr:rowOff>
    </xdr:to>
    <xdr:sp macro="" textlink="">
      <xdr:nvSpPr>
        <xdr:cNvPr id="2067" name="AutoShape 19" descr="PORDENONE 1291"/>
        <xdr:cNvSpPr>
          <a:spLocks noChangeAspect="1" noChangeArrowheads="1"/>
        </xdr:cNvSpPr>
      </xdr:nvSpPr>
      <xdr:spPr bwMode="auto">
        <a:xfrm>
          <a:off x="0" y="12858750"/>
          <a:ext cx="304800" cy="304800"/>
        </a:xfrm>
        <a:prstGeom prst="rect">
          <a:avLst/>
        </a:prstGeom>
        <a:noFill/>
      </xdr:spPr>
    </xdr:sp>
    <xdr:clientData/>
  </xdr:twoCellAnchor>
  <xdr:twoCellAnchor editAs="oneCell">
    <xdr:from>
      <xdr:col>6</xdr:col>
      <xdr:colOff>0</xdr:colOff>
      <xdr:row>4</xdr:row>
      <xdr:rowOff>0</xdr:rowOff>
    </xdr:from>
    <xdr:to>
      <xdr:col>7</xdr:col>
      <xdr:colOff>123825</xdr:colOff>
      <xdr:row>5</xdr:row>
      <xdr:rowOff>114300</xdr:rowOff>
    </xdr:to>
    <xdr:sp macro="" textlink="">
      <xdr:nvSpPr>
        <xdr:cNvPr id="2068" name="AutoShape 20" descr="IL FIUME"/>
        <xdr:cNvSpPr>
          <a:spLocks noChangeAspect="1" noChangeArrowheads="1"/>
        </xdr:cNvSpPr>
      </xdr:nvSpPr>
      <xdr:spPr bwMode="auto">
        <a:xfrm>
          <a:off x="0" y="14125575"/>
          <a:ext cx="304800" cy="304800"/>
        </a:xfrm>
        <a:prstGeom prst="rect">
          <a:avLst/>
        </a:prstGeom>
        <a:noFill/>
      </xdr:spPr>
    </xdr:sp>
    <xdr:clientData/>
  </xdr:twoCellAnchor>
  <xdr:twoCellAnchor editAs="oneCell">
    <xdr:from>
      <xdr:col>0</xdr:col>
      <xdr:colOff>0</xdr:colOff>
      <xdr:row>54</xdr:row>
      <xdr:rowOff>0</xdr:rowOff>
    </xdr:from>
    <xdr:to>
      <xdr:col>1</xdr:col>
      <xdr:colOff>152400</xdr:colOff>
      <xdr:row>56</xdr:row>
      <xdr:rowOff>19050</xdr:rowOff>
    </xdr:to>
    <xdr:sp macro="" textlink="">
      <xdr:nvSpPr>
        <xdr:cNvPr id="2069" name="AutoShape 21" descr="CITTADINI"/>
        <xdr:cNvSpPr>
          <a:spLocks noChangeAspect="1" noChangeArrowheads="1"/>
        </xdr:cNvSpPr>
      </xdr:nvSpPr>
      <xdr:spPr bwMode="auto">
        <a:xfrm>
          <a:off x="0" y="15392400"/>
          <a:ext cx="304800" cy="304800"/>
        </a:xfrm>
        <a:prstGeom prst="rect">
          <a:avLst/>
        </a:prstGeom>
        <a:noFill/>
      </xdr:spPr>
    </xdr:sp>
    <xdr:clientData/>
  </xdr:twoCellAnchor>
  <xdr:twoCellAnchor editAs="oneCell">
    <xdr:from>
      <xdr:col>0</xdr:col>
      <xdr:colOff>0</xdr:colOff>
      <xdr:row>55</xdr:row>
      <xdr:rowOff>0</xdr:rowOff>
    </xdr:from>
    <xdr:to>
      <xdr:col>1</xdr:col>
      <xdr:colOff>152400</xdr:colOff>
      <xdr:row>56</xdr:row>
      <xdr:rowOff>114300</xdr:rowOff>
    </xdr:to>
    <xdr:sp macro="" textlink="">
      <xdr:nvSpPr>
        <xdr:cNvPr id="2070" name="AutoShape 22" descr="PARTITO DEMOCRATICO"/>
        <xdr:cNvSpPr>
          <a:spLocks noChangeAspect="1" noChangeArrowheads="1"/>
        </xdr:cNvSpPr>
      </xdr:nvSpPr>
      <xdr:spPr bwMode="auto">
        <a:xfrm>
          <a:off x="0" y="16497300"/>
          <a:ext cx="304800" cy="304800"/>
        </a:xfrm>
        <a:prstGeom prst="rect">
          <a:avLst/>
        </a:prstGeom>
        <a:noFill/>
      </xdr:spPr>
    </xdr:sp>
    <xdr:clientData/>
  </xdr:twoCellAnchor>
  <xdr:twoCellAnchor editAs="oneCell">
    <xdr:from>
      <xdr:col>14</xdr:col>
      <xdr:colOff>104775</xdr:colOff>
      <xdr:row>9</xdr:row>
      <xdr:rowOff>161925</xdr:rowOff>
    </xdr:from>
    <xdr:to>
      <xdr:col>14</xdr:col>
      <xdr:colOff>409575</xdr:colOff>
      <xdr:row>11</xdr:row>
      <xdr:rowOff>85725</xdr:rowOff>
    </xdr:to>
    <xdr:sp macro="" textlink="">
      <xdr:nvSpPr>
        <xdr:cNvPr id="2072" name="AutoShape 24" descr="AUTONOMIA RESPONSABILE - UNITI AL CENTRO"/>
        <xdr:cNvSpPr>
          <a:spLocks noChangeAspect="1" noChangeArrowheads="1"/>
        </xdr:cNvSpPr>
      </xdr:nvSpPr>
      <xdr:spPr bwMode="auto">
        <a:xfrm>
          <a:off x="7381875" y="1847850"/>
          <a:ext cx="304800" cy="304800"/>
        </a:xfrm>
        <a:prstGeom prst="rect">
          <a:avLst/>
        </a:prstGeom>
        <a:noFill/>
      </xdr:spPr>
    </xdr:sp>
    <xdr:clientData/>
  </xdr:twoCellAnchor>
  <xdr:twoCellAnchor editAs="oneCell">
    <xdr:from>
      <xdr:col>0</xdr:col>
      <xdr:colOff>0</xdr:colOff>
      <xdr:row>14</xdr:row>
      <xdr:rowOff>0</xdr:rowOff>
    </xdr:from>
    <xdr:to>
      <xdr:col>1</xdr:col>
      <xdr:colOff>152400</xdr:colOff>
      <xdr:row>15</xdr:row>
      <xdr:rowOff>114300</xdr:rowOff>
    </xdr:to>
    <xdr:sp macro="" textlink="">
      <xdr:nvSpPr>
        <xdr:cNvPr id="2073" name="AutoShape 25" descr="FRATELLI D'ITALIA ALLEANZA NAZIONALE"/>
        <xdr:cNvSpPr>
          <a:spLocks noChangeAspect="1" noChangeArrowheads="1"/>
        </xdr:cNvSpPr>
      </xdr:nvSpPr>
      <xdr:spPr bwMode="auto">
        <a:xfrm>
          <a:off x="0" y="4419600"/>
          <a:ext cx="304800" cy="304800"/>
        </a:xfrm>
        <a:prstGeom prst="rect">
          <a:avLst/>
        </a:prstGeom>
        <a:noFill/>
      </xdr:spPr>
    </xdr:sp>
    <xdr:clientData/>
  </xdr:twoCellAnchor>
  <xdr:twoCellAnchor editAs="oneCell">
    <xdr:from>
      <xdr:col>15</xdr:col>
      <xdr:colOff>428625</xdr:colOff>
      <xdr:row>21</xdr:row>
      <xdr:rowOff>0</xdr:rowOff>
    </xdr:from>
    <xdr:to>
      <xdr:col>16</xdr:col>
      <xdr:colOff>123825</xdr:colOff>
      <xdr:row>22</xdr:row>
      <xdr:rowOff>114300</xdr:rowOff>
    </xdr:to>
    <xdr:sp macro="" textlink="">
      <xdr:nvSpPr>
        <xdr:cNvPr id="2074" name="AutoShape 26" descr="FORZA ITALIA"/>
        <xdr:cNvSpPr>
          <a:spLocks noChangeAspect="1" noChangeArrowheads="1"/>
        </xdr:cNvSpPr>
      </xdr:nvSpPr>
      <xdr:spPr bwMode="auto">
        <a:xfrm>
          <a:off x="8315325" y="3962400"/>
          <a:ext cx="304800" cy="304800"/>
        </a:xfrm>
        <a:prstGeom prst="rect">
          <a:avLst/>
        </a:prstGeom>
        <a:noFill/>
      </xdr:spPr>
    </xdr:sp>
    <xdr:clientData/>
  </xdr:twoCellAnchor>
  <xdr:twoCellAnchor editAs="oneCell">
    <xdr:from>
      <xdr:col>0</xdr:col>
      <xdr:colOff>0</xdr:colOff>
      <xdr:row>47</xdr:row>
      <xdr:rowOff>0</xdr:rowOff>
    </xdr:from>
    <xdr:to>
      <xdr:col>1</xdr:col>
      <xdr:colOff>152400</xdr:colOff>
      <xdr:row>48</xdr:row>
      <xdr:rowOff>114300</xdr:rowOff>
    </xdr:to>
    <xdr:sp macro="" textlink="">
      <xdr:nvSpPr>
        <xdr:cNvPr id="2078" name="AutoShape 30" descr="PORDENONE 1291"/>
        <xdr:cNvSpPr>
          <a:spLocks noChangeAspect="1" noChangeArrowheads="1"/>
        </xdr:cNvSpPr>
      </xdr:nvSpPr>
      <xdr:spPr bwMode="auto">
        <a:xfrm>
          <a:off x="0" y="12858750"/>
          <a:ext cx="304800" cy="304800"/>
        </a:xfrm>
        <a:prstGeom prst="rect">
          <a:avLst/>
        </a:prstGeom>
        <a:noFill/>
      </xdr:spPr>
    </xdr:sp>
    <xdr:clientData/>
  </xdr:twoCellAnchor>
  <xdr:twoCellAnchor editAs="oneCell">
    <xdr:from>
      <xdr:col>6</xdr:col>
      <xdr:colOff>0</xdr:colOff>
      <xdr:row>4</xdr:row>
      <xdr:rowOff>0</xdr:rowOff>
    </xdr:from>
    <xdr:to>
      <xdr:col>7</xdr:col>
      <xdr:colOff>123825</xdr:colOff>
      <xdr:row>5</xdr:row>
      <xdr:rowOff>114300</xdr:rowOff>
    </xdr:to>
    <xdr:sp macro="" textlink="">
      <xdr:nvSpPr>
        <xdr:cNvPr id="2079" name="AutoShape 31" descr="IL FIUME"/>
        <xdr:cNvSpPr>
          <a:spLocks noChangeAspect="1" noChangeArrowheads="1"/>
        </xdr:cNvSpPr>
      </xdr:nvSpPr>
      <xdr:spPr bwMode="auto">
        <a:xfrm>
          <a:off x="0" y="14125575"/>
          <a:ext cx="304800" cy="304800"/>
        </a:xfrm>
        <a:prstGeom prst="rect">
          <a:avLst/>
        </a:prstGeom>
        <a:noFill/>
      </xdr:spPr>
    </xdr:sp>
    <xdr:clientData/>
  </xdr:twoCellAnchor>
  <xdr:twoCellAnchor editAs="oneCell">
    <xdr:from>
      <xdr:col>0</xdr:col>
      <xdr:colOff>0</xdr:colOff>
      <xdr:row>54</xdr:row>
      <xdr:rowOff>0</xdr:rowOff>
    </xdr:from>
    <xdr:to>
      <xdr:col>1</xdr:col>
      <xdr:colOff>152400</xdr:colOff>
      <xdr:row>56</xdr:row>
      <xdr:rowOff>19050</xdr:rowOff>
    </xdr:to>
    <xdr:sp macro="" textlink="">
      <xdr:nvSpPr>
        <xdr:cNvPr id="2080" name="AutoShape 32" descr="CITTADINI"/>
        <xdr:cNvSpPr>
          <a:spLocks noChangeAspect="1" noChangeArrowheads="1"/>
        </xdr:cNvSpPr>
      </xdr:nvSpPr>
      <xdr:spPr bwMode="auto">
        <a:xfrm>
          <a:off x="0" y="15392400"/>
          <a:ext cx="304800" cy="304800"/>
        </a:xfrm>
        <a:prstGeom prst="rect">
          <a:avLst/>
        </a:prstGeom>
        <a:noFill/>
      </xdr:spPr>
    </xdr:sp>
    <xdr:clientData/>
  </xdr:twoCellAnchor>
  <xdr:twoCellAnchor editAs="oneCell">
    <xdr:from>
      <xdr:col>0</xdr:col>
      <xdr:colOff>0</xdr:colOff>
      <xdr:row>55</xdr:row>
      <xdr:rowOff>0</xdr:rowOff>
    </xdr:from>
    <xdr:to>
      <xdr:col>1</xdr:col>
      <xdr:colOff>152400</xdr:colOff>
      <xdr:row>56</xdr:row>
      <xdr:rowOff>114300</xdr:rowOff>
    </xdr:to>
    <xdr:sp macro="" textlink="">
      <xdr:nvSpPr>
        <xdr:cNvPr id="2081" name="AutoShape 33" descr="PARTITO DEMOCRATICO"/>
        <xdr:cNvSpPr>
          <a:spLocks noChangeAspect="1" noChangeArrowheads="1"/>
        </xdr:cNvSpPr>
      </xdr:nvSpPr>
      <xdr:spPr bwMode="auto">
        <a:xfrm>
          <a:off x="0" y="16497300"/>
          <a:ext cx="304800" cy="304800"/>
        </a:xfrm>
        <a:prstGeom prst="rect">
          <a:avLst/>
        </a:prstGeom>
        <a:noFill/>
      </xdr:spPr>
    </xdr:sp>
    <xdr:clientData/>
  </xdr:twoCellAnchor>
  <xdr:twoCellAnchor editAs="oneCell">
    <xdr:from>
      <xdr:col>6</xdr:col>
      <xdr:colOff>0</xdr:colOff>
      <xdr:row>3</xdr:row>
      <xdr:rowOff>0</xdr:rowOff>
    </xdr:from>
    <xdr:to>
      <xdr:col>7</xdr:col>
      <xdr:colOff>581025</xdr:colOff>
      <xdr:row>5</xdr:row>
      <xdr:rowOff>19050</xdr:rowOff>
    </xdr:to>
    <xdr:sp macro="" textlink="">
      <xdr:nvSpPr>
        <xdr:cNvPr id="24" name="AutoShape 21" descr="CITTADINI"/>
        <xdr:cNvSpPr>
          <a:spLocks noChangeAspect="1" noChangeArrowheads="1"/>
        </xdr:cNvSpPr>
      </xdr:nvSpPr>
      <xdr:spPr bwMode="auto">
        <a:xfrm>
          <a:off x="0" y="9467850"/>
          <a:ext cx="304800" cy="304800"/>
        </a:xfrm>
        <a:prstGeom prst="rect">
          <a:avLst/>
        </a:prstGeom>
        <a:noFill/>
      </xdr:spPr>
    </xdr:sp>
    <xdr:clientData/>
  </xdr:twoCellAnchor>
  <xdr:twoCellAnchor editAs="oneCell">
    <xdr:from>
      <xdr:col>6</xdr:col>
      <xdr:colOff>0</xdr:colOff>
      <xdr:row>10</xdr:row>
      <xdr:rowOff>0</xdr:rowOff>
    </xdr:from>
    <xdr:to>
      <xdr:col>7</xdr:col>
      <xdr:colOff>581025</xdr:colOff>
      <xdr:row>12</xdr:row>
      <xdr:rowOff>19050</xdr:rowOff>
    </xdr:to>
    <xdr:sp macro="" textlink="">
      <xdr:nvSpPr>
        <xdr:cNvPr id="25" name="AutoShape 22" descr="PARTITO DEMOCRATICO"/>
        <xdr:cNvSpPr>
          <a:spLocks noChangeAspect="1" noChangeArrowheads="1"/>
        </xdr:cNvSpPr>
      </xdr:nvSpPr>
      <xdr:spPr bwMode="auto">
        <a:xfrm>
          <a:off x="0" y="9944100"/>
          <a:ext cx="304800" cy="304800"/>
        </a:xfrm>
        <a:prstGeom prst="rect">
          <a:avLst/>
        </a:prstGeom>
        <a:noFill/>
      </xdr:spPr>
    </xdr:sp>
    <xdr:clientData/>
  </xdr:twoCellAnchor>
  <xdr:twoCellAnchor editAs="oneCell">
    <xdr:from>
      <xdr:col>6</xdr:col>
      <xdr:colOff>0</xdr:colOff>
      <xdr:row>3</xdr:row>
      <xdr:rowOff>0</xdr:rowOff>
    </xdr:from>
    <xdr:to>
      <xdr:col>7</xdr:col>
      <xdr:colOff>581025</xdr:colOff>
      <xdr:row>5</xdr:row>
      <xdr:rowOff>19050</xdr:rowOff>
    </xdr:to>
    <xdr:sp macro="" textlink="">
      <xdr:nvSpPr>
        <xdr:cNvPr id="26" name="AutoShape 32" descr="CITTADINI"/>
        <xdr:cNvSpPr>
          <a:spLocks noChangeAspect="1" noChangeArrowheads="1"/>
        </xdr:cNvSpPr>
      </xdr:nvSpPr>
      <xdr:spPr bwMode="auto">
        <a:xfrm>
          <a:off x="0" y="9467850"/>
          <a:ext cx="304800" cy="304800"/>
        </a:xfrm>
        <a:prstGeom prst="rect">
          <a:avLst/>
        </a:prstGeom>
        <a:noFill/>
      </xdr:spPr>
    </xdr:sp>
    <xdr:clientData/>
  </xdr:twoCellAnchor>
  <xdr:twoCellAnchor editAs="oneCell">
    <xdr:from>
      <xdr:col>6</xdr:col>
      <xdr:colOff>0</xdr:colOff>
      <xdr:row>10</xdr:row>
      <xdr:rowOff>0</xdr:rowOff>
    </xdr:from>
    <xdr:to>
      <xdr:col>7</xdr:col>
      <xdr:colOff>581025</xdr:colOff>
      <xdr:row>12</xdr:row>
      <xdr:rowOff>19050</xdr:rowOff>
    </xdr:to>
    <xdr:sp macro="" textlink="">
      <xdr:nvSpPr>
        <xdr:cNvPr id="27" name="AutoShape 33" descr="PARTITO DEMOCRATICO"/>
        <xdr:cNvSpPr>
          <a:spLocks noChangeAspect="1" noChangeArrowheads="1"/>
        </xdr:cNvSpPr>
      </xdr:nvSpPr>
      <xdr:spPr bwMode="auto">
        <a:xfrm>
          <a:off x="0" y="9944100"/>
          <a:ext cx="304800" cy="304800"/>
        </a:xfrm>
        <a:prstGeom prst="rect">
          <a:avLst/>
        </a:prstGeom>
        <a:noFill/>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247649</xdr:colOff>
      <xdr:row>47</xdr:row>
      <xdr:rowOff>85725</xdr:rowOff>
    </xdr:from>
    <xdr:to>
      <xdr:col>6</xdr:col>
      <xdr:colOff>333374</xdr:colOff>
      <xdr:row>65</xdr:row>
      <xdr:rowOff>123825</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68</xdr:row>
      <xdr:rowOff>104775</xdr:rowOff>
    </xdr:from>
    <xdr:to>
      <xdr:col>6</xdr:col>
      <xdr:colOff>200025</xdr:colOff>
      <xdr:row>86</xdr:row>
      <xdr:rowOff>142875</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457200</xdr:colOff>
      <xdr:row>89</xdr:row>
      <xdr:rowOff>19050</xdr:rowOff>
    </xdr:from>
    <xdr:to>
      <xdr:col>6</xdr:col>
      <xdr:colOff>304800</xdr:colOff>
      <xdr:row>103</xdr:row>
      <xdr:rowOff>66675</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9525</xdr:colOff>
      <xdr:row>15</xdr:row>
      <xdr:rowOff>9525</xdr:rowOff>
    </xdr:to>
    <xdr:pic>
      <xdr:nvPicPr>
        <xdr:cNvPr id="2145" name="Picture 97" descr="http://dati.istat.it/img/transparent.gif"/>
        <xdr:cNvPicPr>
          <a:picLocks noChangeAspect="1" noChangeArrowheads="1"/>
        </xdr:cNvPicPr>
      </xdr:nvPicPr>
      <xdr:blipFill>
        <a:blip xmlns:r="http://schemas.openxmlformats.org/officeDocument/2006/relationships" r:embed="rId1"/>
        <a:srcRect/>
        <a:stretch>
          <a:fillRect/>
        </a:stretch>
      </xdr:blipFill>
      <xdr:spPr bwMode="auto">
        <a:xfrm>
          <a:off x="0" y="4076700"/>
          <a:ext cx="9525" cy="9525"/>
        </a:xfrm>
        <a:prstGeom prst="rect">
          <a:avLst/>
        </a:prstGeom>
        <a:noFill/>
      </xdr:spPr>
    </xdr:pic>
    <xdr:clientData/>
  </xdr:twoCellAnchor>
  <xdr:twoCellAnchor>
    <xdr:from>
      <xdr:col>0</xdr:col>
      <xdr:colOff>361950</xdr:colOff>
      <xdr:row>33</xdr:row>
      <xdr:rowOff>95250</xdr:rowOff>
    </xdr:from>
    <xdr:to>
      <xdr:col>5</xdr:col>
      <xdr:colOff>238125</xdr:colOff>
      <xdr:row>52</xdr:row>
      <xdr:rowOff>123825</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38099</xdr:colOff>
      <xdr:row>20</xdr:row>
      <xdr:rowOff>28575</xdr:rowOff>
    </xdr:from>
    <xdr:to>
      <xdr:col>12</xdr:col>
      <xdr:colOff>342899</xdr:colOff>
      <xdr:row>34</xdr:row>
      <xdr:rowOff>38100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66675</xdr:rowOff>
    </xdr:from>
    <xdr:to>
      <xdr:col>12</xdr:col>
      <xdr:colOff>304800</xdr:colOff>
      <xdr:row>50</xdr:row>
      <xdr:rowOff>104775</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58</xdr:row>
      <xdr:rowOff>9525</xdr:rowOff>
    </xdr:from>
    <xdr:to>
      <xdr:col>7</xdr:col>
      <xdr:colOff>323850</xdr:colOff>
      <xdr:row>78</xdr:row>
      <xdr:rowOff>95251</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58</xdr:row>
      <xdr:rowOff>28575</xdr:rowOff>
    </xdr:from>
    <xdr:to>
      <xdr:col>13</xdr:col>
      <xdr:colOff>342900</xdr:colOff>
      <xdr:row>82</xdr:row>
      <xdr:rowOff>142875</xdr:rowOff>
    </xdr:to>
    <xdr:graphicFrame macro="">
      <xdr:nvGraphicFramePr>
        <xdr:cNvPr id="6" name="Gra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87</xdr:row>
      <xdr:rowOff>114299</xdr:rowOff>
    </xdr:from>
    <xdr:to>
      <xdr:col>13</xdr:col>
      <xdr:colOff>323850</xdr:colOff>
      <xdr:row>112</xdr:row>
      <xdr:rowOff>152399</xdr:rowOff>
    </xdr:to>
    <xdr:graphicFrame macro="">
      <xdr:nvGraphicFramePr>
        <xdr:cNvPr id="7" name="Gra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88</xdr:row>
      <xdr:rowOff>0</xdr:rowOff>
    </xdr:from>
    <xdr:to>
      <xdr:col>7</xdr:col>
      <xdr:colOff>323850</xdr:colOff>
      <xdr:row>108</xdr:row>
      <xdr:rowOff>85726</xdr:rowOff>
    </xdr:to>
    <xdr:graphicFrame macro="">
      <xdr:nvGraphicFramePr>
        <xdr:cNvPr id="8" name="Gra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48</xdr:row>
      <xdr:rowOff>104775</xdr:rowOff>
    </xdr:from>
    <xdr:to>
      <xdr:col>11</xdr:col>
      <xdr:colOff>314325</xdr:colOff>
      <xdr:row>62</xdr:row>
      <xdr:rowOff>95250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63</xdr:row>
      <xdr:rowOff>114300</xdr:rowOff>
    </xdr:from>
    <xdr:to>
      <xdr:col>5</xdr:col>
      <xdr:colOff>438150</xdr:colOff>
      <xdr:row>78</xdr:row>
      <xdr:rowOff>142875</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466726</xdr:colOff>
      <xdr:row>63</xdr:row>
      <xdr:rowOff>161924</xdr:rowOff>
    </xdr:from>
    <xdr:to>
      <xdr:col>11</xdr:col>
      <xdr:colOff>295276</xdr:colOff>
      <xdr:row>78</xdr:row>
      <xdr:rowOff>161924</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79</xdr:row>
      <xdr:rowOff>28574</xdr:rowOff>
    </xdr:from>
    <xdr:to>
      <xdr:col>11</xdr:col>
      <xdr:colOff>342900</xdr:colOff>
      <xdr:row>100</xdr:row>
      <xdr:rowOff>19050</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514350</xdr:colOff>
      <xdr:row>46</xdr:row>
      <xdr:rowOff>142875</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742950</xdr:colOff>
      <xdr:row>16</xdr:row>
      <xdr:rowOff>38100</xdr:rowOff>
    </xdr:from>
    <xdr:to>
      <xdr:col>9</xdr:col>
      <xdr:colOff>276225</xdr:colOff>
      <xdr:row>33</xdr:row>
      <xdr:rowOff>28575</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33</xdr:row>
      <xdr:rowOff>85724</xdr:rowOff>
    </xdr:from>
    <xdr:to>
      <xdr:col>10</xdr:col>
      <xdr:colOff>57150</xdr:colOff>
      <xdr:row>54</xdr:row>
      <xdr:rowOff>9524</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523875</xdr:colOff>
      <xdr:row>36</xdr:row>
      <xdr:rowOff>76200</xdr:rowOff>
    </xdr:from>
    <xdr:to>
      <xdr:col>5</xdr:col>
      <xdr:colOff>533400</xdr:colOff>
      <xdr:row>51</xdr:row>
      <xdr:rowOff>76200</xdr:rowOff>
    </xdr:to>
    <xdr:cxnSp macro="">
      <xdr:nvCxnSpPr>
        <xdr:cNvPr id="5" name="Connettore 1 4"/>
        <xdr:cNvCxnSpPr/>
      </xdr:nvCxnSpPr>
      <xdr:spPr>
        <a:xfrm>
          <a:off x="3171825" y="6562725"/>
          <a:ext cx="9525" cy="242887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36</xdr:row>
      <xdr:rowOff>152400</xdr:rowOff>
    </xdr:from>
    <xdr:to>
      <xdr:col>16</xdr:col>
      <xdr:colOff>276224</xdr:colOff>
      <xdr:row>54</xdr:row>
      <xdr:rowOff>123825</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37</xdr:row>
      <xdr:rowOff>28575</xdr:rowOff>
    </xdr:from>
    <xdr:to>
      <xdr:col>12</xdr:col>
      <xdr:colOff>285749</xdr:colOff>
      <xdr:row>50</xdr:row>
      <xdr:rowOff>142875</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36</xdr:row>
      <xdr:rowOff>85725</xdr:rowOff>
    </xdr:from>
    <xdr:to>
      <xdr:col>12</xdr:col>
      <xdr:colOff>200024</xdr:colOff>
      <xdr:row>50</xdr:row>
      <xdr:rowOff>38100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37</xdr:row>
      <xdr:rowOff>0</xdr:rowOff>
    </xdr:from>
    <xdr:to>
      <xdr:col>12</xdr:col>
      <xdr:colOff>200024</xdr:colOff>
      <xdr:row>50</xdr:row>
      <xdr:rowOff>114300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37</xdr:row>
      <xdr:rowOff>0</xdr:rowOff>
    </xdr:from>
    <xdr:to>
      <xdr:col>12</xdr:col>
      <xdr:colOff>200024</xdr:colOff>
      <xdr:row>50</xdr:row>
      <xdr:rowOff>114300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16</xdr:row>
      <xdr:rowOff>1</xdr:rowOff>
    </xdr:from>
    <xdr:to>
      <xdr:col>4</xdr:col>
      <xdr:colOff>85725</xdr:colOff>
      <xdr:row>32</xdr:row>
      <xdr:rowOff>142875</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107901</xdr:colOff>
      <xdr:row>15</xdr:row>
      <xdr:rowOff>132477</xdr:rowOff>
    </xdr:from>
    <xdr:to>
      <xdr:col>11</xdr:col>
      <xdr:colOff>514350</xdr:colOff>
      <xdr:row>32</xdr:row>
      <xdr:rowOff>142875</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168087</xdr:colOff>
      <xdr:row>49</xdr:row>
      <xdr:rowOff>33618</xdr:rowOff>
    </xdr:from>
    <xdr:to>
      <xdr:col>12</xdr:col>
      <xdr:colOff>347382</xdr:colOff>
      <xdr:row>68</xdr:row>
      <xdr:rowOff>134470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168088</xdr:colOff>
      <xdr:row>68</xdr:row>
      <xdr:rowOff>89646</xdr:rowOff>
    </xdr:from>
    <xdr:to>
      <xdr:col>12</xdr:col>
      <xdr:colOff>291354</xdr:colOff>
      <xdr:row>87</xdr:row>
      <xdr:rowOff>134470</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88</xdr:row>
      <xdr:rowOff>44824</xdr:rowOff>
    </xdr:from>
    <xdr:to>
      <xdr:col>12</xdr:col>
      <xdr:colOff>358589</xdr:colOff>
      <xdr:row>103</xdr:row>
      <xdr:rowOff>78443</xdr:rowOff>
    </xdr:to>
    <xdr:graphicFrame macro="">
      <xdr:nvGraphicFramePr>
        <xdr:cNvPr id="4" name="Gra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171450</xdr:colOff>
      <xdr:row>36</xdr:row>
      <xdr:rowOff>28575</xdr:rowOff>
    </xdr:from>
    <xdr:to>
      <xdr:col>9</xdr:col>
      <xdr:colOff>180975</xdr:colOff>
      <xdr:row>50</xdr:row>
      <xdr:rowOff>66675</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mografia/bilancio%20demografico/verifica%20bilancio%20demografico%202014-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 (2)"/>
    </sheetNames>
    <sheetDataSet>
      <sheetData sheetId="0">
        <row r="57">
          <cell r="B57" t="str">
            <v>acquisizione della cittadinanza italiana</v>
          </cell>
          <cell r="C57" t="str">
            <v>dato cumulato</v>
          </cell>
        </row>
        <row r="58">
          <cell r="A58">
            <v>2012</v>
          </cell>
          <cell r="B58">
            <v>222</v>
          </cell>
          <cell r="C58">
            <v>222</v>
          </cell>
        </row>
        <row r="59">
          <cell r="A59">
            <v>2013</v>
          </cell>
          <cell r="B59">
            <v>395</v>
          </cell>
          <cell r="C59">
            <v>617</v>
          </cell>
        </row>
        <row r="60">
          <cell r="A60">
            <v>2014</v>
          </cell>
          <cell r="B60">
            <v>497</v>
          </cell>
          <cell r="C60">
            <v>1114</v>
          </cell>
        </row>
        <row r="61">
          <cell r="A61">
            <v>2015</v>
          </cell>
          <cell r="B61">
            <v>538</v>
          </cell>
          <cell r="C61">
            <v>1652</v>
          </cell>
        </row>
        <row r="62">
          <cell r="A62">
            <v>2016</v>
          </cell>
          <cell r="B62">
            <v>595</v>
          </cell>
          <cell r="C62">
            <v>2247</v>
          </cell>
        </row>
        <row r="63">
          <cell r="A63">
            <v>2017</v>
          </cell>
          <cell r="B63">
            <v>327</v>
          </cell>
          <cell r="C63">
            <v>2574</v>
          </cell>
        </row>
        <row r="64">
          <cell r="A64">
            <v>2018</v>
          </cell>
          <cell r="B64">
            <v>130</v>
          </cell>
          <cell r="C64">
            <v>2704</v>
          </cell>
        </row>
        <row r="78">
          <cell r="A78">
            <v>2012</v>
          </cell>
          <cell r="D78">
            <v>16.034100198528552</v>
          </cell>
        </row>
        <row r="79">
          <cell r="A79">
            <v>2013</v>
          </cell>
          <cell r="D79">
            <v>16.198462073495882</v>
          </cell>
        </row>
        <row r="80">
          <cell r="A80">
            <v>2014</v>
          </cell>
          <cell r="D80">
            <v>15.496203904555314</v>
          </cell>
        </row>
        <row r="81">
          <cell r="A81">
            <v>2015</v>
          </cell>
          <cell r="D81">
            <v>14.579632629955688</v>
          </cell>
        </row>
        <row r="82">
          <cell r="A82">
            <v>2016</v>
          </cell>
          <cell r="D82">
            <v>13.737069555525139</v>
          </cell>
        </row>
        <row r="83">
          <cell r="A83">
            <v>2017</v>
          </cell>
          <cell r="D83">
            <v>13.828309894967433</v>
          </cell>
        </row>
        <row r="84">
          <cell r="A84">
            <v>2018</v>
          </cell>
          <cell r="D84">
            <v>14.26791519847373</v>
          </cell>
        </row>
        <row r="92">
          <cell r="C92" t="str">
            <v>Nati</v>
          </cell>
          <cell r="D92" t="str">
            <v>Morti</v>
          </cell>
          <cell r="E92" t="str">
            <v>Saldo Naturale</v>
          </cell>
        </row>
        <row r="93">
          <cell r="B93">
            <v>2014</v>
          </cell>
          <cell r="C93">
            <v>434</v>
          </cell>
          <cell r="D93">
            <v>515</v>
          </cell>
          <cell r="E93">
            <v>-81</v>
          </cell>
        </row>
        <row r="94">
          <cell r="B94">
            <v>2015</v>
          </cell>
          <cell r="C94">
            <v>404</v>
          </cell>
          <cell r="D94">
            <v>577</v>
          </cell>
          <cell r="E94">
            <v>-173</v>
          </cell>
        </row>
        <row r="95">
          <cell r="B95">
            <v>2016</v>
          </cell>
          <cell r="C95">
            <v>400</v>
          </cell>
          <cell r="D95">
            <v>505</v>
          </cell>
          <cell r="E95">
            <v>-105</v>
          </cell>
        </row>
        <row r="96">
          <cell r="B96">
            <v>2017</v>
          </cell>
          <cell r="C96">
            <v>359</v>
          </cell>
          <cell r="D96">
            <v>565</v>
          </cell>
          <cell r="E96">
            <v>-206</v>
          </cell>
        </row>
        <row r="97">
          <cell r="B97">
            <v>2018</v>
          </cell>
          <cell r="C97">
            <v>382</v>
          </cell>
          <cell r="D97">
            <v>604</v>
          </cell>
          <cell r="E97">
            <v>-222</v>
          </cell>
        </row>
        <row r="98">
          <cell r="B98">
            <v>2014</v>
          </cell>
          <cell r="C98">
            <v>141</v>
          </cell>
          <cell r="D98">
            <v>7</v>
          </cell>
          <cell r="E98">
            <v>134</v>
          </cell>
        </row>
        <row r="99">
          <cell r="B99">
            <v>2015</v>
          </cell>
          <cell r="C99">
            <v>126</v>
          </cell>
          <cell r="D99">
            <v>14</v>
          </cell>
          <cell r="E99">
            <v>112</v>
          </cell>
        </row>
        <row r="100">
          <cell r="B100">
            <v>2016</v>
          </cell>
          <cell r="C100">
            <v>125</v>
          </cell>
          <cell r="D100">
            <v>15</v>
          </cell>
          <cell r="E100">
            <v>110</v>
          </cell>
        </row>
        <row r="101">
          <cell r="B101">
            <v>2017</v>
          </cell>
          <cell r="C101">
            <v>107</v>
          </cell>
          <cell r="D101">
            <v>13</v>
          </cell>
          <cell r="E101">
            <v>94</v>
          </cell>
        </row>
        <row r="102">
          <cell r="B102">
            <v>2018</v>
          </cell>
          <cell r="C102">
            <v>91</v>
          </cell>
          <cell r="D102">
            <v>13</v>
          </cell>
          <cell r="E102">
            <v>78</v>
          </cell>
        </row>
        <row r="103">
          <cell r="B103">
            <v>2014</v>
          </cell>
          <cell r="C103">
            <v>293</v>
          </cell>
          <cell r="D103">
            <v>508</v>
          </cell>
          <cell r="E103">
            <v>-215</v>
          </cell>
        </row>
        <row r="104">
          <cell r="B104">
            <v>2015</v>
          </cell>
          <cell r="C104">
            <v>278</v>
          </cell>
          <cell r="D104">
            <v>563</v>
          </cell>
          <cell r="E104">
            <v>-285</v>
          </cell>
        </row>
        <row r="105">
          <cell r="B105">
            <v>2016</v>
          </cell>
          <cell r="C105">
            <v>275</v>
          </cell>
          <cell r="D105">
            <v>490</v>
          </cell>
          <cell r="E105">
            <v>-215</v>
          </cell>
        </row>
        <row r="106">
          <cell r="B106">
            <v>2017</v>
          </cell>
          <cell r="C106">
            <v>252</v>
          </cell>
          <cell r="D106">
            <v>552</v>
          </cell>
          <cell r="E106">
            <v>-300</v>
          </cell>
        </row>
        <row r="107">
          <cell r="B107">
            <v>2018</v>
          </cell>
          <cell r="C107">
            <v>291</v>
          </cell>
          <cell r="D107">
            <v>591</v>
          </cell>
          <cell r="E107">
            <v>-300</v>
          </cell>
        </row>
        <row r="110">
          <cell r="C110" t="str">
            <v>Nati</v>
          </cell>
          <cell r="D110" t="str">
            <v>Morti</v>
          </cell>
          <cell r="E110" t="str">
            <v>Saldo Naturale</v>
          </cell>
        </row>
        <row r="111">
          <cell r="B111" t="str">
            <v>stranieri</v>
          </cell>
          <cell r="C111">
            <v>91</v>
          </cell>
          <cell r="D111">
            <v>13</v>
          </cell>
          <cell r="E111">
            <v>78</v>
          </cell>
        </row>
        <row r="112">
          <cell r="B112" t="str">
            <v>Italiani</v>
          </cell>
          <cell r="C112">
            <v>291</v>
          </cell>
          <cell r="D112">
            <v>591</v>
          </cell>
          <cell r="E112">
            <v>-300</v>
          </cell>
        </row>
        <row r="113">
          <cell r="B113" t="str">
            <v>TOTALE</v>
          </cell>
          <cell r="C113">
            <v>382</v>
          </cell>
          <cell r="D113">
            <v>604</v>
          </cell>
          <cell r="E113">
            <v>-222</v>
          </cell>
        </row>
        <row r="123">
          <cell r="F123" t="str">
            <v>ITALIANI</v>
          </cell>
          <cell r="G123" t="str">
            <v>STRANIERI</v>
          </cell>
          <cell r="H123" t="str">
            <v>TOTALE</v>
          </cell>
        </row>
        <row r="124">
          <cell r="E124">
            <v>2014</v>
          </cell>
          <cell r="F124">
            <v>116</v>
          </cell>
          <cell r="G124">
            <v>41</v>
          </cell>
          <cell r="H124">
            <v>157</v>
          </cell>
        </row>
        <row r="125">
          <cell r="E125">
            <v>2015</v>
          </cell>
          <cell r="F125">
            <v>107</v>
          </cell>
          <cell r="G125">
            <v>-14</v>
          </cell>
          <cell r="H125">
            <v>93</v>
          </cell>
        </row>
        <row r="126">
          <cell r="E126">
            <v>2016</v>
          </cell>
          <cell r="F126">
            <v>147</v>
          </cell>
          <cell r="G126">
            <v>91</v>
          </cell>
          <cell r="H126">
            <v>238</v>
          </cell>
        </row>
        <row r="127">
          <cell r="E127">
            <v>2017</v>
          </cell>
          <cell r="F127">
            <v>140</v>
          </cell>
          <cell r="G127">
            <v>114</v>
          </cell>
          <cell r="H127">
            <v>254</v>
          </cell>
        </row>
        <row r="128">
          <cell r="E128">
            <v>2018</v>
          </cell>
          <cell r="F128">
            <v>366</v>
          </cell>
          <cell r="G128">
            <v>91</v>
          </cell>
          <cell r="H128">
            <v>457</v>
          </cell>
        </row>
        <row r="144">
          <cell r="E144">
            <v>2014</v>
          </cell>
          <cell r="F144">
            <v>-94</v>
          </cell>
          <cell r="G144">
            <v>187</v>
          </cell>
          <cell r="H144">
            <v>93</v>
          </cell>
        </row>
        <row r="145">
          <cell r="E145">
            <v>2015</v>
          </cell>
          <cell r="F145">
            <v>-145</v>
          </cell>
          <cell r="G145">
            <v>210</v>
          </cell>
          <cell r="H145">
            <v>65</v>
          </cell>
        </row>
        <row r="146">
          <cell r="E146">
            <v>2016</v>
          </cell>
          <cell r="F146">
            <v>-123</v>
          </cell>
          <cell r="G146">
            <v>217</v>
          </cell>
          <cell r="H146">
            <v>94</v>
          </cell>
        </row>
        <row r="147">
          <cell r="E147">
            <v>2017</v>
          </cell>
          <cell r="F147">
            <v>-101</v>
          </cell>
          <cell r="G147">
            <v>451</v>
          </cell>
          <cell r="H147">
            <v>350</v>
          </cell>
        </row>
        <row r="148">
          <cell r="E148">
            <v>2018</v>
          </cell>
          <cell r="F148">
            <v>-134</v>
          </cell>
          <cell r="G148">
            <v>372</v>
          </cell>
          <cell r="H148">
            <v>238</v>
          </cell>
        </row>
        <row r="158">
          <cell r="B158" t="str">
            <v>N. stranieri</v>
          </cell>
        </row>
        <row r="159">
          <cell r="A159">
            <v>2012</v>
          </cell>
          <cell r="B159">
            <v>8238</v>
          </cell>
        </row>
        <row r="160">
          <cell r="A160">
            <v>2013</v>
          </cell>
          <cell r="B160">
            <v>8384</v>
          </cell>
        </row>
        <row r="161">
          <cell r="A161">
            <v>2014</v>
          </cell>
          <cell r="B161">
            <v>8001</v>
          </cell>
        </row>
        <row r="162">
          <cell r="A162">
            <v>2015</v>
          </cell>
          <cell r="B162">
            <v>7469</v>
          </cell>
        </row>
        <row r="163">
          <cell r="A163">
            <v>2016</v>
          </cell>
          <cell r="B163">
            <v>7025</v>
          </cell>
        </row>
        <row r="164">
          <cell r="A164">
            <v>2017</v>
          </cell>
          <cell r="B164">
            <v>7070</v>
          </cell>
        </row>
        <row r="165">
          <cell r="A165">
            <v>2018</v>
          </cell>
          <cell r="B165">
            <v>7329</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ufficiostatistica@comune.pordenone.i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posta.um.fvg.it/owa/redir.aspx?C=XaGc5RKESPB5sHI5bdF3geKsj2TFWKX7plHyaQ2eq6Z1zE01RTDXCA..&amp;URL=mailto%3acaterina.lorenzon%40comune.pordenone.i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5:I106"/>
  <sheetViews>
    <sheetView workbookViewId="0">
      <selection activeCell="A17" sqref="A17:I17"/>
    </sheetView>
  </sheetViews>
  <sheetFormatPr defaultRowHeight="12.75"/>
  <cols>
    <col min="1" max="8" width="9.140625" style="1"/>
    <col min="9" max="9" width="10.28515625" style="1" customWidth="1"/>
    <col min="10" max="16384" width="9.140625" style="1"/>
  </cols>
  <sheetData>
    <row r="15" spans="1:9" ht="31.5">
      <c r="A15" s="749" t="s">
        <v>2225</v>
      </c>
      <c r="B15" s="749"/>
      <c r="C15" s="749"/>
      <c r="D15" s="749"/>
      <c r="E15" s="749"/>
      <c r="F15" s="749"/>
      <c r="G15" s="749"/>
      <c r="H15" s="749"/>
      <c r="I15" s="749"/>
    </row>
    <row r="16" spans="1:9" ht="31.5">
      <c r="A16" s="749" t="s">
        <v>2226</v>
      </c>
      <c r="B16" s="749"/>
      <c r="C16" s="749"/>
      <c r="D16" s="749"/>
      <c r="E16" s="749"/>
      <c r="F16" s="749"/>
      <c r="G16" s="749"/>
      <c r="H16" s="749"/>
      <c r="I16" s="749"/>
    </row>
    <row r="17" spans="1:9" ht="31.5">
      <c r="A17" s="945" t="s">
        <v>2227</v>
      </c>
      <c r="B17" s="749"/>
      <c r="C17" s="749"/>
      <c r="D17" s="749"/>
      <c r="E17" s="749"/>
      <c r="F17" s="749"/>
      <c r="G17" s="749"/>
      <c r="H17" s="749"/>
      <c r="I17" s="749"/>
    </row>
    <row r="47" spans="3:3">
      <c r="C47" s="471"/>
    </row>
    <row r="50" spans="4:4">
      <c r="D50" s="471"/>
    </row>
    <row r="51" spans="4:4">
      <c r="D51" s="470"/>
    </row>
    <row r="52" spans="4:4">
      <c r="D52" s="471"/>
    </row>
    <row r="53" spans="4:4">
      <c r="D53" s="471"/>
    </row>
    <row r="54" spans="4:4">
      <c r="D54" s="471"/>
    </row>
    <row r="55" spans="4:4">
      <c r="D55" s="471"/>
    </row>
    <row r="94" spans="1:1">
      <c r="A94" s="1" t="s">
        <v>1590</v>
      </c>
    </row>
    <row r="95" spans="1:1">
      <c r="A95" s="1" t="s">
        <v>1588</v>
      </c>
    </row>
    <row r="96" spans="1:1">
      <c r="A96" s="1" t="s">
        <v>1591</v>
      </c>
    </row>
    <row r="98" spans="1:9" ht="52.5" customHeight="1">
      <c r="A98" s="750" t="s">
        <v>2215</v>
      </c>
      <c r="B98" s="750"/>
      <c r="C98" s="750"/>
      <c r="D98" s="750"/>
      <c r="E98" s="750"/>
      <c r="F98" s="750"/>
      <c r="G98" s="750"/>
      <c r="H98" s="750"/>
      <c r="I98" s="750"/>
    </row>
    <row r="99" spans="1:9">
      <c r="A99" s="1" t="s">
        <v>1589</v>
      </c>
    </row>
    <row r="101" spans="1:9">
      <c r="A101" s="27" t="s">
        <v>1592</v>
      </c>
    </row>
    <row r="103" spans="1:9">
      <c r="A103" s="1" t="s">
        <v>1593</v>
      </c>
    </row>
    <row r="105" spans="1:9">
      <c r="A105" s="1" t="s">
        <v>1608</v>
      </c>
      <c r="D105" s="497" t="s">
        <v>1609</v>
      </c>
    </row>
    <row r="106" spans="1:9">
      <c r="D106" s="1" t="s">
        <v>2216</v>
      </c>
    </row>
  </sheetData>
  <mergeCells count="4">
    <mergeCell ref="A15:I15"/>
    <mergeCell ref="A16:I16"/>
    <mergeCell ref="A17:I17"/>
    <mergeCell ref="A98:I98"/>
  </mergeCells>
  <hyperlinks>
    <hyperlink ref="D105"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dimension ref="A1:O43"/>
  <sheetViews>
    <sheetView zoomScaleNormal="100" workbookViewId="0">
      <selection sqref="A1:M1"/>
    </sheetView>
  </sheetViews>
  <sheetFormatPr defaultRowHeight="12.75"/>
  <cols>
    <col min="1" max="1" width="6.5703125" style="322" customWidth="1"/>
    <col min="2" max="13" width="6.42578125" style="322" customWidth="1"/>
    <col min="14" max="16384" width="9.140625" style="322"/>
  </cols>
  <sheetData>
    <row r="1" spans="1:15" ht="32.25" customHeight="1">
      <c r="A1" s="789" t="s">
        <v>1779</v>
      </c>
      <c r="B1" s="789"/>
      <c r="C1" s="789"/>
      <c r="D1" s="789"/>
      <c r="E1" s="789"/>
      <c r="F1" s="789"/>
      <c r="G1" s="789"/>
      <c r="H1" s="789"/>
      <c r="I1" s="789"/>
      <c r="J1" s="789"/>
      <c r="K1" s="789"/>
      <c r="L1" s="789"/>
      <c r="M1" s="789"/>
    </row>
    <row r="2" spans="1:15" ht="15">
      <c r="A2" s="450"/>
    </row>
    <row r="3" spans="1:15" s="66" customFormat="1" ht="20.25" customHeight="1">
      <c r="A3" s="462" t="s">
        <v>1570</v>
      </c>
      <c r="B3" s="462" t="s">
        <v>1571</v>
      </c>
      <c r="C3" s="462" t="s">
        <v>1572</v>
      </c>
      <c r="D3" s="462" t="s">
        <v>1573</v>
      </c>
      <c r="E3" s="462" t="s">
        <v>1574</v>
      </c>
      <c r="F3" s="462" t="s">
        <v>1575</v>
      </c>
      <c r="G3" s="462" t="s">
        <v>1576</v>
      </c>
      <c r="H3" s="462" t="s">
        <v>1577</v>
      </c>
      <c r="I3" s="462" t="s">
        <v>1578</v>
      </c>
      <c r="J3" s="462" t="s">
        <v>1579</v>
      </c>
      <c r="K3" s="462" t="s">
        <v>1580</v>
      </c>
      <c r="L3" s="462" t="s">
        <v>1581</v>
      </c>
      <c r="M3" s="462" t="s">
        <v>1582</v>
      </c>
    </row>
    <row r="4" spans="1:15">
      <c r="A4" s="500">
        <v>1</v>
      </c>
      <c r="B4" s="365">
        <v>41.5</v>
      </c>
      <c r="C4" s="365">
        <v>39.299991607666009</v>
      </c>
      <c r="D4" s="365" t="s">
        <v>1619</v>
      </c>
      <c r="E4" s="365">
        <v>12.100000381469703</v>
      </c>
      <c r="F4" s="365">
        <v>14.100000381469705</v>
      </c>
      <c r="G4" s="365">
        <v>29.600000381469716</v>
      </c>
      <c r="H4" s="365">
        <v>12.399999618530297</v>
      </c>
      <c r="I4" s="365">
        <v>23.200000762939506</v>
      </c>
      <c r="J4" s="365">
        <v>7.1999998092651376</v>
      </c>
      <c r="K4" s="365">
        <v>15.399999618530293</v>
      </c>
      <c r="L4" s="365">
        <v>15</v>
      </c>
      <c r="M4" s="365">
        <v>35.299991607666009</v>
      </c>
      <c r="O4" s="322">
        <f>COUNTIF(B4:M34,"&gt;50")</f>
        <v>14</v>
      </c>
    </row>
    <row r="5" spans="1:15">
      <c r="A5" s="489">
        <v>2</v>
      </c>
      <c r="B5" s="354">
        <v>23.100000381469712</v>
      </c>
      <c r="C5" s="354">
        <v>17</v>
      </c>
      <c r="D5" s="354" t="s">
        <v>1619</v>
      </c>
      <c r="E5" s="354">
        <v>16.100000381469709</v>
      </c>
      <c r="F5" s="354">
        <v>18.299989700317393</v>
      </c>
      <c r="G5" s="354">
        <v>26.700000762939496</v>
      </c>
      <c r="H5" s="354">
        <v>15.699999809265096</v>
      </c>
      <c r="I5" s="354">
        <v>17.899999618530291</v>
      </c>
      <c r="J5" s="354">
        <v>6.1999998092651376</v>
      </c>
      <c r="K5" s="354">
        <v>6.5999999046325692</v>
      </c>
      <c r="L5" s="354">
        <v>16.700000762939506</v>
      </c>
      <c r="M5" s="354">
        <v>50.099990844726584</v>
      </c>
    </row>
    <row r="6" spans="1:15">
      <c r="A6" s="489">
        <v>3</v>
      </c>
      <c r="B6" s="354" t="s">
        <v>1619</v>
      </c>
      <c r="C6" s="354">
        <v>10.8999996185303</v>
      </c>
      <c r="D6" s="354" t="s">
        <v>1619</v>
      </c>
      <c r="E6" s="354">
        <v>28.399999618530284</v>
      </c>
      <c r="F6" s="354">
        <v>25.299989700317393</v>
      </c>
      <c r="G6" s="354">
        <v>18</v>
      </c>
      <c r="H6" s="354">
        <v>18.5</v>
      </c>
      <c r="I6" s="354">
        <v>18.700000762939506</v>
      </c>
      <c r="J6" s="354">
        <v>10.1000003814697</v>
      </c>
      <c r="K6" s="354">
        <v>11.300000190734899</v>
      </c>
      <c r="L6" s="354">
        <v>14.5</v>
      </c>
      <c r="M6" s="354">
        <v>44.299991607666009</v>
      </c>
    </row>
    <row r="7" spans="1:15">
      <c r="A7" s="489">
        <v>4</v>
      </c>
      <c r="B7" s="354">
        <v>25.600000381469716</v>
      </c>
      <c r="C7" s="354">
        <v>20.200000762939506</v>
      </c>
      <c r="D7" s="354" t="s">
        <v>1619</v>
      </c>
      <c r="E7" s="354">
        <v>17.899999618530291</v>
      </c>
      <c r="F7" s="354">
        <v>16.799989700317397</v>
      </c>
      <c r="G7" s="354">
        <v>24</v>
      </c>
      <c r="H7" s="354">
        <v>11.899999618530297</v>
      </c>
      <c r="I7" s="354">
        <v>18.399999618530288</v>
      </c>
      <c r="J7" s="354">
        <v>11</v>
      </c>
      <c r="K7" s="354">
        <v>10.1000003814697</v>
      </c>
      <c r="L7" s="354">
        <v>19.600000381469712</v>
      </c>
      <c r="M7" s="354">
        <v>51.400001525878899</v>
      </c>
    </row>
    <row r="8" spans="1:15" ht="15" customHeight="1">
      <c r="A8" s="489">
        <v>5</v>
      </c>
      <c r="B8" s="354">
        <v>45.299991607666009</v>
      </c>
      <c r="C8" s="354">
        <v>19.200000762939506</v>
      </c>
      <c r="D8" s="354" t="s">
        <v>1619</v>
      </c>
      <c r="E8" s="354">
        <v>13.5</v>
      </c>
      <c r="F8" s="354">
        <v>17.700000762939506</v>
      </c>
      <c r="G8" s="354">
        <v>21.299989700317393</v>
      </c>
      <c r="H8" s="354">
        <v>13</v>
      </c>
      <c r="I8" s="354">
        <v>17.299989700317397</v>
      </c>
      <c r="J8" s="354">
        <v>14.600000381469707</v>
      </c>
      <c r="K8" s="354">
        <v>16.299989700317397</v>
      </c>
      <c r="L8" s="354">
        <v>22.100000381469712</v>
      </c>
      <c r="M8" s="354">
        <v>25.200000762939499</v>
      </c>
    </row>
    <row r="9" spans="1:15">
      <c r="A9" s="489">
        <v>6</v>
      </c>
      <c r="B9" s="354">
        <v>99.5</v>
      </c>
      <c r="C9" s="354">
        <v>21.799989700317397</v>
      </c>
      <c r="D9" s="354">
        <v>21.899999618530288</v>
      </c>
      <c r="E9" s="354">
        <v>17.200000762939506</v>
      </c>
      <c r="F9" s="354">
        <v>22</v>
      </c>
      <c r="G9" s="354">
        <v>21.899999618530288</v>
      </c>
      <c r="H9" s="354">
        <v>9.3000001907348615</v>
      </c>
      <c r="I9" s="354">
        <v>19.899999618530288</v>
      </c>
      <c r="J9" s="354">
        <v>18</v>
      </c>
      <c r="K9" s="354">
        <v>12.600000381469703</v>
      </c>
      <c r="L9" s="354">
        <v>15.399999618530293</v>
      </c>
      <c r="M9" s="354">
        <v>27.600000381469716</v>
      </c>
    </row>
    <row r="10" spans="1:15">
      <c r="A10" s="489">
        <v>7</v>
      </c>
      <c r="B10" s="354">
        <v>24.700000762939499</v>
      </c>
      <c r="C10" s="354">
        <v>16.799989700317397</v>
      </c>
      <c r="D10" s="354">
        <v>17</v>
      </c>
      <c r="E10" s="354">
        <v>16.700000762939506</v>
      </c>
      <c r="F10" s="354">
        <v>18.200000762939506</v>
      </c>
      <c r="G10" s="354">
        <v>21.600000381469712</v>
      </c>
      <c r="H10" s="354">
        <v>9.1999998092651385</v>
      </c>
      <c r="I10" s="354">
        <v>20.899999618530288</v>
      </c>
      <c r="J10" s="354">
        <v>16</v>
      </c>
      <c r="K10" s="354">
        <v>9.6000003814697283</v>
      </c>
      <c r="L10" s="354">
        <v>21</v>
      </c>
      <c r="M10" s="354">
        <v>35.900001525878899</v>
      </c>
    </row>
    <row r="11" spans="1:15">
      <c r="A11" s="489">
        <v>8</v>
      </c>
      <c r="B11" s="354">
        <v>14.600000381469707</v>
      </c>
      <c r="C11" s="354">
        <v>40.900001525878899</v>
      </c>
      <c r="D11" s="354">
        <v>31.899999618530284</v>
      </c>
      <c r="E11" s="354">
        <v>17.600000381469709</v>
      </c>
      <c r="F11" s="354">
        <v>20.200000762939506</v>
      </c>
      <c r="G11" s="354">
        <v>11.1000003814697</v>
      </c>
      <c r="H11" s="354">
        <v>11</v>
      </c>
      <c r="I11" s="354">
        <v>22.399999618530288</v>
      </c>
      <c r="J11" s="354">
        <v>13.399999618530295</v>
      </c>
      <c r="K11" s="354">
        <v>16.299989700317397</v>
      </c>
      <c r="L11" s="354">
        <v>23.700000762939499</v>
      </c>
      <c r="M11" s="354">
        <v>34.099990844726591</v>
      </c>
    </row>
    <row r="12" spans="1:15">
      <c r="A12" s="489">
        <v>9</v>
      </c>
      <c r="B12" s="354">
        <v>21.399999618530288</v>
      </c>
      <c r="C12" s="354">
        <v>31.5</v>
      </c>
      <c r="D12" s="354">
        <v>48.900001525878899</v>
      </c>
      <c r="E12" s="354">
        <v>18.5</v>
      </c>
      <c r="F12" s="354">
        <v>11.5</v>
      </c>
      <c r="G12" s="354">
        <v>18.299989700317393</v>
      </c>
      <c r="H12" s="354">
        <v>15.100000381469707</v>
      </c>
      <c r="I12" s="354">
        <v>19</v>
      </c>
      <c r="J12" s="354">
        <v>13.399999618530295</v>
      </c>
      <c r="K12" s="354">
        <v>26.600000381469716</v>
      </c>
      <c r="L12" s="354">
        <v>28.799989700317393</v>
      </c>
      <c r="M12" s="354">
        <v>31</v>
      </c>
    </row>
    <row r="13" spans="1:15">
      <c r="A13" s="489">
        <v>10</v>
      </c>
      <c r="B13" s="354">
        <v>14.600000381469707</v>
      </c>
      <c r="C13" s="354">
        <v>26</v>
      </c>
      <c r="D13" s="354">
        <v>41.700000762939482</v>
      </c>
      <c r="E13" s="354">
        <v>16.700000762939506</v>
      </c>
      <c r="F13" s="354">
        <v>16.700000762939506</v>
      </c>
      <c r="G13" s="354">
        <v>21.899999618530288</v>
      </c>
      <c r="H13" s="354">
        <v>12.600000381469703</v>
      </c>
      <c r="I13" s="354">
        <v>19.700000762939506</v>
      </c>
      <c r="J13" s="354">
        <v>18.799989700317393</v>
      </c>
      <c r="K13" s="354">
        <v>34</v>
      </c>
      <c r="L13" s="354">
        <v>28.600000381469716</v>
      </c>
      <c r="M13" s="354">
        <v>42.799991607666009</v>
      </c>
    </row>
    <row r="14" spans="1:15">
      <c r="A14" s="489">
        <v>11</v>
      </c>
      <c r="B14" s="354">
        <v>24.799989700317393</v>
      </c>
      <c r="C14" s="354">
        <v>40</v>
      </c>
      <c r="D14" s="354">
        <v>18.700000762939506</v>
      </c>
      <c r="E14" s="354">
        <v>7</v>
      </c>
      <c r="F14" s="354">
        <v>14.699999809265096</v>
      </c>
      <c r="G14" s="354">
        <v>22.200000762939506</v>
      </c>
      <c r="H14" s="354">
        <v>11</v>
      </c>
      <c r="I14" s="354">
        <v>16.399999618530291</v>
      </c>
      <c r="J14" s="354">
        <v>20.200000762939506</v>
      </c>
      <c r="K14" s="354">
        <v>33.900001525878899</v>
      </c>
      <c r="L14" s="354">
        <v>30.799989700317393</v>
      </c>
      <c r="M14" s="354">
        <v>29.399999618530284</v>
      </c>
    </row>
    <row r="15" spans="1:15">
      <c r="A15" s="489">
        <v>12</v>
      </c>
      <c r="B15" s="354">
        <v>31.200000762939492</v>
      </c>
      <c r="C15" s="354">
        <v>29.899999618530284</v>
      </c>
      <c r="D15" s="354">
        <v>22.600000381469712</v>
      </c>
      <c r="E15" s="354">
        <v>11.899999618530297</v>
      </c>
      <c r="F15" s="354">
        <v>15</v>
      </c>
      <c r="G15" s="354">
        <v>19.299989700317393</v>
      </c>
      <c r="H15" s="354">
        <v>10.3999996185303</v>
      </c>
      <c r="I15" s="354">
        <v>11.3999996185303</v>
      </c>
      <c r="J15" s="354">
        <v>25.700000762939496</v>
      </c>
      <c r="K15" s="354">
        <v>34</v>
      </c>
      <c r="L15" s="354">
        <v>33.900001525878899</v>
      </c>
      <c r="M15" s="354">
        <v>29.5</v>
      </c>
    </row>
    <row r="16" spans="1:15">
      <c r="A16" s="489">
        <v>13</v>
      </c>
      <c r="B16" s="354">
        <v>30</v>
      </c>
      <c r="C16" s="354">
        <v>17.200000762939506</v>
      </c>
      <c r="D16" s="354">
        <v>19.200000762939506</v>
      </c>
      <c r="E16" s="354">
        <v>10.8999996185303</v>
      </c>
      <c r="F16" s="354">
        <v>14.199999809265096</v>
      </c>
      <c r="G16" s="354">
        <v>12.899999618530295</v>
      </c>
      <c r="H16" s="354">
        <v>10.8999996185303</v>
      </c>
      <c r="I16" s="354">
        <v>13.5</v>
      </c>
      <c r="J16" s="354">
        <v>28</v>
      </c>
      <c r="K16" s="354">
        <v>32.299991607666009</v>
      </c>
      <c r="L16" s="354">
        <v>64.699981689453111</v>
      </c>
      <c r="M16" s="354">
        <v>10.699999809265101</v>
      </c>
    </row>
    <row r="17" spans="1:13">
      <c r="A17" s="489">
        <v>14</v>
      </c>
      <c r="B17" s="354">
        <v>14.600000381469707</v>
      </c>
      <c r="C17" s="354">
        <v>22.200000762939506</v>
      </c>
      <c r="D17" s="354">
        <v>23.299989700317393</v>
      </c>
      <c r="E17" s="354">
        <v>10.6000003814697</v>
      </c>
      <c r="F17" s="354">
        <v>10.1000003814697</v>
      </c>
      <c r="G17" s="354">
        <v>6.6999998092651376</v>
      </c>
      <c r="H17" s="354">
        <v>12.300000190734901</v>
      </c>
      <c r="I17" s="354">
        <v>10</v>
      </c>
      <c r="J17" s="354">
        <v>24.899999618530288</v>
      </c>
      <c r="K17" s="354">
        <v>31</v>
      </c>
      <c r="L17" s="354">
        <v>30.299989700317393</v>
      </c>
      <c r="M17" s="354">
        <v>17.799989700317397</v>
      </c>
    </row>
    <row r="18" spans="1:13">
      <c r="A18" s="489">
        <v>15</v>
      </c>
      <c r="B18" s="354">
        <v>26.5</v>
      </c>
      <c r="C18" s="354">
        <v>31.200000762939492</v>
      </c>
      <c r="D18" s="354">
        <v>18.799989700317393</v>
      </c>
      <c r="E18" s="354">
        <v>24.700000762939499</v>
      </c>
      <c r="F18" s="354">
        <v>7.5</v>
      </c>
      <c r="G18" s="354">
        <v>10.6000003814697</v>
      </c>
      <c r="H18" s="354">
        <v>9.8000001907348615</v>
      </c>
      <c r="I18" s="354">
        <v>7.4000000953674308</v>
      </c>
      <c r="J18" s="354">
        <v>21</v>
      </c>
      <c r="K18" s="354">
        <v>30.100000381469716</v>
      </c>
      <c r="L18" s="354">
        <v>23</v>
      </c>
      <c r="M18" s="354">
        <v>32.799991607666009</v>
      </c>
    </row>
    <row r="19" spans="1:13">
      <c r="A19" s="489">
        <v>16</v>
      </c>
      <c r="B19" s="354">
        <v>41.099990844726584</v>
      </c>
      <c r="C19" s="354">
        <v>48.200000762939482</v>
      </c>
      <c r="D19" s="354">
        <v>11.3999996185303</v>
      </c>
      <c r="E19" s="354" t="s">
        <v>1619</v>
      </c>
      <c r="F19" s="354">
        <v>10.8999996185303</v>
      </c>
      <c r="G19" s="354">
        <v>12.699999809265099</v>
      </c>
      <c r="H19" s="354">
        <v>8.8000001907348615</v>
      </c>
      <c r="I19" s="354">
        <v>9.3000001907348615</v>
      </c>
      <c r="J19" s="354">
        <v>18.399999618530288</v>
      </c>
      <c r="K19" s="354">
        <v>32.700000762939489</v>
      </c>
      <c r="L19" s="354">
        <v>20.700000762939506</v>
      </c>
      <c r="M19" s="354">
        <v>34.099990844726591</v>
      </c>
    </row>
    <row r="20" spans="1:13">
      <c r="A20" s="489">
        <v>17</v>
      </c>
      <c r="B20" s="354">
        <v>36.099990844726591</v>
      </c>
      <c r="C20" s="354">
        <v>44.200000762939482</v>
      </c>
      <c r="D20" s="354">
        <v>14.699999809265096</v>
      </c>
      <c r="E20" s="354">
        <v>30</v>
      </c>
      <c r="F20" s="354">
        <v>10</v>
      </c>
      <c r="G20" s="354">
        <v>14.800000190734904</v>
      </c>
      <c r="H20" s="354">
        <v>11.899999618530297</v>
      </c>
      <c r="I20" s="354">
        <v>12.300000190734901</v>
      </c>
      <c r="J20" s="354">
        <v>23.100000381469712</v>
      </c>
      <c r="K20" s="354" t="s">
        <v>1619</v>
      </c>
      <c r="L20" s="354">
        <v>15.399999618530293</v>
      </c>
      <c r="M20" s="354">
        <v>35.299991607666009</v>
      </c>
    </row>
    <row r="21" spans="1:13">
      <c r="A21" s="489">
        <v>18</v>
      </c>
      <c r="B21" s="354">
        <v>23.100000381469712</v>
      </c>
      <c r="C21" s="354">
        <v>38.400001525878899</v>
      </c>
      <c r="D21" s="354">
        <v>12.100000381469703</v>
      </c>
      <c r="E21" s="354">
        <v>19</v>
      </c>
      <c r="F21" s="354">
        <v>11.899999618530297</v>
      </c>
      <c r="G21" s="354">
        <v>15.5</v>
      </c>
      <c r="H21" s="354">
        <v>15.899999618530293</v>
      </c>
      <c r="I21" s="354">
        <v>13.5</v>
      </c>
      <c r="J21" s="354">
        <v>24.200000762939499</v>
      </c>
      <c r="K21" s="354" t="s">
        <v>1619</v>
      </c>
      <c r="L21" s="354">
        <v>18.399999618530288</v>
      </c>
      <c r="M21" s="354">
        <v>31.299989700317393</v>
      </c>
    </row>
    <row r="22" spans="1:13">
      <c r="A22" s="489">
        <v>19</v>
      </c>
      <c r="B22" s="354" t="s">
        <v>1619</v>
      </c>
      <c r="C22" s="354">
        <v>16.600000381469709</v>
      </c>
      <c r="D22" s="354">
        <v>10.8999996185303</v>
      </c>
      <c r="E22" s="354">
        <v>20.700000762939506</v>
      </c>
      <c r="F22" s="354">
        <v>12.600000381469703</v>
      </c>
      <c r="G22" s="354">
        <v>12.800000190734901</v>
      </c>
      <c r="H22" s="354" t="s">
        <v>1619</v>
      </c>
      <c r="I22" s="354">
        <v>14.5</v>
      </c>
      <c r="J22" s="354">
        <v>24</v>
      </c>
      <c r="K22" s="354" t="s">
        <v>1619</v>
      </c>
      <c r="L22" s="354">
        <v>24.5</v>
      </c>
      <c r="M22" s="354">
        <v>33.299991607666009</v>
      </c>
    </row>
    <row r="23" spans="1:13">
      <c r="A23" s="489">
        <v>20</v>
      </c>
      <c r="B23" s="354" t="s">
        <v>1619</v>
      </c>
      <c r="C23" s="354">
        <v>34.400001525878899</v>
      </c>
      <c r="D23" s="354">
        <v>24.200000762939499</v>
      </c>
      <c r="E23" s="354">
        <v>22.899999618530288</v>
      </c>
      <c r="F23" s="354">
        <v>11.1000003814697</v>
      </c>
      <c r="G23" s="354">
        <v>16.5</v>
      </c>
      <c r="H23" s="354">
        <v>17.299989700317397</v>
      </c>
      <c r="I23" s="354">
        <v>16</v>
      </c>
      <c r="J23" s="354">
        <v>19.5</v>
      </c>
      <c r="K23" s="354">
        <v>39.299991607666009</v>
      </c>
      <c r="L23" s="354">
        <v>11.5</v>
      </c>
      <c r="M23" s="354">
        <v>23.600000381469712</v>
      </c>
    </row>
    <row r="24" spans="1:13">
      <c r="A24" s="489">
        <v>21</v>
      </c>
      <c r="B24" s="354" t="s">
        <v>1619</v>
      </c>
      <c r="C24" s="354">
        <v>23.100000381469712</v>
      </c>
      <c r="D24" s="354">
        <v>19.799989700317393</v>
      </c>
      <c r="E24" s="354">
        <v>22.100000381469712</v>
      </c>
      <c r="F24" s="354">
        <v>13.699999809265096</v>
      </c>
      <c r="G24" s="354">
        <v>18.200000762939506</v>
      </c>
      <c r="H24" s="354">
        <v>10.800000190734899</v>
      </c>
      <c r="I24" s="354">
        <v>16.899999618530291</v>
      </c>
      <c r="J24" s="354">
        <v>25.600000381469716</v>
      </c>
      <c r="K24" s="354" t="s">
        <v>1619</v>
      </c>
      <c r="L24" s="354">
        <v>26.799989700317393</v>
      </c>
      <c r="M24" s="354">
        <v>56.799991607666009</v>
      </c>
    </row>
    <row r="25" spans="1:13">
      <c r="A25" s="489">
        <v>22</v>
      </c>
      <c r="B25" s="354" t="s">
        <v>1619</v>
      </c>
      <c r="C25" s="354">
        <v>10.699999809265101</v>
      </c>
      <c r="D25" s="354">
        <v>23.100000381469712</v>
      </c>
      <c r="E25" s="354">
        <v>20.899999618530288</v>
      </c>
      <c r="F25" s="354">
        <v>11.199999809265101</v>
      </c>
      <c r="G25" s="354">
        <v>10</v>
      </c>
      <c r="H25" s="354">
        <v>11.800000190734899</v>
      </c>
      <c r="I25" s="354">
        <v>21.299989700317393</v>
      </c>
      <c r="J25" s="354">
        <v>20.5</v>
      </c>
      <c r="K25" s="354" t="s">
        <v>1619</v>
      </c>
      <c r="L25" s="354">
        <v>24.200000762939499</v>
      </c>
      <c r="M25" s="354">
        <v>53.200000762939474</v>
      </c>
    </row>
    <row r="26" spans="1:13">
      <c r="A26" s="489">
        <v>23</v>
      </c>
      <c r="B26" s="354" t="s">
        <v>1619</v>
      </c>
      <c r="C26" s="354">
        <v>11.800000190734899</v>
      </c>
      <c r="D26" s="354">
        <v>37</v>
      </c>
      <c r="E26" s="354">
        <v>25.799989700317393</v>
      </c>
      <c r="F26" s="354">
        <v>12.899999618530295</v>
      </c>
      <c r="G26" s="354">
        <v>11</v>
      </c>
      <c r="H26" s="354">
        <v>12.699999809265099</v>
      </c>
      <c r="I26" s="354">
        <v>22.899999618530288</v>
      </c>
      <c r="J26" s="354">
        <v>15.600000381469707</v>
      </c>
      <c r="K26" s="354">
        <v>28.5</v>
      </c>
      <c r="L26" s="354">
        <v>25.5</v>
      </c>
      <c r="M26" s="354">
        <v>48.900001525878899</v>
      </c>
    </row>
    <row r="27" spans="1:13">
      <c r="A27" s="489">
        <v>24</v>
      </c>
      <c r="B27" s="354" t="s">
        <v>1619</v>
      </c>
      <c r="C27" s="354">
        <v>15.100000381469707</v>
      </c>
      <c r="D27" s="354">
        <v>38.900001525878899</v>
      </c>
      <c r="E27" s="354">
        <v>41</v>
      </c>
      <c r="F27" s="354">
        <v>17</v>
      </c>
      <c r="G27" s="354">
        <v>11.199999809265101</v>
      </c>
      <c r="H27" s="354">
        <v>17.100000381469709</v>
      </c>
      <c r="I27" s="354">
        <v>19.100000381469712</v>
      </c>
      <c r="J27" s="354">
        <v>13.5</v>
      </c>
      <c r="K27" s="354">
        <v>49</v>
      </c>
      <c r="L27" s="354">
        <v>18.799989700317393</v>
      </c>
      <c r="M27" s="354">
        <v>77.5</v>
      </c>
    </row>
    <row r="28" spans="1:13">
      <c r="A28" s="489">
        <v>25</v>
      </c>
      <c r="B28" s="354">
        <v>50</v>
      </c>
      <c r="C28" s="354">
        <v>16.700000762939506</v>
      </c>
      <c r="D28" s="354">
        <v>34.5</v>
      </c>
      <c r="E28" s="354">
        <v>24</v>
      </c>
      <c r="F28" s="354">
        <v>17.299989700317397</v>
      </c>
      <c r="G28" s="354">
        <v>7.0999999046325692</v>
      </c>
      <c r="H28" s="354" t="s">
        <v>1619</v>
      </c>
      <c r="I28" s="354">
        <v>10.5</v>
      </c>
      <c r="J28" s="354">
        <v>8.5</v>
      </c>
      <c r="K28" s="354">
        <v>43.799991607666009</v>
      </c>
      <c r="L28" s="354">
        <v>20.899999618530288</v>
      </c>
      <c r="M28" s="354">
        <v>37.099990844726584</v>
      </c>
    </row>
    <row r="29" spans="1:13">
      <c r="A29" s="489">
        <v>26</v>
      </c>
      <c r="B29" s="354">
        <v>69.599990844726577</v>
      </c>
      <c r="C29" s="354">
        <v>14.600000381469707</v>
      </c>
      <c r="D29" s="354">
        <v>45.799991607666009</v>
      </c>
      <c r="E29" s="354">
        <v>31.100000381469716</v>
      </c>
      <c r="F29" s="354">
        <v>15</v>
      </c>
      <c r="G29" s="354">
        <v>9</v>
      </c>
      <c r="H29" s="354">
        <v>15.100000381469707</v>
      </c>
      <c r="I29" s="354">
        <v>3.2000000476837207</v>
      </c>
      <c r="J29" s="354">
        <v>15.600000381469707</v>
      </c>
      <c r="K29" s="354">
        <v>26.799989700317393</v>
      </c>
      <c r="L29" s="354">
        <v>20.700000762939506</v>
      </c>
      <c r="M29" s="354">
        <v>32.5</v>
      </c>
    </row>
    <row r="30" spans="1:13">
      <c r="A30" s="489">
        <v>27</v>
      </c>
      <c r="B30" s="354">
        <v>58.599990844726584</v>
      </c>
      <c r="C30" s="354">
        <v>22.399999618530288</v>
      </c>
      <c r="D30" s="354">
        <v>44.799991607666009</v>
      </c>
      <c r="E30" s="354">
        <v>12.5</v>
      </c>
      <c r="F30" s="354">
        <v>16.600000381469709</v>
      </c>
      <c r="G30" s="354">
        <v>12.600000381469703</v>
      </c>
      <c r="H30" s="354">
        <v>14.5</v>
      </c>
      <c r="I30" s="354">
        <v>6.5999999046325692</v>
      </c>
      <c r="J30" s="354">
        <v>18.299989700317393</v>
      </c>
      <c r="K30" s="354">
        <v>24.899999618530288</v>
      </c>
      <c r="L30" s="354">
        <v>19.5</v>
      </c>
      <c r="M30" s="354">
        <v>45.200000762939482</v>
      </c>
    </row>
    <row r="31" spans="1:13">
      <c r="A31" s="489">
        <v>28</v>
      </c>
      <c r="B31" s="354">
        <v>63.900001525878899</v>
      </c>
      <c r="C31" s="354" t="s">
        <v>1619</v>
      </c>
      <c r="D31" s="354">
        <v>37.900001525878899</v>
      </c>
      <c r="E31" s="354">
        <v>21.899999618530288</v>
      </c>
      <c r="F31" s="354">
        <v>26.600000381469716</v>
      </c>
      <c r="G31" s="354">
        <v>13.199999809265099</v>
      </c>
      <c r="H31" s="354">
        <v>17.200000762939506</v>
      </c>
      <c r="I31" s="354">
        <v>10.800000190734899</v>
      </c>
      <c r="J31" s="354">
        <v>14.600000381469707</v>
      </c>
      <c r="K31" s="354">
        <v>19.200000762939506</v>
      </c>
      <c r="L31" s="354">
        <v>25.899999618530284</v>
      </c>
      <c r="M31" s="354">
        <v>80</v>
      </c>
    </row>
    <row r="32" spans="1:13">
      <c r="A32" s="489">
        <v>29</v>
      </c>
      <c r="B32" s="354">
        <v>59.5</v>
      </c>
      <c r="C32" s="354"/>
      <c r="D32" s="354">
        <v>35.400001525878899</v>
      </c>
      <c r="E32" s="354">
        <v>28.600000381469716</v>
      </c>
      <c r="F32" s="354">
        <v>26.700000762939496</v>
      </c>
      <c r="G32" s="354">
        <v>16.100000381469709</v>
      </c>
      <c r="H32" s="354" t="s">
        <v>1619</v>
      </c>
      <c r="I32" s="354">
        <v>12.699999809265099</v>
      </c>
      <c r="J32" s="354">
        <v>15.600000381469707</v>
      </c>
      <c r="K32" s="354">
        <v>25.5</v>
      </c>
      <c r="L32" s="354">
        <v>26.799989700317393</v>
      </c>
      <c r="M32" s="354">
        <v>70</v>
      </c>
    </row>
    <row r="33" spans="1:14">
      <c r="A33" s="489">
        <v>30</v>
      </c>
      <c r="B33" s="354">
        <v>45.700000762939482</v>
      </c>
      <c r="C33" s="354"/>
      <c r="D33" s="354">
        <v>35.599990844726591</v>
      </c>
      <c r="E33" s="354">
        <v>19.100000381469712</v>
      </c>
      <c r="F33" s="354">
        <v>23.5</v>
      </c>
      <c r="G33" s="354">
        <v>18.100000381469709</v>
      </c>
      <c r="H33" s="354" t="s">
        <v>1619</v>
      </c>
      <c r="I33" s="354">
        <v>15.5</v>
      </c>
      <c r="J33" s="354">
        <v>13.100000381469705</v>
      </c>
      <c r="K33" s="354">
        <v>14.100000381469705</v>
      </c>
      <c r="L33" s="354">
        <v>28.5</v>
      </c>
      <c r="M33" s="354">
        <v>40.900001525878899</v>
      </c>
    </row>
    <row r="34" spans="1:14">
      <c r="A34" s="489">
        <v>31</v>
      </c>
      <c r="B34" s="354">
        <v>53.900001525878899</v>
      </c>
      <c r="C34" s="354"/>
      <c r="D34" s="354">
        <v>15.300000190734904</v>
      </c>
      <c r="E34" s="354"/>
      <c r="F34" s="354">
        <v>27.200000762939496</v>
      </c>
      <c r="G34" s="354"/>
      <c r="H34" s="354">
        <v>23.399999618530288</v>
      </c>
      <c r="I34" s="354">
        <v>11</v>
      </c>
      <c r="J34" s="354"/>
      <c r="K34" s="354">
        <v>12.100000381469703</v>
      </c>
      <c r="L34" s="354"/>
      <c r="M34" s="354">
        <v>43.400001525878899</v>
      </c>
    </row>
    <row r="35" spans="1:14" s="451" customFormat="1">
      <c r="A35" s="172" t="s">
        <v>1583</v>
      </c>
      <c r="B35" s="496">
        <f>AVERAGE(B4:B34)</f>
        <v>39.120831330617271</v>
      </c>
      <c r="C35" s="496">
        <f t="shared" ref="C35:M35" si="0">AVERAGE(C4:C34)</f>
        <v>25.196295632256415</v>
      </c>
      <c r="D35" s="496">
        <f t="shared" si="0"/>
        <v>27.130767382108253</v>
      </c>
      <c r="E35" s="496">
        <f t="shared" si="0"/>
        <v>19.97931013436154</v>
      </c>
      <c r="F35" s="496">
        <f t="shared" si="0"/>
        <v>16.338708508399229</v>
      </c>
      <c r="G35" s="496">
        <f t="shared" si="0"/>
        <v>16.163332414627078</v>
      </c>
      <c r="H35" s="496">
        <f t="shared" si="0"/>
        <v>13.318518144113053</v>
      </c>
      <c r="I35" s="496">
        <f t="shared" si="0"/>
        <v>15.232257389253197</v>
      </c>
      <c r="J35" s="496">
        <f t="shared" si="0"/>
        <v>17.286666107177737</v>
      </c>
      <c r="K35" s="496">
        <f t="shared" si="0"/>
        <v>24.461536499170158</v>
      </c>
      <c r="L35" s="496">
        <f t="shared" si="0"/>
        <v>23.873330815633143</v>
      </c>
      <c r="M35" s="496">
        <f t="shared" si="0"/>
        <v>40.032254649746804</v>
      </c>
    </row>
    <row r="36" spans="1:14" ht="30.75" customHeight="1">
      <c r="A36" s="790" t="s">
        <v>1620</v>
      </c>
      <c r="B36" s="790"/>
      <c r="C36" s="790"/>
      <c r="D36" s="790"/>
      <c r="E36" s="790"/>
      <c r="F36" s="790"/>
      <c r="G36" s="790"/>
      <c r="H36" s="790"/>
      <c r="I36" s="790"/>
      <c r="J36" s="790"/>
      <c r="K36" s="790"/>
      <c r="L36" s="790"/>
      <c r="M36" s="790"/>
    </row>
    <row r="37" spans="1:14">
      <c r="A37" s="320" t="s">
        <v>88</v>
      </c>
    </row>
    <row r="40" spans="1:14">
      <c r="B40" s="502"/>
      <c r="C40" s="502"/>
      <c r="D40" s="502"/>
      <c r="E40" s="502"/>
      <c r="F40" s="502"/>
      <c r="G40" s="502"/>
      <c r="H40" s="502"/>
      <c r="I40" s="502"/>
      <c r="J40" s="502"/>
      <c r="K40" s="502"/>
      <c r="L40" s="502"/>
      <c r="M40" s="502"/>
      <c r="N40" s="502"/>
    </row>
    <row r="43" spans="1:14" ht="12.75" customHeight="1"/>
  </sheetData>
  <mergeCells count="2">
    <mergeCell ref="A1:M1"/>
    <mergeCell ref="A36:M36"/>
  </mergeCells>
  <conditionalFormatting sqref="B4:M35">
    <cfRule type="cellIs" dxfId="4" priority="2" operator="greaterThan">
      <formula>50</formula>
    </cfRule>
  </conditionalFormatting>
  <pageMargins left="0.78749999999999998" right="0.78749999999999998" top="1.05277777777778" bottom="1.05277777777778" header="0.78749999999999998" footer="0.78749999999999998"/>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A1:N42"/>
  <sheetViews>
    <sheetView zoomScaleNormal="100" workbookViewId="0">
      <selection sqref="A1:M1"/>
    </sheetView>
  </sheetViews>
  <sheetFormatPr defaultRowHeight="12.75"/>
  <cols>
    <col min="1" max="1" width="6.5703125" style="322" customWidth="1"/>
    <col min="2" max="13" width="6.42578125" style="322" customWidth="1"/>
    <col min="14" max="16384" width="9.140625" style="322"/>
  </cols>
  <sheetData>
    <row r="1" spans="1:13" ht="32.25" customHeight="1">
      <c r="A1" s="789" t="s">
        <v>1852</v>
      </c>
      <c r="B1" s="789"/>
      <c r="C1" s="789"/>
      <c r="D1" s="789"/>
      <c r="E1" s="789"/>
      <c r="F1" s="789"/>
      <c r="G1" s="789"/>
      <c r="H1" s="789"/>
      <c r="I1" s="789"/>
      <c r="J1" s="789"/>
      <c r="K1" s="789"/>
      <c r="L1" s="789"/>
      <c r="M1" s="789"/>
    </row>
    <row r="2" spans="1:13" ht="15">
      <c r="A2" s="450"/>
    </row>
    <row r="3" spans="1:13" s="66" customFormat="1" ht="20.25" customHeight="1">
      <c r="A3" s="462" t="s">
        <v>1570</v>
      </c>
      <c r="B3" s="462" t="s">
        <v>1571</v>
      </c>
      <c r="C3" s="462" t="s">
        <v>1572</v>
      </c>
      <c r="D3" s="462" t="s">
        <v>1573</v>
      </c>
      <c r="E3" s="462" t="s">
        <v>1574</v>
      </c>
      <c r="F3" s="462" t="s">
        <v>1575</v>
      </c>
      <c r="G3" s="462" t="s">
        <v>1576</v>
      </c>
      <c r="H3" s="462" t="s">
        <v>1577</v>
      </c>
      <c r="I3" s="462" t="s">
        <v>1578</v>
      </c>
      <c r="J3" s="462" t="s">
        <v>1579</v>
      </c>
      <c r="K3" s="462" t="s">
        <v>1580</v>
      </c>
      <c r="L3" s="462" t="s">
        <v>1581</v>
      </c>
      <c r="M3" s="462" t="s">
        <v>1582</v>
      </c>
    </row>
    <row r="4" spans="1:13">
      <c r="A4" s="500">
        <v>1</v>
      </c>
      <c r="B4" s="365">
        <v>26.5</v>
      </c>
      <c r="C4" s="365">
        <v>22.299989700317397</v>
      </c>
      <c r="D4" s="365" t="s">
        <v>1619</v>
      </c>
      <c r="E4" s="365">
        <v>9.3000001907348615</v>
      </c>
      <c r="F4" s="365">
        <v>6.6999998092651376</v>
      </c>
      <c r="G4" s="365">
        <v>16.600000381469709</v>
      </c>
      <c r="H4" s="365">
        <v>9</v>
      </c>
      <c r="I4" s="365">
        <v>17.700000762939506</v>
      </c>
      <c r="J4" s="365">
        <v>5.4000000953674308</v>
      </c>
      <c r="K4" s="365">
        <v>9.3000001907348615</v>
      </c>
      <c r="L4" s="365">
        <v>9.1000003814697283</v>
      </c>
      <c r="M4" s="365">
        <v>25.700000762939496</v>
      </c>
    </row>
    <row r="5" spans="1:13">
      <c r="A5" s="489">
        <v>2</v>
      </c>
      <c r="B5" s="354">
        <v>19.600000381469712</v>
      </c>
      <c r="C5" s="354">
        <v>16.899999618530291</v>
      </c>
      <c r="D5" s="354" t="s">
        <v>1619</v>
      </c>
      <c r="E5" s="354">
        <v>11.5</v>
      </c>
      <c r="F5" s="354">
        <v>8.1999998092651385</v>
      </c>
      <c r="G5" s="354">
        <v>16.899999618530291</v>
      </c>
      <c r="H5" s="354">
        <v>10.1000003814697</v>
      </c>
      <c r="I5" s="354">
        <v>14.199999809265096</v>
      </c>
      <c r="J5" s="354">
        <v>4.1999998092651376</v>
      </c>
      <c r="K5" s="354">
        <v>5</v>
      </c>
      <c r="L5" s="354">
        <v>7.6999998092651376</v>
      </c>
      <c r="M5" s="354">
        <v>41.599990844726584</v>
      </c>
    </row>
    <row r="6" spans="1:13">
      <c r="A6" s="489">
        <v>3</v>
      </c>
      <c r="B6" s="354" t="s">
        <v>1619</v>
      </c>
      <c r="C6" s="354">
        <v>6.9000000953674308</v>
      </c>
      <c r="D6" s="354" t="s">
        <v>1619</v>
      </c>
      <c r="E6" s="354">
        <v>18</v>
      </c>
      <c r="F6" s="354">
        <v>11.6000003814697</v>
      </c>
      <c r="G6" s="354">
        <v>11.6000003814697</v>
      </c>
      <c r="H6" s="354">
        <v>12.800000190734901</v>
      </c>
      <c r="I6" s="354">
        <v>12.600000381469703</v>
      </c>
      <c r="J6" s="354">
        <v>7</v>
      </c>
      <c r="K6" s="354">
        <v>7.5999999046325692</v>
      </c>
      <c r="L6" s="354">
        <v>9.8999996185302717</v>
      </c>
      <c r="M6" s="354">
        <v>34.299991607666009</v>
      </c>
    </row>
    <row r="7" spans="1:13">
      <c r="A7" s="489">
        <v>4</v>
      </c>
      <c r="B7" s="354">
        <v>12.600000381469703</v>
      </c>
      <c r="C7" s="354">
        <v>13.5</v>
      </c>
      <c r="D7" s="354" t="s">
        <v>1619</v>
      </c>
      <c r="E7" s="354">
        <v>8.3999996185302717</v>
      </c>
      <c r="F7" s="354">
        <v>8.5</v>
      </c>
      <c r="G7" s="354">
        <v>15.199999809265096</v>
      </c>
      <c r="H7" s="354">
        <v>8.3999996185302717</v>
      </c>
      <c r="I7" s="354">
        <v>14.600000381469707</v>
      </c>
      <c r="J7" s="354">
        <v>8.1999998092651385</v>
      </c>
      <c r="K7" s="354">
        <v>7</v>
      </c>
      <c r="L7" s="354">
        <v>12.800000190734901</v>
      </c>
      <c r="M7" s="354">
        <v>34.799991607666009</v>
      </c>
    </row>
    <row r="8" spans="1:13" ht="15" customHeight="1">
      <c r="A8" s="489">
        <v>5</v>
      </c>
      <c r="B8" s="354">
        <v>27.399999618530284</v>
      </c>
      <c r="C8" s="354">
        <v>16</v>
      </c>
      <c r="D8" s="354" t="s">
        <v>1619</v>
      </c>
      <c r="E8" s="354">
        <v>8.6999998092651385</v>
      </c>
      <c r="F8" s="354">
        <v>10</v>
      </c>
      <c r="G8" s="354">
        <v>7.5</v>
      </c>
      <c r="H8" s="354">
        <v>9.6999998092651385</v>
      </c>
      <c r="I8" s="354">
        <v>13.199999809265099</v>
      </c>
      <c r="J8" s="354">
        <v>8.3000001907348615</v>
      </c>
      <c r="K8" s="354">
        <v>10.5</v>
      </c>
      <c r="L8" s="354">
        <v>13.600000381469705</v>
      </c>
      <c r="M8" s="354">
        <v>19.799989700317393</v>
      </c>
    </row>
    <row r="9" spans="1:13">
      <c r="A9" s="489">
        <v>6</v>
      </c>
      <c r="B9" s="354">
        <v>84</v>
      </c>
      <c r="C9" s="354">
        <v>17.700000762939506</v>
      </c>
      <c r="D9" s="354">
        <v>22.100000381469712</v>
      </c>
      <c r="E9" s="354">
        <v>12.100000381469703</v>
      </c>
      <c r="F9" s="354">
        <v>13.699999809265096</v>
      </c>
      <c r="G9" s="354">
        <v>15.600000381469707</v>
      </c>
      <c r="H9" s="354">
        <v>7</v>
      </c>
      <c r="I9" s="354">
        <v>14.600000381469707</v>
      </c>
      <c r="J9" s="354">
        <v>11.899999618530297</v>
      </c>
      <c r="K9" s="354">
        <v>9.8999996185302717</v>
      </c>
      <c r="L9" s="354">
        <v>10.8999996185303</v>
      </c>
      <c r="M9" s="354">
        <v>22.700000762939506</v>
      </c>
    </row>
    <row r="10" spans="1:13">
      <c r="A10" s="489">
        <v>7</v>
      </c>
      <c r="B10" s="354">
        <v>18</v>
      </c>
      <c r="C10" s="354">
        <v>14.899999618530293</v>
      </c>
      <c r="D10" s="354">
        <v>16</v>
      </c>
      <c r="E10" s="354">
        <v>11.899999618530297</v>
      </c>
      <c r="F10" s="354">
        <v>11.300000190734899</v>
      </c>
      <c r="G10" s="354">
        <v>15.399999618530293</v>
      </c>
      <c r="H10" s="354">
        <v>6.3000001907348624</v>
      </c>
      <c r="I10" s="354">
        <v>15</v>
      </c>
      <c r="J10" s="354">
        <v>10.800000190734899</v>
      </c>
      <c r="K10" s="354">
        <v>6.3000001907348624</v>
      </c>
      <c r="L10" s="354">
        <v>11.899999618530297</v>
      </c>
      <c r="M10" s="354">
        <v>25.5</v>
      </c>
    </row>
    <row r="11" spans="1:13">
      <c r="A11" s="489">
        <v>8</v>
      </c>
      <c r="B11" s="354">
        <v>7.4000000953674308</v>
      </c>
      <c r="C11" s="354">
        <v>30.200000762939492</v>
      </c>
      <c r="D11" s="354">
        <v>27</v>
      </c>
      <c r="E11" s="354">
        <v>14.100000381469705</v>
      </c>
      <c r="F11" s="354">
        <v>12.800000190734901</v>
      </c>
      <c r="G11" s="354">
        <v>6.5999999046325692</v>
      </c>
      <c r="H11" s="354">
        <v>8.3999996185302717</v>
      </c>
      <c r="I11" s="354">
        <v>16.700000762939506</v>
      </c>
      <c r="J11" s="354">
        <v>7.8000001907348624</v>
      </c>
      <c r="K11" s="354">
        <v>10.800000190734899</v>
      </c>
      <c r="L11" s="354">
        <v>15.699999809265096</v>
      </c>
      <c r="M11" s="354">
        <v>28.399999618530284</v>
      </c>
    </row>
    <row r="12" spans="1:13">
      <c r="A12" s="489">
        <v>9</v>
      </c>
      <c r="B12" s="354">
        <v>9.8999996185302717</v>
      </c>
      <c r="C12" s="354">
        <v>18.700000762939506</v>
      </c>
      <c r="D12" s="354">
        <v>37</v>
      </c>
      <c r="E12" s="354">
        <v>13.199999809265099</v>
      </c>
      <c r="F12" s="354">
        <v>7.3000001907348624</v>
      </c>
      <c r="G12" s="354">
        <v>8.3999996185302717</v>
      </c>
      <c r="H12" s="354">
        <v>10</v>
      </c>
      <c r="I12" s="354">
        <v>13.800000190734904</v>
      </c>
      <c r="J12" s="354">
        <v>9.6999998092651385</v>
      </c>
      <c r="K12" s="354">
        <v>20.299989700317393</v>
      </c>
      <c r="L12" s="354">
        <v>20.700000762939506</v>
      </c>
      <c r="M12" s="354">
        <v>26</v>
      </c>
    </row>
    <row r="13" spans="1:13">
      <c r="A13" s="489">
        <v>10</v>
      </c>
      <c r="B13" s="354">
        <v>9.6999998092651385</v>
      </c>
      <c r="C13" s="354">
        <v>21.100000381469712</v>
      </c>
      <c r="D13" s="354">
        <v>26.100000381469716</v>
      </c>
      <c r="E13" s="354">
        <v>12.199999809265099</v>
      </c>
      <c r="F13" s="354">
        <v>10.199999809265103</v>
      </c>
      <c r="G13" s="354">
        <v>13.600000381469705</v>
      </c>
      <c r="H13" s="354">
        <v>9.3999996185302717</v>
      </c>
      <c r="I13" s="354">
        <v>12.699999809265099</v>
      </c>
      <c r="J13" s="354">
        <v>13.100000381469705</v>
      </c>
      <c r="K13" s="354">
        <v>15.5</v>
      </c>
      <c r="L13" s="354">
        <v>19.5</v>
      </c>
      <c r="M13" s="354">
        <v>31.299989700317393</v>
      </c>
    </row>
    <row r="14" spans="1:13">
      <c r="A14" s="489">
        <v>11</v>
      </c>
      <c r="B14" s="354">
        <v>12.699999809265099</v>
      </c>
      <c r="C14" s="354">
        <v>31</v>
      </c>
      <c r="D14" s="354">
        <v>13.699999809265096</v>
      </c>
      <c r="E14" s="354">
        <v>5</v>
      </c>
      <c r="F14" s="354">
        <v>10.6000003814697</v>
      </c>
      <c r="G14" s="354">
        <v>15</v>
      </c>
      <c r="H14" s="354">
        <v>7.9000000953674308</v>
      </c>
      <c r="I14" s="354">
        <v>10.1000003814697</v>
      </c>
      <c r="J14" s="354">
        <v>14.100000381469705</v>
      </c>
      <c r="K14" s="354">
        <v>24.700000762939499</v>
      </c>
      <c r="L14" s="354">
        <v>20.600000381469712</v>
      </c>
      <c r="M14" s="354">
        <v>22.600000381469712</v>
      </c>
    </row>
    <row r="15" spans="1:13">
      <c r="A15" s="489">
        <v>12</v>
      </c>
      <c r="B15" s="354">
        <v>20.399999618530288</v>
      </c>
      <c r="C15" s="354">
        <v>26</v>
      </c>
      <c r="D15" s="354">
        <v>14.699999809265096</v>
      </c>
      <c r="E15" s="354">
        <v>6.9000000953674308</v>
      </c>
      <c r="F15" s="354">
        <v>10.5</v>
      </c>
      <c r="G15" s="354">
        <v>10.1000003814697</v>
      </c>
      <c r="H15" s="354">
        <v>6.3000001907348624</v>
      </c>
      <c r="I15" s="354">
        <v>8.3999996185302717</v>
      </c>
      <c r="J15" s="354">
        <v>16.299989700317397</v>
      </c>
      <c r="K15" s="354">
        <v>25.100000381469712</v>
      </c>
      <c r="L15" s="354">
        <v>24.5</v>
      </c>
      <c r="M15" s="354">
        <v>21.700000762939506</v>
      </c>
    </row>
    <row r="16" spans="1:13">
      <c r="A16" s="489">
        <v>13</v>
      </c>
      <c r="B16" s="354">
        <v>21.700000762939506</v>
      </c>
      <c r="C16" s="354">
        <v>14.5</v>
      </c>
      <c r="D16" s="354">
        <v>14</v>
      </c>
      <c r="E16" s="354">
        <v>6.5</v>
      </c>
      <c r="F16" s="354">
        <v>10.3999996185303</v>
      </c>
      <c r="G16" s="354">
        <v>7.3000001907348624</v>
      </c>
      <c r="H16" s="354">
        <v>7.8000001907348624</v>
      </c>
      <c r="I16" s="354">
        <v>5</v>
      </c>
      <c r="J16" s="354">
        <v>18.600000381469712</v>
      </c>
      <c r="K16" s="354">
        <v>23.100000381469712</v>
      </c>
      <c r="L16" s="354">
        <v>47.5</v>
      </c>
      <c r="M16" s="354">
        <v>8</v>
      </c>
    </row>
    <row r="17" spans="1:13">
      <c r="A17" s="489">
        <v>14</v>
      </c>
      <c r="B17" s="354">
        <v>11.5</v>
      </c>
      <c r="C17" s="354">
        <v>11</v>
      </c>
      <c r="D17" s="354">
        <v>17.200000762939506</v>
      </c>
      <c r="E17" s="354">
        <v>7.5</v>
      </c>
      <c r="F17" s="354">
        <v>6.0999999046325692</v>
      </c>
      <c r="G17" s="354">
        <v>4.9000000953674308</v>
      </c>
      <c r="H17" s="354">
        <v>10</v>
      </c>
      <c r="I17" s="354">
        <v>7.0999999046325692</v>
      </c>
      <c r="J17" s="354">
        <v>16.799989700317397</v>
      </c>
      <c r="K17" s="354">
        <v>21.799989700317397</v>
      </c>
      <c r="L17" s="354">
        <v>22.200000762939506</v>
      </c>
      <c r="M17" s="354">
        <v>13.100000381469705</v>
      </c>
    </row>
    <row r="18" spans="1:13">
      <c r="A18" s="489">
        <v>15</v>
      </c>
      <c r="B18" s="354">
        <v>23</v>
      </c>
      <c r="C18" s="354">
        <v>21.600000381469712</v>
      </c>
      <c r="D18" s="354">
        <v>13.899999618530295</v>
      </c>
      <c r="E18" s="354">
        <v>12.899999618530295</v>
      </c>
      <c r="F18" s="354">
        <v>5.1999998092651376</v>
      </c>
      <c r="G18" s="354">
        <v>7.4000000953674308</v>
      </c>
      <c r="H18" s="354">
        <v>7.5</v>
      </c>
      <c r="I18" s="354">
        <v>4.8000001907348624</v>
      </c>
      <c r="J18" s="354">
        <v>16.5</v>
      </c>
      <c r="K18" s="354">
        <v>22.299989700317397</v>
      </c>
      <c r="L18" s="354">
        <v>16.399999618530291</v>
      </c>
      <c r="M18" s="354">
        <v>27</v>
      </c>
    </row>
    <row r="19" spans="1:13">
      <c r="A19" s="489">
        <v>16</v>
      </c>
      <c r="B19" s="354">
        <v>35.299991607666009</v>
      </c>
      <c r="C19" s="354">
        <v>35.099990844726591</v>
      </c>
      <c r="D19" s="354">
        <v>10.199999809265103</v>
      </c>
      <c r="E19" s="354" t="s">
        <v>1619</v>
      </c>
      <c r="F19" s="354">
        <v>7.0999999046325692</v>
      </c>
      <c r="G19" s="354">
        <v>9.3000001907348615</v>
      </c>
      <c r="H19" s="354">
        <v>6.9000000953674308</v>
      </c>
      <c r="I19" s="354">
        <v>6.3000001907348624</v>
      </c>
      <c r="J19" s="354">
        <v>15.699999809265096</v>
      </c>
      <c r="K19" s="354">
        <v>21.899999618530288</v>
      </c>
      <c r="L19" s="354">
        <v>15.899999618530293</v>
      </c>
      <c r="M19" s="354">
        <v>28.100000381469716</v>
      </c>
    </row>
    <row r="20" spans="1:13">
      <c r="A20" s="489">
        <v>17</v>
      </c>
      <c r="B20" s="354">
        <v>27.899999618530284</v>
      </c>
      <c r="C20" s="354">
        <v>38.099990844726584</v>
      </c>
      <c r="D20" s="354">
        <v>11.300000190734899</v>
      </c>
      <c r="E20" s="354">
        <v>15</v>
      </c>
      <c r="F20" s="354">
        <v>7.3000001907348624</v>
      </c>
      <c r="G20" s="354">
        <v>10.6000003814697</v>
      </c>
      <c r="H20" s="354">
        <v>8.5</v>
      </c>
      <c r="I20" s="354">
        <v>8</v>
      </c>
      <c r="J20" s="354">
        <v>16.700000762939506</v>
      </c>
      <c r="K20" s="354" t="s">
        <v>1619</v>
      </c>
      <c r="L20" s="354">
        <v>11.5</v>
      </c>
      <c r="M20" s="354">
        <v>25.5</v>
      </c>
    </row>
    <row r="21" spans="1:13">
      <c r="A21" s="489">
        <v>18</v>
      </c>
      <c r="B21" s="354">
        <v>16.5</v>
      </c>
      <c r="C21" s="354">
        <v>31.399999618530284</v>
      </c>
      <c r="D21" s="354">
        <v>4.4000000953674308</v>
      </c>
      <c r="E21" s="354">
        <v>14</v>
      </c>
      <c r="F21" s="354">
        <v>8.1999998092651385</v>
      </c>
      <c r="G21" s="354">
        <v>10.300000190734897</v>
      </c>
      <c r="H21" s="354">
        <v>11.800000190734899</v>
      </c>
      <c r="I21" s="354">
        <v>10.5</v>
      </c>
      <c r="J21" s="354">
        <v>16.5</v>
      </c>
      <c r="K21" s="354" t="s">
        <v>1619</v>
      </c>
      <c r="L21" s="354">
        <v>15.100000381469707</v>
      </c>
      <c r="M21" s="354">
        <v>22.5</v>
      </c>
    </row>
    <row r="22" spans="1:13">
      <c r="A22" s="489">
        <v>19</v>
      </c>
      <c r="B22" s="354" t="s">
        <v>1619</v>
      </c>
      <c r="C22" s="354">
        <v>11.300000190734899</v>
      </c>
      <c r="D22" s="354">
        <v>9.8000001907348615</v>
      </c>
      <c r="E22" s="354">
        <v>13.399999618530295</v>
      </c>
      <c r="F22" s="354">
        <v>8.6999998092651385</v>
      </c>
      <c r="G22" s="354">
        <v>8.6000003814697283</v>
      </c>
      <c r="H22" s="354">
        <v>13.899999618530295</v>
      </c>
      <c r="I22" s="354">
        <v>10.8999996185303</v>
      </c>
      <c r="J22" s="354">
        <v>16.700000762939506</v>
      </c>
      <c r="K22" s="354" t="s">
        <v>1619</v>
      </c>
      <c r="L22" s="354">
        <v>19.799989700317393</v>
      </c>
      <c r="M22" s="354">
        <v>22.700000762939506</v>
      </c>
    </row>
    <row r="23" spans="1:13">
      <c r="A23" s="489">
        <v>20</v>
      </c>
      <c r="B23" s="354" t="s">
        <v>1619</v>
      </c>
      <c r="C23" s="354">
        <v>28.299989700317393</v>
      </c>
      <c r="D23" s="354">
        <v>22.299989700317397</v>
      </c>
      <c r="E23" s="354">
        <v>13</v>
      </c>
      <c r="F23" s="354">
        <v>7.5999999046325692</v>
      </c>
      <c r="G23" s="354">
        <v>10.6000003814697</v>
      </c>
      <c r="H23" s="354">
        <v>12.300000190734901</v>
      </c>
      <c r="I23" s="354">
        <v>10.8999996185303</v>
      </c>
      <c r="J23" s="354">
        <v>13.100000381469705</v>
      </c>
      <c r="K23" s="354">
        <v>31.200000762939492</v>
      </c>
      <c r="L23" s="354">
        <v>8.5</v>
      </c>
      <c r="M23" s="354">
        <v>18.799989700317393</v>
      </c>
    </row>
    <row r="24" spans="1:13">
      <c r="A24" s="489">
        <v>21</v>
      </c>
      <c r="B24" s="354" t="s">
        <v>1619</v>
      </c>
      <c r="C24" s="354">
        <v>18.200000762939506</v>
      </c>
      <c r="D24" s="354">
        <v>8.6000003814697283</v>
      </c>
      <c r="E24" s="354">
        <v>12.800000190734901</v>
      </c>
      <c r="F24" s="354">
        <v>10.199999809265103</v>
      </c>
      <c r="G24" s="354">
        <v>12.100000381469703</v>
      </c>
      <c r="H24" s="354">
        <v>7</v>
      </c>
      <c r="I24" s="354">
        <v>11.800000190734899</v>
      </c>
      <c r="J24" s="354">
        <v>17.5</v>
      </c>
      <c r="K24" s="354" t="s">
        <v>1619</v>
      </c>
      <c r="L24" s="354">
        <v>20.299989700317393</v>
      </c>
      <c r="M24" s="354">
        <v>47.700000762939482</v>
      </c>
    </row>
    <row r="25" spans="1:13">
      <c r="A25" s="489">
        <v>22</v>
      </c>
      <c r="B25" s="354" t="s">
        <v>1619</v>
      </c>
      <c r="C25" s="354">
        <v>9</v>
      </c>
      <c r="D25" s="354">
        <v>18</v>
      </c>
      <c r="E25" s="354">
        <v>13.600000381469705</v>
      </c>
      <c r="F25" s="354">
        <v>8.3000001907348615</v>
      </c>
      <c r="G25" s="354">
        <v>6.5999999046325692</v>
      </c>
      <c r="H25" s="354">
        <v>9.1000003814697283</v>
      </c>
      <c r="I25" s="354">
        <v>13.699999809265096</v>
      </c>
      <c r="J25" s="354">
        <v>13.600000381469705</v>
      </c>
      <c r="K25" s="354" t="s">
        <v>1619</v>
      </c>
      <c r="L25" s="354">
        <v>18.200000762939506</v>
      </c>
      <c r="M25" s="354">
        <v>46.099990844726591</v>
      </c>
    </row>
    <row r="26" spans="1:13">
      <c r="A26" s="489">
        <v>23</v>
      </c>
      <c r="B26" s="354" t="s">
        <v>1619</v>
      </c>
      <c r="C26" s="354">
        <v>9.1000003814697283</v>
      </c>
      <c r="D26" s="354">
        <v>23</v>
      </c>
      <c r="E26" s="354">
        <v>15.300000190734904</v>
      </c>
      <c r="F26" s="354">
        <v>7.8000001907348624</v>
      </c>
      <c r="G26" s="354">
        <v>8.3999996185302717</v>
      </c>
      <c r="H26" s="354">
        <v>9.6000003814697283</v>
      </c>
      <c r="I26" s="354">
        <v>15.100000381469707</v>
      </c>
      <c r="J26" s="354">
        <v>8.8999996185302717</v>
      </c>
      <c r="K26" s="354">
        <v>16.399999618530291</v>
      </c>
      <c r="L26" s="354">
        <v>19</v>
      </c>
      <c r="M26" s="354">
        <v>46.5</v>
      </c>
    </row>
    <row r="27" spans="1:13">
      <c r="A27" s="489">
        <v>24</v>
      </c>
      <c r="B27" s="354" t="s">
        <v>1619</v>
      </c>
      <c r="C27" s="354">
        <v>10.8999996185303</v>
      </c>
      <c r="D27" s="354">
        <v>30.799989700317393</v>
      </c>
      <c r="E27" s="354">
        <v>21.600000381469712</v>
      </c>
      <c r="F27" s="354">
        <v>10.699999809265101</v>
      </c>
      <c r="G27" s="354">
        <v>8.1000003814697283</v>
      </c>
      <c r="H27" s="354">
        <v>12.399999618530297</v>
      </c>
      <c r="I27" s="354">
        <v>13.300000190734901</v>
      </c>
      <c r="J27" s="354">
        <v>8.8999996185302717</v>
      </c>
      <c r="K27" s="354">
        <v>35</v>
      </c>
      <c r="L27" s="354">
        <v>13.300000190734901</v>
      </c>
      <c r="M27" s="354">
        <v>68.900001525878906</v>
      </c>
    </row>
    <row r="28" spans="1:13">
      <c r="A28" s="489">
        <v>25</v>
      </c>
      <c r="B28" s="354">
        <v>40.5</v>
      </c>
      <c r="C28" s="354">
        <v>12.699999809265099</v>
      </c>
      <c r="D28" s="354">
        <v>30.200000762939492</v>
      </c>
      <c r="E28" s="354">
        <v>15</v>
      </c>
      <c r="F28" s="354">
        <v>10</v>
      </c>
      <c r="G28" s="354">
        <v>5.1999998092651376</v>
      </c>
      <c r="H28" s="354" t="s">
        <v>1619</v>
      </c>
      <c r="I28" s="354">
        <v>9.3000001907348615</v>
      </c>
      <c r="J28" s="354">
        <v>4.4000000953674308</v>
      </c>
      <c r="K28" s="354">
        <v>28.299989700317393</v>
      </c>
      <c r="L28" s="354">
        <v>16.299989700317397</v>
      </c>
      <c r="M28" s="354">
        <v>32.799991607666009</v>
      </c>
    </row>
    <row r="29" spans="1:13">
      <c r="A29" s="489">
        <v>26</v>
      </c>
      <c r="B29" s="354">
        <v>51.200000762939474</v>
      </c>
      <c r="C29" s="354">
        <v>11.6000003814697</v>
      </c>
      <c r="D29" s="354">
        <v>41</v>
      </c>
      <c r="E29" s="354">
        <v>15.600000381469707</v>
      </c>
      <c r="F29" s="354">
        <v>10.5</v>
      </c>
      <c r="G29" s="354">
        <v>6.5999999046325692</v>
      </c>
      <c r="H29" s="354">
        <v>11.699999809265101</v>
      </c>
      <c r="I29" s="354">
        <v>3.2000000476837207</v>
      </c>
      <c r="J29" s="354">
        <v>9.1000003814697283</v>
      </c>
      <c r="K29" s="354">
        <v>15.800000190734904</v>
      </c>
      <c r="L29" s="354">
        <v>15.800000190734904</v>
      </c>
      <c r="M29" s="354">
        <v>30.600000381469716</v>
      </c>
    </row>
    <row r="30" spans="1:13">
      <c r="A30" s="489">
        <v>27</v>
      </c>
      <c r="B30" s="354">
        <v>49.799991607666009</v>
      </c>
      <c r="C30" s="354">
        <v>18</v>
      </c>
      <c r="D30" s="354">
        <v>39.900001525878899</v>
      </c>
      <c r="E30" s="354">
        <v>6.0999999046325692</v>
      </c>
      <c r="F30" s="354">
        <v>12.100000381469703</v>
      </c>
      <c r="G30" s="354">
        <v>9.5</v>
      </c>
      <c r="H30" s="354">
        <v>10.5</v>
      </c>
      <c r="I30" s="354">
        <v>3.5999999046325688</v>
      </c>
      <c r="J30" s="354">
        <v>9.6999998092651385</v>
      </c>
      <c r="K30" s="354">
        <v>14.800000190734904</v>
      </c>
      <c r="L30" s="354">
        <v>15.100000381469707</v>
      </c>
      <c r="M30" s="354">
        <v>34.099990844726591</v>
      </c>
    </row>
    <row r="31" spans="1:13">
      <c r="A31" s="489">
        <v>28</v>
      </c>
      <c r="B31" s="354">
        <v>56</v>
      </c>
      <c r="C31" s="354" t="s">
        <v>1619</v>
      </c>
      <c r="D31" s="354">
        <v>35.599990844726591</v>
      </c>
      <c r="E31" s="354">
        <v>11.300000190734899</v>
      </c>
      <c r="F31" s="354">
        <v>17.799989700317397</v>
      </c>
      <c r="G31" s="354">
        <v>9.5</v>
      </c>
      <c r="H31" s="354">
        <v>12.399999618530297</v>
      </c>
      <c r="I31" s="354">
        <v>6.4000000953674308</v>
      </c>
      <c r="J31" s="354">
        <v>8.1000003814697283</v>
      </c>
      <c r="K31" s="354">
        <v>7.9000000953674308</v>
      </c>
      <c r="L31" s="354">
        <v>22.899999618530288</v>
      </c>
      <c r="M31" s="354">
        <v>68.199981689453111</v>
      </c>
    </row>
    <row r="32" spans="1:13">
      <c r="A32" s="489">
        <v>29</v>
      </c>
      <c r="B32" s="354">
        <v>45.700000762939482</v>
      </c>
      <c r="C32" s="354"/>
      <c r="D32" s="354">
        <v>20.799989700317393</v>
      </c>
      <c r="E32" s="354">
        <v>15.100000381469707</v>
      </c>
      <c r="F32" s="354">
        <v>19.100000381469712</v>
      </c>
      <c r="G32" s="354">
        <v>11.300000190734899</v>
      </c>
      <c r="H32" s="354" t="s">
        <v>1619</v>
      </c>
      <c r="I32" s="354">
        <v>8.3999996185302717</v>
      </c>
      <c r="J32" s="354">
        <v>11.1000003814697</v>
      </c>
      <c r="K32" s="354">
        <v>9.3000001907348615</v>
      </c>
      <c r="L32" s="354">
        <v>23.100000381469712</v>
      </c>
      <c r="M32" s="354">
        <v>56.799991607666009</v>
      </c>
    </row>
    <row r="33" spans="1:14">
      <c r="A33" s="489">
        <v>30</v>
      </c>
      <c r="B33" s="354">
        <v>28</v>
      </c>
      <c r="C33" s="354"/>
      <c r="D33" s="354">
        <v>13.800000190734904</v>
      </c>
      <c r="E33" s="354">
        <v>10.199999809265103</v>
      </c>
      <c r="F33" s="354">
        <v>16.100000381469709</v>
      </c>
      <c r="G33" s="354">
        <v>12.399999618530297</v>
      </c>
      <c r="H33" s="354" t="s">
        <v>1619</v>
      </c>
      <c r="I33" s="354">
        <v>10.800000190734899</v>
      </c>
      <c r="J33" s="354">
        <v>7.1999998092651376</v>
      </c>
      <c r="K33" s="354">
        <v>7.8000001907348624</v>
      </c>
      <c r="L33" s="354">
        <v>23.5</v>
      </c>
      <c r="M33" s="354">
        <v>33.799991607666009</v>
      </c>
    </row>
    <row r="34" spans="1:14">
      <c r="A34" s="489">
        <v>31</v>
      </c>
      <c r="B34" s="354">
        <v>37.400001525878899</v>
      </c>
      <c r="C34" s="354"/>
      <c r="D34" s="354">
        <v>7.6999998092651376</v>
      </c>
      <c r="E34" s="354"/>
      <c r="F34" s="354">
        <v>15.5</v>
      </c>
      <c r="G34" s="354"/>
      <c r="H34" s="354">
        <v>16.600000381469709</v>
      </c>
      <c r="I34" s="354">
        <v>8.3000001907348615</v>
      </c>
      <c r="J34" s="354"/>
      <c r="K34" s="354">
        <v>7.3000001907348624</v>
      </c>
      <c r="L34" s="354"/>
      <c r="M34" s="354">
        <v>36.200000762939489</v>
      </c>
    </row>
    <row r="35" spans="1:14" s="451" customFormat="1">
      <c r="A35" s="172" t="s">
        <v>1583</v>
      </c>
      <c r="B35" s="496">
        <f>AVERAGE(B4:B34)</f>
        <v>28.862499415874481</v>
      </c>
      <c r="C35" s="496">
        <f t="shared" ref="C35:M35" si="0">AVERAGE(C4:C34)</f>
        <v>19.111109786563457</v>
      </c>
      <c r="D35" s="496">
        <f t="shared" si="0"/>
        <v>20.349998602500332</v>
      </c>
      <c r="E35" s="496">
        <f t="shared" si="0"/>
        <v>12.075862095273772</v>
      </c>
      <c r="F35" s="496">
        <f t="shared" si="0"/>
        <v>10.325806140899655</v>
      </c>
      <c r="G35" s="496">
        <f t="shared" si="0"/>
        <v>10.37333340644836</v>
      </c>
      <c r="H35" s="496">
        <f>AVERAGE(H4:H34)</f>
        <v>9.7607142925262487</v>
      </c>
      <c r="I35" s="496">
        <f t="shared" si="0"/>
        <v>10.677419439438854</v>
      </c>
      <c r="J35" s="496">
        <f t="shared" si="0"/>
        <v>11.529999415079754</v>
      </c>
      <c r="K35" s="496">
        <f t="shared" si="0"/>
        <v>15.957690825829149</v>
      </c>
      <c r="L35" s="496">
        <f t="shared" si="0"/>
        <v>17.376665719350186</v>
      </c>
      <c r="M35" s="496">
        <f t="shared" si="0"/>
        <v>32.316125439059356</v>
      </c>
    </row>
    <row r="36" spans="1:14" ht="30.75" customHeight="1">
      <c r="A36" s="790" t="s">
        <v>1621</v>
      </c>
      <c r="B36" s="790"/>
      <c r="C36" s="790"/>
      <c r="D36" s="790"/>
      <c r="E36" s="790"/>
      <c r="F36" s="790"/>
      <c r="G36" s="790"/>
      <c r="H36" s="790"/>
      <c r="I36" s="790"/>
      <c r="J36" s="790"/>
      <c r="K36" s="790"/>
      <c r="L36" s="790"/>
      <c r="M36" s="790"/>
    </row>
    <row r="37" spans="1:14">
      <c r="A37" s="320" t="s">
        <v>88</v>
      </c>
    </row>
    <row r="38" spans="1:14">
      <c r="B38" s="502"/>
      <c r="C38" s="502"/>
      <c r="D38" s="502"/>
      <c r="E38" s="502"/>
      <c r="F38" s="502"/>
      <c r="G38" s="502"/>
      <c r="H38" s="502"/>
      <c r="I38" s="502"/>
      <c r="J38" s="502"/>
      <c r="K38" s="502"/>
      <c r="L38" s="502"/>
      <c r="M38" s="502"/>
      <c r="N38" s="502"/>
    </row>
    <row r="39" spans="1:14">
      <c r="B39" s="502"/>
      <c r="C39" s="502"/>
      <c r="D39" s="502"/>
      <c r="E39" s="502"/>
      <c r="F39" s="502"/>
      <c r="G39" s="502"/>
      <c r="H39" s="502"/>
      <c r="I39" s="502"/>
      <c r="J39" s="502"/>
      <c r="K39" s="502"/>
      <c r="L39" s="502"/>
      <c r="M39" s="502"/>
      <c r="N39" s="502"/>
    </row>
    <row r="42" spans="1:14" ht="12.75" customHeight="1"/>
  </sheetData>
  <mergeCells count="2">
    <mergeCell ref="A1:M1"/>
    <mergeCell ref="A36:M36"/>
  </mergeCells>
  <conditionalFormatting sqref="B4:M35">
    <cfRule type="cellIs" dxfId="3" priority="2" operator="greaterThan">
      <formula>50</formula>
    </cfRule>
  </conditionalFormatting>
  <conditionalFormatting sqref="B4:M34">
    <cfRule type="cellIs" dxfId="2" priority="1" operator="greaterThan">
      <formula>25</formula>
    </cfRule>
  </conditionalFormatting>
  <pageMargins left="0.78749999999999998" right="0.78749999999999998" top="1.05277777777778" bottom="1.05277777777778" header="0.78749999999999998" footer="0.78749999999999998"/>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A1:N43"/>
  <sheetViews>
    <sheetView zoomScaleNormal="100" workbookViewId="0">
      <selection sqref="A1:M1"/>
    </sheetView>
  </sheetViews>
  <sheetFormatPr defaultRowHeight="12.75"/>
  <cols>
    <col min="1" max="1" width="6.5703125" style="322" customWidth="1"/>
    <col min="2" max="13" width="6.42578125" style="322" customWidth="1"/>
    <col min="14" max="16384" width="9.140625" style="322"/>
  </cols>
  <sheetData>
    <row r="1" spans="1:13" ht="32.25" customHeight="1">
      <c r="A1" s="789" t="s">
        <v>1780</v>
      </c>
      <c r="B1" s="789"/>
      <c r="C1" s="789"/>
      <c r="D1" s="789"/>
      <c r="E1" s="789"/>
      <c r="F1" s="789"/>
      <c r="G1" s="789"/>
      <c r="H1" s="789"/>
      <c r="I1" s="789"/>
      <c r="J1" s="789"/>
      <c r="K1" s="789"/>
      <c r="L1" s="789"/>
      <c r="M1" s="789"/>
    </row>
    <row r="2" spans="1:13" ht="15">
      <c r="A2" s="450"/>
    </row>
    <row r="3" spans="1:13" s="66" customFormat="1" ht="20.25" customHeight="1">
      <c r="A3" s="462" t="s">
        <v>1570</v>
      </c>
      <c r="B3" s="462" t="s">
        <v>1571</v>
      </c>
      <c r="C3" s="462" t="s">
        <v>1572</v>
      </c>
      <c r="D3" s="462" t="s">
        <v>1573</v>
      </c>
      <c r="E3" s="462" t="s">
        <v>1574</v>
      </c>
      <c r="F3" s="462" t="s">
        <v>1575</v>
      </c>
      <c r="G3" s="462" t="s">
        <v>1576</v>
      </c>
      <c r="H3" s="462" t="s">
        <v>1577</v>
      </c>
      <c r="I3" s="462" t="s">
        <v>1578</v>
      </c>
      <c r="J3" s="462" t="s">
        <v>1579</v>
      </c>
      <c r="K3" s="462" t="s">
        <v>1580</v>
      </c>
      <c r="L3" s="462" t="s">
        <v>1581</v>
      </c>
      <c r="M3" s="462" t="s">
        <v>1582</v>
      </c>
    </row>
    <row r="4" spans="1:13">
      <c r="A4" s="500">
        <v>1</v>
      </c>
      <c r="B4" s="196">
        <v>31.100554673568062</v>
      </c>
      <c r="C4" s="196">
        <v>42.627877359804906</v>
      </c>
      <c r="D4" s="196">
        <v>36.856114659990581</v>
      </c>
      <c r="E4" s="196">
        <v>14.477054595947266</v>
      </c>
      <c r="F4" s="196">
        <v>12.653916628464406</v>
      </c>
      <c r="G4" s="196">
        <v>18.698476190152377</v>
      </c>
      <c r="H4" s="196">
        <v>4.1129818493905272</v>
      </c>
      <c r="I4" s="196">
        <v>15.938642056091972</v>
      </c>
      <c r="J4" s="196">
        <v>13.193583063457318</v>
      </c>
      <c r="K4" s="196">
        <v>27.085428139437795</v>
      </c>
      <c r="L4" s="196">
        <v>17.127821435099055</v>
      </c>
      <c r="M4" s="196">
        <v>54.159897168477386</v>
      </c>
    </row>
    <row r="5" spans="1:13">
      <c r="A5" s="489">
        <v>2</v>
      </c>
      <c r="B5" s="161">
        <v>38.091801436051078</v>
      </c>
      <c r="C5" s="161">
        <v>31.315104940663215</v>
      </c>
      <c r="D5" s="161">
        <v>54.752215841542117</v>
      </c>
      <c r="E5" s="161">
        <v>14.718574233677078</v>
      </c>
      <c r="F5" s="161">
        <v>25.713126706040423</v>
      </c>
      <c r="G5" s="161">
        <v>13.947355519170346</v>
      </c>
      <c r="H5" s="161">
        <v>14.41338242460853</v>
      </c>
      <c r="I5" s="161">
        <v>21.758547770977021</v>
      </c>
      <c r="J5" s="161">
        <v>10.692305601161459</v>
      </c>
      <c r="K5" s="161">
        <v>29.537241469258838</v>
      </c>
      <c r="L5" s="161">
        <v>20.890374536099642</v>
      </c>
      <c r="M5" s="161">
        <v>41.037811120351165</v>
      </c>
    </row>
    <row r="6" spans="1:13">
      <c r="A6" s="489">
        <v>3</v>
      </c>
      <c r="B6" s="161">
        <v>36.069936503534741</v>
      </c>
      <c r="C6" s="161">
        <v>25.399551122084905</v>
      </c>
      <c r="D6" s="161">
        <v>49.184478096340015</v>
      </c>
      <c r="E6" s="161">
        <v>26.975598210873805</v>
      </c>
      <c r="F6" s="161">
        <v>21.50622767751867</v>
      </c>
      <c r="G6" s="161">
        <v>10.132282816845439</v>
      </c>
      <c r="H6" s="161">
        <v>19.645921997402027</v>
      </c>
      <c r="I6" s="161">
        <v>21.852471963219024</v>
      </c>
      <c r="J6" s="161">
        <v>22.004745545594584</v>
      </c>
      <c r="K6" s="161">
        <v>35.480614807294771</v>
      </c>
      <c r="L6" s="161">
        <v>28.551382831905208</v>
      </c>
      <c r="M6" s="161">
        <v>46.15016825993856</v>
      </c>
    </row>
    <row r="7" spans="1:13">
      <c r="A7" s="489">
        <v>4</v>
      </c>
      <c r="B7" s="161">
        <v>43.016173238339626</v>
      </c>
      <c r="C7" s="161">
        <v>27.574235916137699</v>
      </c>
      <c r="D7" s="161">
        <v>36.843883431476094</v>
      </c>
      <c r="E7" s="161">
        <v>26.303484004476811</v>
      </c>
      <c r="F7" s="161">
        <v>27.566251153531283</v>
      </c>
      <c r="G7" s="161">
        <v>21.15506014616594</v>
      </c>
      <c r="H7" s="161">
        <v>21.525453002556517</v>
      </c>
      <c r="I7" s="161">
        <v>15.006668090820313</v>
      </c>
      <c r="J7" s="161">
        <v>17.963986707770314</v>
      </c>
      <c r="K7" s="161">
        <v>30.641443677570518</v>
      </c>
      <c r="L7" s="161">
        <v>24.590554372124053</v>
      </c>
      <c r="M7" s="161">
        <v>50.915119647979736</v>
      </c>
    </row>
    <row r="8" spans="1:13" ht="15" customHeight="1">
      <c r="A8" s="489">
        <v>5</v>
      </c>
      <c r="B8" s="161">
        <v>47.480118295420759</v>
      </c>
      <c r="C8" s="161">
        <v>38.548443006432571</v>
      </c>
      <c r="D8" s="161">
        <v>33.718857265654073</v>
      </c>
      <c r="E8" s="161">
        <v>28.846680827762771</v>
      </c>
      <c r="F8" s="161">
        <v>33.993803573691324</v>
      </c>
      <c r="G8" s="161">
        <v>22.11223846933116</v>
      </c>
      <c r="H8" s="161">
        <v>15.350771696671186</v>
      </c>
      <c r="I8" s="161">
        <v>7.5844743148140275</v>
      </c>
      <c r="J8" s="161">
        <v>27.261637397434406</v>
      </c>
      <c r="K8" s="161">
        <v>36.417943684951148</v>
      </c>
      <c r="L8" s="161">
        <v>23.496591381404706</v>
      </c>
      <c r="M8" s="161">
        <v>45.010136922200523</v>
      </c>
    </row>
    <row r="9" spans="1:13">
      <c r="A9" s="489">
        <v>6</v>
      </c>
      <c r="B9" s="161">
        <v>33.86035570891007</v>
      </c>
      <c r="C9" s="161">
        <v>34.699584878009304</v>
      </c>
      <c r="D9" s="161">
        <v>36.378588086082836</v>
      </c>
      <c r="E9" s="161">
        <v>32.615633777950137</v>
      </c>
      <c r="F9" s="161">
        <v>16.726809931837991</v>
      </c>
      <c r="G9" s="161">
        <v>19.724377300428319</v>
      </c>
      <c r="H9" s="161">
        <v>19.469120616498202</v>
      </c>
      <c r="I9" s="161">
        <v>17.562443598457005</v>
      </c>
      <c r="J9" s="161">
        <v>26.362417925959047</v>
      </c>
      <c r="K9" s="161">
        <v>22.586452256078307</v>
      </c>
      <c r="L9" s="161">
        <v>27.139077639774136</v>
      </c>
      <c r="M9" s="161">
        <v>35.460231781005852</v>
      </c>
    </row>
    <row r="10" spans="1:13">
      <c r="A10" s="489">
        <v>7</v>
      </c>
      <c r="B10" s="161">
        <v>30.479796699855637</v>
      </c>
      <c r="C10" s="161">
        <v>32.837413186612345</v>
      </c>
      <c r="D10" s="161">
        <v>44.590935292451277</v>
      </c>
      <c r="E10" s="161">
        <v>22.463201004525889</v>
      </c>
      <c r="F10" s="161">
        <v>26.937578087267674</v>
      </c>
      <c r="G10" s="161">
        <v>20.774415239043861</v>
      </c>
      <c r="H10" s="161">
        <v>14.349269929139519</v>
      </c>
      <c r="I10" s="161">
        <v>13.957331615945566</v>
      </c>
      <c r="J10" s="161">
        <v>24.426288438879929</v>
      </c>
      <c r="K10" s="161">
        <v>13.697328730769781</v>
      </c>
      <c r="L10" s="161">
        <v>29.388713644898463</v>
      </c>
      <c r="M10" s="161">
        <v>30.934638355089266</v>
      </c>
    </row>
    <row r="11" spans="1:13">
      <c r="A11" s="489">
        <v>8</v>
      </c>
      <c r="B11" s="161">
        <v>34.456041958021075</v>
      </c>
      <c r="C11" s="161">
        <v>44.338419789853305</v>
      </c>
      <c r="D11" s="161">
        <v>40.264033230868243</v>
      </c>
      <c r="E11" s="161">
        <v>21.301394711370055</v>
      </c>
      <c r="F11" s="161">
        <v>21.339345574378964</v>
      </c>
      <c r="G11" s="161">
        <v>16.208560632622756</v>
      </c>
      <c r="H11" s="161">
        <v>8.1460660333218726</v>
      </c>
      <c r="I11" s="161">
        <v>15.01694480232571</v>
      </c>
      <c r="J11" s="161">
        <v>20.915576976278558</v>
      </c>
      <c r="K11" s="161">
        <v>29.174073405887778</v>
      </c>
      <c r="L11" s="161">
        <v>33.058782618978739</v>
      </c>
      <c r="M11" s="161">
        <v>30.093471568563711</v>
      </c>
    </row>
    <row r="12" spans="1:13">
      <c r="A12" s="489">
        <v>9</v>
      </c>
      <c r="B12" s="161">
        <v>26.964315393696662</v>
      </c>
      <c r="C12" s="161">
        <v>39.137718905573301</v>
      </c>
      <c r="D12" s="161">
        <v>41.567573630291484</v>
      </c>
      <c r="E12" s="161">
        <v>21.627367871148252</v>
      </c>
      <c r="F12" s="161">
        <v>17.275943839031719</v>
      </c>
      <c r="G12" s="161">
        <v>16.202349621316664</v>
      </c>
      <c r="H12" s="161">
        <v>17.858559919440232</v>
      </c>
      <c r="I12" s="161">
        <v>17.257787770032888</v>
      </c>
      <c r="J12" s="161">
        <v>17.0184822704481</v>
      </c>
      <c r="K12" s="161">
        <v>25.900423547495958</v>
      </c>
      <c r="L12" s="161">
        <v>33.302005933678672</v>
      </c>
      <c r="M12" s="161">
        <v>25.831412149512239</v>
      </c>
    </row>
    <row r="13" spans="1:13">
      <c r="A13" s="489">
        <v>10</v>
      </c>
      <c r="B13" s="161">
        <v>34.706627099410348</v>
      </c>
      <c r="C13" s="161">
        <v>36.83553513236668</v>
      </c>
      <c r="D13" s="161">
        <v>31.73470430788786</v>
      </c>
      <c r="E13" s="161">
        <v>18.67074660114621</v>
      </c>
      <c r="F13" s="161">
        <v>25.776220611903973</v>
      </c>
      <c r="G13" s="161">
        <v>10.470311144123906</v>
      </c>
      <c r="H13" s="161">
        <v>16.379626191180684</v>
      </c>
      <c r="I13" s="161">
        <v>15.084475931913964</v>
      </c>
      <c r="J13" s="161">
        <v>29.087686186251439</v>
      </c>
      <c r="K13" s="161">
        <v>33.161621819371767</v>
      </c>
      <c r="L13" s="161">
        <v>31.661819789720617</v>
      </c>
      <c r="M13" s="161">
        <v>49.03169358294943</v>
      </c>
    </row>
    <row r="14" spans="1:13">
      <c r="A14" s="489">
        <v>11</v>
      </c>
      <c r="B14" s="161">
        <v>36.7382406981095</v>
      </c>
      <c r="C14" s="161">
        <v>34.634457754052207</v>
      </c>
      <c r="D14" s="161">
        <v>19.053794363270644</v>
      </c>
      <c r="E14" s="161">
        <v>27.592338147370722</v>
      </c>
      <c r="F14" s="161">
        <v>29.514957469442631</v>
      </c>
      <c r="G14" s="161">
        <v>16.52929264566173</v>
      </c>
      <c r="H14" s="161">
        <v>13.05506707169115</v>
      </c>
      <c r="I14" s="161">
        <v>8.4055597212003619</v>
      </c>
      <c r="J14" s="161">
        <v>33.798803350199826</v>
      </c>
      <c r="K14" s="161">
        <v>39.696898221969612</v>
      </c>
      <c r="L14" s="161">
        <v>30.491277984950852</v>
      </c>
      <c r="M14" s="161">
        <v>51.877130964527957</v>
      </c>
    </row>
    <row r="15" spans="1:13">
      <c r="A15" s="489">
        <v>12</v>
      </c>
      <c r="B15" s="161">
        <v>53.006483409715749</v>
      </c>
      <c r="C15" s="161">
        <v>33.465208343837574</v>
      </c>
      <c r="D15" s="161">
        <v>30.140496212503191</v>
      </c>
      <c r="E15" s="161">
        <v>27.897634990837265</v>
      </c>
      <c r="F15" s="161">
        <v>16.115155427352246</v>
      </c>
      <c r="G15" s="161">
        <v>16.282258272171021</v>
      </c>
      <c r="H15" s="161">
        <v>12.856928229331976</v>
      </c>
      <c r="I15" s="161">
        <v>4.8498653796586098</v>
      </c>
      <c r="J15" s="161">
        <v>29.40731114926546</v>
      </c>
      <c r="K15" s="161">
        <v>41.496010324229367</v>
      </c>
      <c r="L15" s="161">
        <v>37.651450323021933</v>
      </c>
      <c r="M15" s="161">
        <v>57.957024118174679</v>
      </c>
    </row>
    <row r="16" spans="1:13">
      <c r="A16" s="489">
        <v>13</v>
      </c>
      <c r="B16" s="161">
        <v>38.425923140152641</v>
      </c>
      <c r="C16" s="161">
        <v>36.156143354332976</v>
      </c>
      <c r="D16" s="161">
        <v>33.504119334013566</v>
      </c>
      <c r="E16" s="161">
        <v>22.469570408696708</v>
      </c>
      <c r="F16" s="161">
        <v>9.1212907044783851</v>
      </c>
      <c r="G16" s="161">
        <v>17.544166296720505</v>
      </c>
      <c r="H16" s="161">
        <v>17.792920812316559</v>
      </c>
      <c r="I16" s="161">
        <v>9.1238996360612994</v>
      </c>
      <c r="J16" s="161">
        <v>34.742818832397461</v>
      </c>
      <c r="K16" s="161">
        <v>32.422858673593268</v>
      </c>
      <c r="L16" s="161">
        <v>41.126831552256711</v>
      </c>
      <c r="M16" s="161">
        <v>20.235581921494525</v>
      </c>
    </row>
    <row r="17" spans="1:13">
      <c r="A17" s="489">
        <v>14</v>
      </c>
      <c r="B17" s="161">
        <v>21.527929306030263</v>
      </c>
      <c r="C17" s="161">
        <v>42.631092237389595</v>
      </c>
      <c r="D17" s="161">
        <v>25.142973443736196</v>
      </c>
      <c r="E17" s="161">
        <v>29.274065349413011</v>
      </c>
      <c r="F17" s="161">
        <v>22.265140754373181</v>
      </c>
      <c r="G17" s="161">
        <v>18.896813242331799</v>
      </c>
      <c r="H17" s="161">
        <v>14.050519155419391</v>
      </c>
      <c r="I17" s="161">
        <v>8.7309111680673581</v>
      </c>
      <c r="J17" s="161">
        <v>29.855326476850021</v>
      </c>
      <c r="K17" s="161">
        <v>22.153460896533474</v>
      </c>
      <c r="L17" s="161">
        <v>40.715788468070656</v>
      </c>
      <c r="M17" s="161">
        <v>29.394141334554433</v>
      </c>
    </row>
    <row r="18" spans="1:13">
      <c r="A18" s="489">
        <v>15</v>
      </c>
      <c r="B18" s="161">
        <v>30.266514156175695</v>
      </c>
      <c r="C18" s="161">
        <v>42.74426829296609</v>
      </c>
      <c r="D18" s="161">
        <v>31.137643793354858</v>
      </c>
      <c r="E18" s="161">
        <v>14.234971683958305</v>
      </c>
      <c r="F18" s="161">
        <v>21.145384783978049</v>
      </c>
      <c r="G18" s="161">
        <v>18.267170263373341</v>
      </c>
      <c r="H18" s="161">
        <v>5.2492827669433932</v>
      </c>
      <c r="I18" s="161">
        <v>5.3202848292209897</v>
      </c>
      <c r="J18" s="161">
        <v>22.11014877194944</v>
      </c>
      <c r="K18" s="161">
        <v>31.229382670443986</v>
      </c>
      <c r="L18" s="161">
        <v>36.101185093755312</v>
      </c>
      <c r="M18" s="161">
        <v>42.255986338076376</v>
      </c>
    </row>
    <row r="19" spans="1:13">
      <c r="A19" s="489">
        <v>16</v>
      </c>
      <c r="B19" s="161">
        <v>33.301342922708265</v>
      </c>
      <c r="C19" s="161">
        <v>53.724510027014688</v>
      </c>
      <c r="D19" s="161">
        <v>31.167983397193581</v>
      </c>
      <c r="E19" s="161">
        <v>25.473647437665768</v>
      </c>
      <c r="F19" s="161">
        <v>16.625009536743161</v>
      </c>
      <c r="G19" s="161">
        <v>16.844463887421984</v>
      </c>
      <c r="H19" s="161">
        <v>15.063740780820027</v>
      </c>
      <c r="I19" s="161">
        <v>10.391256103049161</v>
      </c>
      <c r="J19" s="161">
        <v>16.283229475436006</v>
      </c>
      <c r="K19" s="161">
        <v>43.26315713965375</v>
      </c>
      <c r="L19" s="161">
        <v>37.393179831297509</v>
      </c>
      <c r="M19" s="161">
        <v>32.130802237469219</v>
      </c>
    </row>
    <row r="20" spans="1:13">
      <c r="A20" s="489">
        <v>17</v>
      </c>
      <c r="B20" s="161">
        <v>36.903302648793101</v>
      </c>
      <c r="C20" s="161">
        <v>35.353764616924785</v>
      </c>
      <c r="D20" s="161">
        <v>23.54160599086595</v>
      </c>
      <c r="E20" s="161">
        <v>35.133735615274162</v>
      </c>
      <c r="F20" s="161">
        <v>20.164214994596399</v>
      </c>
      <c r="G20" s="161">
        <v>12.187520555827936</v>
      </c>
      <c r="H20" s="161">
        <v>15.915630226549895</v>
      </c>
      <c r="I20" s="161">
        <v>11.349107249216601</v>
      </c>
      <c r="J20" s="161">
        <v>30.548476758210565</v>
      </c>
      <c r="K20" s="161">
        <v>32.630923934604809</v>
      </c>
      <c r="L20" s="161">
        <v>30.148234533227008</v>
      </c>
      <c r="M20" s="161">
        <v>47.277548333872922</v>
      </c>
    </row>
    <row r="21" spans="1:13">
      <c r="A21" s="489">
        <v>18</v>
      </c>
      <c r="B21" s="161">
        <v>46.778184890747042</v>
      </c>
      <c r="C21" s="161">
        <v>22.469737509022593</v>
      </c>
      <c r="D21" s="161">
        <v>11.268002385678502</v>
      </c>
      <c r="E21" s="161">
        <v>27.934514418892235</v>
      </c>
      <c r="F21" s="161">
        <v>20.15175658723582</v>
      </c>
      <c r="G21" s="161">
        <v>26.874803480894673</v>
      </c>
      <c r="H21" s="161">
        <v>21.413281585859202</v>
      </c>
      <c r="I21" s="161">
        <v>10.375058785728784</v>
      </c>
      <c r="J21" s="161">
        <v>25.649665355682384</v>
      </c>
      <c r="K21" s="161">
        <v>48.487963054491104</v>
      </c>
      <c r="L21" s="161">
        <v>27.666866074437671</v>
      </c>
      <c r="M21" s="161">
        <v>50.809453217879586</v>
      </c>
    </row>
    <row r="22" spans="1:13">
      <c r="A22" s="489">
        <v>19</v>
      </c>
      <c r="B22" s="161">
        <v>56.701176597958522</v>
      </c>
      <c r="C22" s="161">
        <v>23.947389478268821</v>
      </c>
      <c r="D22" s="161">
        <v>20.849368706993431</v>
      </c>
      <c r="E22" s="161">
        <v>34.260815827742874</v>
      </c>
      <c r="F22" s="161">
        <v>17.37971844880478</v>
      </c>
      <c r="G22" s="161">
        <v>22.346746900807258</v>
      </c>
      <c r="H22" s="161">
        <v>20.376185665959905</v>
      </c>
      <c r="I22" s="161">
        <v>6.5450777097752226</v>
      </c>
      <c r="J22" s="161">
        <v>24.573012642238456</v>
      </c>
      <c r="K22" s="161">
        <v>43.854725029157578</v>
      </c>
      <c r="L22" s="161">
        <v>25.540687457374901</v>
      </c>
      <c r="M22" s="161">
        <v>45.626360727393106</v>
      </c>
    </row>
    <row r="23" spans="1:13">
      <c r="A23" s="489">
        <v>20</v>
      </c>
      <c r="B23" s="161">
        <v>47.141801585321844</v>
      </c>
      <c r="C23" s="161">
        <v>50.258938499118969</v>
      </c>
      <c r="D23" s="161">
        <v>24.531761397486147</v>
      </c>
      <c r="E23" s="161">
        <v>34.800866355066731</v>
      </c>
      <c r="F23" s="161">
        <v>7.2517675835153339</v>
      </c>
      <c r="G23" s="161">
        <v>21.701435089111314</v>
      </c>
      <c r="H23" s="161">
        <v>22.844904381295905</v>
      </c>
      <c r="I23" s="161">
        <v>14.489665114879614</v>
      </c>
      <c r="J23" s="161">
        <v>29.511079249174692</v>
      </c>
      <c r="K23" s="161">
        <v>37.586285798445992</v>
      </c>
      <c r="L23" s="161">
        <v>24.427164544229921</v>
      </c>
      <c r="M23" s="161">
        <v>35.755717008010208</v>
      </c>
    </row>
    <row r="24" spans="1:13">
      <c r="A24" s="489">
        <v>21</v>
      </c>
      <c r="B24" s="161">
        <v>37.232747409654699</v>
      </c>
      <c r="C24" s="161">
        <v>40.309738739677101</v>
      </c>
      <c r="D24" s="161">
        <v>29.656782357589059</v>
      </c>
      <c r="E24" s="161">
        <v>19.532320001850959</v>
      </c>
      <c r="F24" s="161">
        <v>20.048435123070441</v>
      </c>
      <c r="G24" s="161">
        <v>17.418997515802818</v>
      </c>
      <c r="H24" s="161">
        <v>14.961431933485944</v>
      </c>
      <c r="I24" s="161">
        <v>19.897366112186806</v>
      </c>
      <c r="J24" s="161">
        <v>33.101596148117721</v>
      </c>
      <c r="K24" s="161">
        <v>21.756476443746813</v>
      </c>
      <c r="L24" s="161">
        <v>44.655390200407616</v>
      </c>
      <c r="M24" s="161">
        <v>31.110409114671796</v>
      </c>
    </row>
    <row r="25" spans="1:13">
      <c r="A25" s="489">
        <v>22</v>
      </c>
      <c r="B25" s="161">
        <v>53.234934184862219</v>
      </c>
      <c r="C25" s="161">
        <v>20.298101466634996</v>
      </c>
      <c r="D25" s="161">
        <v>31.408933017564863</v>
      </c>
      <c r="E25" s="161">
        <v>11.108530293340277</v>
      </c>
      <c r="F25" s="161">
        <v>23.120021489003435</v>
      </c>
      <c r="G25" s="161">
        <v>13.644287185824423</v>
      </c>
      <c r="H25" s="161">
        <v>9.4479159008372928</v>
      </c>
      <c r="I25" s="161">
        <v>23.16944949328899</v>
      </c>
      <c r="J25" s="161">
        <v>14.625794120456854</v>
      </c>
      <c r="K25" s="161">
        <v>18.222019592920933</v>
      </c>
      <c r="L25" s="161">
        <v>35.602031624835476</v>
      </c>
      <c r="M25" s="161">
        <v>36.006455379983656</v>
      </c>
    </row>
    <row r="26" spans="1:13">
      <c r="A26" s="489">
        <v>23</v>
      </c>
      <c r="B26" s="161">
        <v>63.05353587606681</v>
      </c>
      <c r="C26" s="161">
        <v>18.593930793845143</v>
      </c>
      <c r="D26" s="161">
        <v>39.660909984422773</v>
      </c>
      <c r="E26" s="161">
        <v>19.894213222322009</v>
      </c>
      <c r="F26" s="161">
        <v>24.333007563715395</v>
      </c>
      <c r="G26" s="161">
        <v>12.217309951782227</v>
      </c>
      <c r="H26" s="161">
        <v>15.34223011948847</v>
      </c>
      <c r="I26" s="161">
        <v>20.798952081929091</v>
      </c>
      <c r="J26" s="161">
        <v>18.069353704867154</v>
      </c>
      <c r="K26" s="161">
        <v>55.004878557645355</v>
      </c>
      <c r="L26" s="161">
        <v>33.665526348611579</v>
      </c>
      <c r="M26" s="161">
        <v>27.899062198141358</v>
      </c>
    </row>
    <row r="27" spans="1:13">
      <c r="A27" s="489">
        <v>24</v>
      </c>
      <c r="B27" s="161">
        <v>56.755086152449927</v>
      </c>
      <c r="C27" s="161">
        <v>18.286492430645481</v>
      </c>
      <c r="D27" s="161">
        <v>35.311759451161258</v>
      </c>
      <c r="E27" s="161">
        <v>27.883729208083395</v>
      </c>
      <c r="F27" s="161">
        <v>22.013000799262009</v>
      </c>
      <c r="G27" s="161">
        <v>8.8614497806715011</v>
      </c>
      <c r="H27" s="161">
        <v>19.397259421970535</v>
      </c>
      <c r="I27" s="161">
        <v>17.735631196395214</v>
      </c>
      <c r="J27" s="161">
        <v>19.392085427823282</v>
      </c>
      <c r="K27" s="161">
        <v>37.42284216199603</v>
      </c>
      <c r="L27" s="161">
        <v>33.900605429773748</v>
      </c>
      <c r="M27" s="161">
        <v>31.374304232390021</v>
      </c>
    </row>
    <row r="28" spans="1:13">
      <c r="A28" s="489">
        <v>25</v>
      </c>
      <c r="B28" s="161">
        <v>45.194643766983688</v>
      </c>
      <c r="C28" s="161">
        <v>10.91234885091367</v>
      </c>
      <c r="D28" s="161">
        <v>23.216403463612416</v>
      </c>
      <c r="E28" s="161">
        <v>11.45932199644006</v>
      </c>
      <c r="F28" s="161">
        <v>21.985029365705397</v>
      </c>
      <c r="G28" s="161">
        <v>12.606890880543252</v>
      </c>
      <c r="H28" s="161">
        <v>19.524827625440523</v>
      </c>
      <c r="I28" s="161">
        <v>13.471977109494416</v>
      </c>
      <c r="J28" s="161">
        <v>21.263571055039126</v>
      </c>
      <c r="K28" s="161">
        <v>40.694851430257145</v>
      </c>
      <c r="L28" s="161">
        <v>31.017525963161297</v>
      </c>
      <c r="M28" s="161">
        <v>25.52329776598059</v>
      </c>
    </row>
    <row r="29" spans="1:13">
      <c r="A29" s="489">
        <v>26</v>
      </c>
      <c r="B29" s="161">
        <v>49.069331293520733</v>
      </c>
      <c r="C29" s="161">
        <v>17.196865372035809</v>
      </c>
      <c r="D29" s="161">
        <v>38.201134640237562</v>
      </c>
      <c r="E29" s="161">
        <v>19.53577390961026</v>
      </c>
      <c r="F29" s="161">
        <v>18.333583344583928</v>
      </c>
      <c r="G29" s="161">
        <v>16.975612412328303</v>
      </c>
      <c r="H29" s="161">
        <v>23.750487970269251</v>
      </c>
      <c r="I29" s="161">
        <v>9.8154855240946333</v>
      </c>
      <c r="J29" s="161">
        <v>30.587190327437021</v>
      </c>
      <c r="K29" s="161">
        <v>31.794254385906701</v>
      </c>
      <c r="L29" s="161">
        <v>36.467128339021102</v>
      </c>
      <c r="M29" s="161">
        <v>21.307074837062675</v>
      </c>
    </row>
    <row r="30" spans="1:13">
      <c r="A30" s="489">
        <v>27</v>
      </c>
      <c r="B30" s="161">
        <v>49.481596822324008</v>
      </c>
      <c r="C30" s="161">
        <v>23.050107764161158</v>
      </c>
      <c r="D30" s="161">
        <v>33.556106360062309</v>
      </c>
      <c r="E30" s="161">
        <v>19.833196489707291</v>
      </c>
      <c r="F30" s="161">
        <v>11.851523150568426</v>
      </c>
      <c r="G30" s="161">
        <v>21.115273703699518</v>
      </c>
      <c r="H30" s="161">
        <v>16.673397706902541</v>
      </c>
      <c r="I30" s="161">
        <v>23.930662092955217</v>
      </c>
      <c r="J30" s="161">
        <v>46.406373853268839</v>
      </c>
      <c r="K30" s="161">
        <v>27.579860770184062</v>
      </c>
      <c r="L30" s="161">
        <v>32.933392027150028</v>
      </c>
      <c r="M30" s="161">
        <v>26.09836445684018</v>
      </c>
    </row>
    <row r="31" spans="1:13">
      <c r="A31" s="489">
        <v>28</v>
      </c>
      <c r="B31" s="161">
        <v>43.509143663489297</v>
      </c>
      <c r="C31" s="161">
        <v>28.856030400594079</v>
      </c>
      <c r="D31" s="161">
        <v>31.793294284654699</v>
      </c>
      <c r="E31" s="161">
        <v>24.672124613886304</v>
      </c>
      <c r="F31" s="161">
        <v>17.612050450366475</v>
      </c>
      <c r="G31" s="161">
        <v>30.043628485306453</v>
      </c>
      <c r="H31" s="161">
        <v>13.013884233391803</v>
      </c>
      <c r="I31" s="161">
        <v>28.341211567754332</v>
      </c>
      <c r="J31" s="161">
        <v>53.486479178718916</v>
      </c>
      <c r="K31" s="161">
        <v>10.001952446025349</v>
      </c>
      <c r="L31" s="161">
        <v>41.310513289078422</v>
      </c>
      <c r="M31" s="161">
        <v>37.681005063264273</v>
      </c>
    </row>
    <row r="32" spans="1:13">
      <c r="A32" s="489">
        <v>29</v>
      </c>
      <c r="B32" s="161">
        <v>34.420851334281586</v>
      </c>
      <c r="C32" s="161"/>
      <c r="D32" s="161">
        <v>32.268829822540283</v>
      </c>
      <c r="E32" s="161">
        <v>13.467729174572483</v>
      </c>
      <c r="F32" s="161">
        <v>19.430613683617619</v>
      </c>
      <c r="G32" s="161">
        <v>30.91501339622166</v>
      </c>
      <c r="H32" s="161">
        <v>8.7278745381728431</v>
      </c>
      <c r="I32" s="161">
        <v>29.659406744915501</v>
      </c>
      <c r="J32" s="161">
        <v>23.334691876950465</v>
      </c>
      <c r="K32" s="161">
        <v>14.485070213027623</v>
      </c>
      <c r="L32" s="161">
        <v>41.571793772957548</v>
      </c>
      <c r="M32" s="161">
        <v>52.341899042544171</v>
      </c>
    </row>
    <row r="33" spans="1:14">
      <c r="A33" s="489">
        <v>30</v>
      </c>
      <c r="B33" s="161">
        <v>41.344945534415864</v>
      </c>
      <c r="C33" s="161"/>
      <c r="D33" s="161">
        <v>23.944396972656254</v>
      </c>
      <c r="E33" s="161">
        <v>12.650154155233622</v>
      </c>
      <c r="F33" s="161">
        <v>20.018369249675576</v>
      </c>
      <c r="G33" s="161">
        <v>18.214648080908745</v>
      </c>
      <c r="H33" s="161">
        <v>19.590617190236625</v>
      </c>
      <c r="I33" s="161">
        <v>21.066517166469414</v>
      </c>
      <c r="J33" s="161">
        <v>15.209461243256277</v>
      </c>
      <c r="K33" s="161">
        <v>25.956998068353403</v>
      </c>
      <c r="L33" s="161">
        <v>43.907110048377</v>
      </c>
      <c r="M33" s="161">
        <v>39.141377241715141</v>
      </c>
    </row>
    <row r="34" spans="1:14">
      <c r="A34" s="489">
        <v>31</v>
      </c>
      <c r="B34" s="161">
        <v>35.765361951745085</v>
      </c>
      <c r="C34" s="161"/>
      <c r="D34" s="161">
        <v>24.730424010235332</v>
      </c>
      <c r="E34" s="161"/>
      <c r="F34" s="161">
        <v>15.951076134391453</v>
      </c>
      <c r="G34" s="161"/>
      <c r="H34" s="161">
        <v>21.563755636865444</v>
      </c>
      <c r="I34" s="161">
        <v>13.073702128037162</v>
      </c>
      <c r="J34" s="161"/>
      <c r="K34" s="161">
        <v>35.068541588990584</v>
      </c>
      <c r="L34" s="161"/>
      <c r="M34" s="161">
        <v>43.584606170654297</v>
      </c>
    </row>
    <row r="35" spans="1:14" s="451" customFormat="1">
      <c r="A35" s="172" t="s">
        <v>1583</v>
      </c>
      <c r="B35" s="496">
        <f>AVERAGE(B4:B34)</f>
        <v>40.841251559752102</v>
      </c>
      <c r="C35" s="496">
        <f t="shared" ref="C35:M35" si="0">AVERAGE(C4:C34)</f>
        <v>32.364393220320501</v>
      </c>
      <c r="D35" s="496">
        <f t="shared" si="0"/>
        <v>32.25735829781992</v>
      </c>
      <c r="E35" s="496">
        <f t="shared" si="0"/>
        <v>22.903632971294762</v>
      </c>
      <c r="F35" s="496">
        <f t="shared" si="0"/>
        <v>20.126462271875695</v>
      </c>
      <c r="G35" s="496">
        <f t="shared" si="0"/>
        <v>17.963773636887037</v>
      </c>
      <c r="H35" s="496">
        <f t="shared" si="0"/>
        <v>15.866557955272841</v>
      </c>
      <c r="I35" s="496">
        <f t="shared" si="0"/>
        <v>15.211639833192782</v>
      </c>
      <c r="J35" s="496">
        <f t="shared" si="0"/>
        <v>25.362772637019177</v>
      </c>
      <c r="K35" s="496">
        <f>AVERAGE(K4:K34)</f>
        <v>31.435225256138509</v>
      </c>
      <c r="L35" s="496">
        <f t="shared" si="0"/>
        <v>32.516693569655985</v>
      </c>
      <c r="M35" s="496">
        <f t="shared" si="0"/>
        <v>38.516522008411897</v>
      </c>
    </row>
    <row r="36" spans="1:14" ht="30.75" customHeight="1">
      <c r="A36" s="790" t="s">
        <v>1853</v>
      </c>
      <c r="B36" s="790"/>
      <c r="C36" s="790"/>
      <c r="D36" s="790"/>
      <c r="E36" s="790"/>
      <c r="F36" s="790"/>
      <c r="G36" s="790"/>
      <c r="H36" s="790"/>
      <c r="I36" s="790"/>
      <c r="J36" s="790"/>
      <c r="K36" s="790"/>
      <c r="L36" s="790"/>
      <c r="M36" s="790"/>
    </row>
    <row r="37" spans="1:14">
      <c r="A37" s="320" t="s">
        <v>88</v>
      </c>
    </row>
    <row r="39" spans="1:14">
      <c r="B39" s="502"/>
      <c r="C39" s="502"/>
      <c r="D39" s="502"/>
      <c r="E39" s="502"/>
      <c r="F39" s="502"/>
      <c r="G39" s="502"/>
      <c r="H39" s="502"/>
      <c r="I39" s="502"/>
      <c r="J39" s="502"/>
      <c r="K39" s="502"/>
      <c r="L39" s="502"/>
      <c r="M39" s="502"/>
      <c r="N39" s="502"/>
    </row>
    <row r="40" spans="1:14">
      <c r="B40" s="502"/>
      <c r="C40" s="502"/>
      <c r="D40" s="502"/>
      <c r="E40" s="502"/>
      <c r="F40" s="502"/>
      <c r="G40" s="502"/>
      <c r="H40" s="502"/>
      <c r="I40" s="502"/>
      <c r="J40" s="502"/>
      <c r="K40" s="502"/>
      <c r="L40" s="502"/>
      <c r="M40" s="502"/>
      <c r="N40" s="502"/>
    </row>
    <row r="43" spans="1:14" ht="12.75" customHeight="1"/>
  </sheetData>
  <mergeCells count="2">
    <mergeCell ref="A1:M1"/>
    <mergeCell ref="A36:M36"/>
  </mergeCells>
  <conditionalFormatting sqref="B4:M35">
    <cfRule type="cellIs" dxfId="1" priority="2" operator="greaterThan">
      <formula>50</formula>
    </cfRule>
  </conditionalFormatting>
  <conditionalFormatting sqref="B4:M34">
    <cfRule type="cellIs" dxfId="0" priority="1" operator="greaterThan">
      <formula>40</formula>
    </cfRule>
  </conditionalFormatting>
  <pageMargins left="0.78749999999999998" right="0.78749999999999998" top="1.05277777777778" bottom="1.05277777777778" header="0.78749999999999998" footer="0.78749999999999998"/>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A1:L33"/>
  <sheetViews>
    <sheetView zoomScaleNormal="100" workbookViewId="0"/>
  </sheetViews>
  <sheetFormatPr defaultRowHeight="12.75"/>
  <cols>
    <col min="1" max="1" width="35.5703125" style="307" customWidth="1"/>
    <col min="2" max="12" width="8.140625" style="46" customWidth="1"/>
    <col min="13" max="1025" width="11.5703125" style="46"/>
    <col min="1026" max="16384" width="9.140625" style="46"/>
  </cols>
  <sheetData>
    <row r="1" spans="1:12" ht="15">
      <c r="A1" s="360" t="s">
        <v>1781</v>
      </c>
    </row>
    <row r="2" spans="1:12">
      <c r="A2" s="359" t="s">
        <v>45</v>
      </c>
    </row>
    <row r="3" spans="1:12" s="352" customFormat="1" ht="27" customHeight="1">
      <c r="A3" s="358" t="s">
        <v>89</v>
      </c>
      <c r="B3" s="305">
        <v>2008</v>
      </c>
      <c r="C3" s="305">
        <v>2009</v>
      </c>
      <c r="D3" s="305">
        <v>2010</v>
      </c>
      <c r="E3" s="305">
        <v>2011</v>
      </c>
      <c r="F3" s="305">
        <v>2012</v>
      </c>
      <c r="G3" s="305">
        <v>2013</v>
      </c>
      <c r="H3" s="305">
        <v>2014</v>
      </c>
      <c r="I3" s="305">
        <v>2015</v>
      </c>
      <c r="J3" s="305">
        <v>2016</v>
      </c>
      <c r="K3" s="305">
        <v>2017</v>
      </c>
      <c r="L3" s="305">
        <v>2018</v>
      </c>
    </row>
    <row r="4" spans="1:12" ht="13.5" customHeight="1">
      <c r="A4" s="206" t="s">
        <v>90</v>
      </c>
      <c r="B4" s="366">
        <v>112</v>
      </c>
      <c r="C4" s="366">
        <v>105</v>
      </c>
      <c r="D4" s="366">
        <v>111</v>
      </c>
      <c r="E4" s="366">
        <v>79</v>
      </c>
      <c r="F4" s="366">
        <v>92</v>
      </c>
      <c r="G4" s="366">
        <v>123</v>
      </c>
      <c r="H4" s="366">
        <v>135</v>
      </c>
      <c r="I4" s="366">
        <v>69</v>
      </c>
      <c r="J4" s="366">
        <v>102</v>
      </c>
      <c r="K4" s="366">
        <v>83</v>
      </c>
      <c r="L4" s="367">
        <v>102</v>
      </c>
    </row>
    <row r="5" spans="1:12" ht="13.5" customHeight="1">
      <c r="A5" s="306" t="s">
        <v>1331</v>
      </c>
      <c r="B5" s="368">
        <v>1737</v>
      </c>
      <c r="C5" s="368">
        <v>1529</v>
      </c>
      <c r="D5" s="368">
        <v>1841</v>
      </c>
      <c r="E5" s="368">
        <v>1198</v>
      </c>
      <c r="F5" s="368">
        <v>1256</v>
      </c>
      <c r="G5" s="368">
        <v>1456</v>
      </c>
      <c r="H5" s="368">
        <v>2042</v>
      </c>
      <c r="I5" s="368">
        <v>1000.5000000000014</v>
      </c>
      <c r="J5" s="368">
        <v>1433.7999999999986</v>
      </c>
      <c r="K5" s="368">
        <v>1146.6999999999994</v>
      </c>
      <c r="L5" s="368">
        <v>911.2000000000005</v>
      </c>
    </row>
    <row r="6" spans="1:12" ht="13.5" customHeight="1">
      <c r="A6" s="306" t="s">
        <v>91</v>
      </c>
      <c r="B6" s="369">
        <v>99.7</v>
      </c>
      <c r="C6" s="369">
        <v>107.1</v>
      </c>
      <c r="D6" s="369">
        <v>135.4</v>
      </c>
      <c r="E6" s="369">
        <v>104.7</v>
      </c>
      <c r="F6" s="369">
        <v>119.2</v>
      </c>
      <c r="G6" s="369">
        <v>70.5</v>
      </c>
      <c r="H6" s="369">
        <v>96.8</v>
      </c>
      <c r="I6" s="370">
        <v>95.6</v>
      </c>
      <c r="J6" s="370">
        <v>70.599999999999994</v>
      </c>
      <c r="K6" s="370">
        <v>84.8</v>
      </c>
      <c r="L6" s="370">
        <v>65.3</v>
      </c>
    </row>
    <row r="7" spans="1:12" ht="13.5" customHeight="1">
      <c r="A7" s="306" t="s">
        <v>92</v>
      </c>
      <c r="B7" s="369" t="s">
        <v>93</v>
      </c>
      <c r="C7" s="369" t="s">
        <v>94</v>
      </c>
      <c r="D7" s="369" t="s">
        <v>95</v>
      </c>
      <c r="E7" s="369" t="s">
        <v>96</v>
      </c>
      <c r="F7" s="369" t="s">
        <v>97</v>
      </c>
      <c r="G7" s="369" t="s">
        <v>98</v>
      </c>
      <c r="H7" s="369" t="s">
        <v>99</v>
      </c>
      <c r="I7" s="371">
        <v>43722</v>
      </c>
      <c r="J7" s="369" t="s">
        <v>100</v>
      </c>
      <c r="K7" s="369" t="s">
        <v>101</v>
      </c>
      <c r="L7" s="371">
        <v>43535</v>
      </c>
    </row>
    <row r="8" spans="1:12" ht="13.5" customHeight="1">
      <c r="A8" s="306" t="s">
        <v>102</v>
      </c>
      <c r="B8" s="369" t="s">
        <v>87</v>
      </c>
      <c r="C8" s="369" t="s">
        <v>78</v>
      </c>
      <c r="D8" s="369" t="s">
        <v>86</v>
      </c>
      <c r="E8" s="369" t="s">
        <v>81</v>
      </c>
      <c r="F8" s="369" t="s">
        <v>86</v>
      </c>
      <c r="G8" s="369" t="s">
        <v>80</v>
      </c>
      <c r="H8" s="369" t="s">
        <v>77</v>
      </c>
      <c r="I8" s="370" t="s">
        <v>81</v>
      </c>
      <c r="J8" s="370" t="s">
        <v>80</v>
      </c>
      <c r="K8" s="370" t="s">
        <v>84</v>
      </c>
      <c r="L8" s="370" t="s">
        <v>1333</v>
      </c>
    </row>
    <row r="9" spans="1:12" ht="13.5" customHeight="1">
      <c r="A9" s="306" t="s">
        <v>103</v>
      </c>
      <c r="B9" s="369" t="s">
        <v>77</v>
      </c>
      <c r="C9" s="369" t="s">
        <v>80</v>
      </c>
      <c r="D9" s="369" t="s">
        <v>79</v>
      </c>
      <c r="E9" s="369" t="s">
        <v>79</v>
      </c>
      <c r="F9" s="369" t="s">
        <v>78</v>
      </c>
      <c r="G9" s="369" t="s">
        <v>83</v>
      </c>
      <c r="H9" s="369" t="s">
        <v>85</v>
      </c>
      <c r="I9" s="369" t="s">
        <v>87</v>
      </c>
      <c r="J9" s="369" t="s">
        <v>87</v>
      </c>
      <c r="K9" s="369" t="s">
        <v>85</v>
      </c>
      <c r="L9" s="369" t="s">
        <v>87</v>
      </c>
    </row>
    <row r="10" spans="1:12" ht="13.5" customHeight="1">
      <c r="A10" s="306" t="s">
        <v>1330</v>
      </c>
      <c r="B10" s="369">
        <v>34.799999999999997</v>
      </c>
      <c r="C10" s="369">
        <v>35.200000000000003</v>
      </c>
      <c r="D10" s="369">
        <v>36.700000000000003</v>
      </c>
      <c r="E10" s="369">
        <v>37.299999999999997</v>
      </c>
      <c r="F10" s="369">
        <v>37.1</v>
      </c>
      <c r="G10" s="369">
        <v>37.4</v>
      </c>
      <c r="H10" s="369">
        <v>36.700000000000003</v>
      </c>
      <c r="I10" s="369">
        <v>38.1</v>
      </c>
      <c r="J10" s="369">
        <v>35.799999999999997</v>
      </c>
      <c r="K10" s="369">
        <v>36.6</v>
      </c>
      <c r="L10" s="369">
        <v>36.1</v>
      </c>
    </row>
    <row r="11" spans="1:12" ht="13.5" customHeight="1">
      <c r="A11" s="466" t="s">
        <v>104</v>
      </c>
      <c r="B11" s="369" t="s">
        <v>105</v>
      </c>
      <c r="C11" s="369" t="s">
        <v>106</v>
      </c>
      <c r="D11" s="369" t="s">
        <v>107</v>
      </c>
      <c r="E11" s="369" t="s">
        <v>108</v>
      </c>
      <c r="F11" s="369" t="s">
        <v>109</v>
      </c>
      <c r="G11" s="369" t="s">
        <v>110</v>
      </c>
      <c r="H11" s="369" t="s">
        <v>111</v>
      </c>
      <c r="I11" s="369" t="s">
        <v>112</v>
      </c>
      <c r="J11" s="369" t="s">
        <v>113</v>
      </c>
      <c r="K11" s="369" t="s">
        <v>114</v>
      </c>
      <c r="L11" s="371">
        <v>43678</v>
      </c>
    </row>
    <row r="12" spans="1:12" ht="13.5" customHeight="1">
      <c r="A12" s="466" t="s">
        <v>115</v>
      </c>
      <c r="B12" s="369">
        <v>-5.0999999999999996</v>
      </c>
      <c r="C12" s="369">
        <v>-12.4</v>
      </c>
      <c r="D12" s="369">
        <v>-7.2</v>
      </c>
      <c r="E12" s="369">
        <v>-5.9</v>
      </c>
      <c r="F12" s="369">
        <v>-9</v>
      </c>
      <c r="G12" s="369">
        <v>-4.8</v>
      </c>
      <c r="H12" s="369">
        <v>-5.0999999999999996</v>
      </c>
      <c r="I12" s="369">
        <v>-4.3</v>
      </c>
      <c r="J12" s="369">
        <v>-6.4</v>
      </c>
      <c r="K12" s="369">
        <v>-9.1</v>
      </c>
      <c r="L12" s="369">
        <v>-7.5</v>
      </c>
    </row>
    <row r="13" spans="1:12" ht="13.5" customHeight="1">
      <c r="A13" s="466" t="s">
        <v>104</v>
      </c>
      <c r="B13" s="369" t="s">
        <v>116</v>
      </c>
      <c r="C13" s="369" t="s">
        <v>117</v>
      </c>
      <c r="D13" s="369" t="s">
        <v>118</v>
      </c>
      <c r="E13" s="369" t="s">
        <v>119</v>
      </c>
      <c r="F13" s="369" t="s">
        <v>120</v>
      </c>
      <c r="G13" s="369" t="s">
        <v>121</v>
      </c>
      <c r="H13" s="369" t="s">
        <v>122</v>
      </c>
      <c r="I13" s="369" t="s">
        <v>123</v>
      </c>
      <c r="J13" s="369" t="s">
        <v>124</v>
      </c>
      <c r="K13" s="369" t="s">
        <v>125</v>
      </c>
      <c r="L13" s="371">
        <v>43522</v>
      </c>
    </row>
    <row r="14" spans="1:12" ht="13.5" customHeight="1">
      <c r="A14" s="552" t="s">
        <v>1775</v>
      </c>
      <c r="B14" s="369"/>
      <c r="C14" s="369"/>
      <c r="D14" s="369"/>
      <c r="E14" s="369"/>
      <c r="F14" s="369"/>
      <c r="G14" s="369"/>
      <c r="H14" s="369"/>
      <c r="I14" s="370">
        <v>14.191780821917822</v>
      </c>
      <c r="J14" s="370">
        <v>13.807923497267756</v>
      </c>
      <c r="K14" s="370">
        <v>13.638630136986304</v>
      </c>
      <c r="L14" s="370">
        <v>14.327887323943663</v>
      </c>
    </row>
    <row r="15" spans="1:12">
      <c r="A15" s="348" t="s">
        <v>1332</v>
      </c>
    </row>
    <row r="16" spans="1:12">
      <c r="A16" s="348" t="s">
        <v>126</v>
      </c>
    </row>
    <row r="33" spans="5:5" ht="15">
      <c r="E33" s="240"/>
    </row>
  </sheetData>
  <pageMargins left="0.78740157480314965" right="0.78740157480314965" top="1.0629921259842521" bottom="1.0629921259842521" header="0.78740157480314965" footer="0.78740157480314965"/>
  <pageSetup paperSize="9" orientation="landscape" r:id="rId1"/>
  <headerFooter differentOddEven="1"/>
  <drawing r:id="rId2"/>
</worksheet>
</file>

<file path=xl/worksheets/sheet14.xml><?xml version="1.0" encoding="utf-8"?>
<worksheet xmlns="http://schemas.openxmlformats.org/spreadsheetml/2006/main" xmlns:r="http://schemas.openxmlformats.org/officeDocument/2006/relationships">
  <dimension ref="A1:M47"/>
  <sheetViews>
    <sheetView zoomScale="85" zoomScaleNormal="85" workbookViewId="0">
      <selection activeCell="A33" sqref="A33:M33"/>
    </sheetView>
  </sheetViews>
  <sheetFormatPr defaultRowHeight="12.75"/>
  <cols>
    <col min="1" max="1" width="9.28515625" style="307" customWidth="1"/>
    <col min="2" max="13" width="5.85546875" style="46" customWidth="1"/>
    <col min="14" max="1025" width="11.5703125" style="46"/>
    <col min="1026" max="16384" width="9.140625" style="46"/>
  </cols>
  <sheetData>
    <row r="1" spans="1:13" ht="30" customHeight="1">
      <c r="A1" s="788" t="s">
        <v>1854</v>
      </c>
      <c r="B1" s="788"/>
      <c r="C1" s="788"/>
      <c r="D1" s="788"/>
      <c r="E1" s="788"/>
      <c r="F1" s="788"/>
      <c r="G1" s="788"/>
      <c r="H1" s="788"/>
      <c r="I1" s="788"/>
      <c r="J1" s="788"/>
      <c r="K1" s="788"/>
      <c r="L1" s="788"/>
      <c r="M1" s="788"/>
    </row>
    <row r="3" spans="1:13">
      <c r="A3" s="358" t="s">
        <v>72</v>
      </c>
      <c r="B3" s="305" t="s">
        <v>127</v>
      </c>
      <c r="C3" s="305" t="s">
        <v>128</v>
      </c>
      <c r="D3" s="305" t="s">
        <v>129</v>
      </c>
      <c r="E3" s="305" t="s">
        <v>130</v>
      </c>
      <c r="F3" s="305" t="s">
        <v>131</v>
      </c>
      <c r="G3" s="305" t="s">
        <v>132</v>
      </c>
      <c r="H3" s="305" t="s">
        <v>133</v>
      </c>
      <c r="I3" s="305" t="s">
        <v>134</v>
      </c>
      <c r="J3" s="305" t="s">
        <v>135</v>
      </c>
      <c r="K3" s="305" t="s">
        <v>136</v>
      </c>
      <c r="L3" s="305" t="s">
        <v>137</v>
      </c>
      <c r="M3" s="305" t="s">
        <v>138</v>
      </c>
    </row>
    <row r="4" spans="1:13">
      <c r="A4" s="333">
        <v>2008</v>
      </c>
      <c r="B4" s="365">
        <v>5.2</v>
      </c>
      <c r="C4" s="365">
        <v>4.7</v>
      </c>
      <c r="D4" s="365">
        <v>8.4</v>
      </c>
      <c r="E4" s="365">
        <v>12.6</v>
      </c>
      <c r="F4" s="365">
        <v>18.600000000000001</v>
      </c>
      <c r="G4" s="365">
        <v>22.1</v>
      </c>
      <c r="H4" s="365">
        <v>23.7</v>
      </c>
      <c r="I4" s="365">
        <v>23.8</v>
      </c>
      <c r="J4" s="365">
        <v>17.600000000000001</v>
      </c>
      <c r="K4" s="365">
        <v>14.4</v>
      </c>
      <c r="L4" s="365">
        <v>8.6999999999999993</v>
      </c>
      <c r="M4" s="365">
        <v>4.5999999999999996</v>
      </c>
    </row>
    <row r="5" spans="1:13">
      <c r="A5" s="334">
        <v>2009</v>
      </c>
      <c r="B5" s="354">
        <v>3.4</v>
      </c>
      <c r="C5" s="354">
        <v>4.7</v>
      </c>
      <c r="D5" s="354">
        <v>8.5</v>
      </c>
      <c r="E5" s="354">
        <v>14.7</v>
      </c>
      <c r="F5" s="354">
        <v>20</v>
      </c>
      <c r="G5" s="354">
        <v>21</v>
      </c>
      <c r="H5" s="354">
        <v>23.7</v>
      </c>
      <c r="I5" s="354">
        <v>24.8</v>
      </c>
      <c r="J5" s="354">
        <v>20.5</v>
      </c>
      <c r="K5" s="354">
        <v>13.7</v>
      </c>
      <c r="L5" s="354">
        <v>9.8000000000000007</v>
      </c>
      <c r="M5" s="354">
        <v>4</v>
      </c>
    </row>
    <row r="6" spans="1:13">
      <c r="A6" s="334">
        <v>2010</v>
      </c>
      <c r="B6" s="354">
        <v>2.1</v>
      </c>
      <c r="C6" s="354">
        <v>4.9000000000000004</v>
      </c>
      <c r="D6" s="354">
        <v>8.1999999999999993</v>
      </c>
      <c r="E6" s="354">
        <v>14</v>
      </c>
      <c r="F6" s="354">
        <v>17</v>
      </c>
      <c r="G6" s="354">
        <v>21.8</v>
      </c>
      <c r="H6" s="354">
        <v>24.8</v>
      </c>
      <c r="I6" s="354">
        <v>22.5</v>
      </c>
      <c r="J6" s="354">
        <v>17.899999999999999</v>
      </c>
      <c r="K6" s="354">
        <v>12.3</v>
      </c>
      <c r="L6" s="354">
        <v>9.6999999999999993</v>
      </c>
      <c r="M6" s="354">
        <v>3.1</v>
      </c>
    </row>
    <row r="7" spans="1:13">
      <c r="A7" s="334">
        <v>2011</v>
      </c>
      <c r="B7" s="354">
        <v>3</v>
      </c>
      <c r="C7" s="354">
        <v>5</v>
      </c>
      <c r="D7" s="354">
        <v>8.9</v>
      </c>
      <c r="E7" s="354">
        <v>15.4</v>
      </c>
      <c r="F7" s="354">
        <v>19.600000000000001</v>
      </c>
      <c r="G7" s="354">
        <v>21.9</v>
      </c>
      <c r="H7" s="354">
        <v>22.5</v>
      </c>
      <c r="I7" s="354">
        <v>24.5</v>
      </c>
      <c r="J7" s="354">
        <v>21.8</v>
      </c>
      <c r="K7" s="354">
        <v>12.9</v>
      </c>
      <c r="L7" s="354">
        <v>7.7</v>
      </c>
      <c r="M7" s="354">
        <v>4.5</v>
      </c>
    </row>
    <row r="8" spans="1:13">
      <c r="A8" s="334">
        <v>2012</v>
      </c>
      <c r="B8" s="354">
        <v>2.1</v>
      </c>
      <c r="C8" s="354">
        <v>2.4</v>
      </c>
      <c r="D8" s="354">
        <v>11.6</v>
      </c>
      <c r="E8" s="354">
        <v>12.4</v>
      </c>
      <c r="F8" s="354">
        <v>18</v>
      </c>
      <c r="G8" s="354">
        <v>23</v>
      </c>
      <c r="H8" s="354">
        <v>25.2</v>
      </c>
      <c r="I8" s="354">
        <v>25.2</v>
      </c>
      <c r="J8" s="354">
        <v>20.100000000000001</v>
      </c>
      <c r="K8" s="354">
        <v>14.4</v>
      </c>
      <c r="L8" s="354">
        <v>10.1</v>
      </c>
      <c r="M8" s="354">
        <v>3</v>
      </c>
    </row>
    <row r="9" spans="1:13">
      <c r="A9" s="334">
        <v>2013</v>
      </c>
      <c r="B9" s="354">
        <v>4.3</v>
      </c>
      <c r="C9" s="354">
        <v>4.0999999999999996</v>
      </c>
      <c r="D9" s="354">
        <v>7.6</v>
      </c>
      <c r="E9" s="354">
        <v>14.1</v>
      </c>
      <c r="F9" s="354">
        <v>16.100000000000001</v>
      </c>
      <c r="G9" s="354">
        <v>21.7</v>
      </c>
      <c r="H9" s="354">
        <v>25.6</v>
      </c>
      <c r="I9" s="354">
        <v>24</v>
      </c>
      <c r="J9" s="354">
        <v>19.2</v>
      </c>
      <c r="K9" s="354">
        <v>14.9</v>
      </c>
      <c r="L9" s="354">
        <v>9.8000000000000007</v>
      </c>
      <c r="M9" s="354">
        <v>5.2</v>
      </c>
    </row>
    <row r="10" spans="1:13">
      <c r="A10" s="334">
        <v>2014</v>
      </c>
      <c r="B10" s="354">
        <v>7</v>
      </c>
      <c r="C10" s="354">
        <v>8</v>
      </c>
      <c r="D10" s="354">
        <v>11.2</v>
      </c>
      <c r="E10" s="354">
        <v>14.8</v>
      </c>
      <c r="F10" s="354">
        <v>17.399999999999999</v>
      </c>
      <c r="G10" s="354">
        <v>22.4</v>
      </c>
      <c r="H10" s="354">
        <v>22.3</v>
      </c>
      <c r="I10" s="354">
        <v>21.5</v>
      </c>
      <c r="J10" s="354">
        <v>18.8</v>
      </c>
      <c r="K10" s="354">
        <v>15.7</v>
      </c>
      <c r="L10" s="354">
        <v>11.5</v>
      </c>
      <c r="M10" s="354">
        <v>6.2</v>
      </c>
    </row>
    <row r="11" spans="1:13">
      <c r="A11" s="334">
        <v>2015</v>
      </c>
      <c r="B11" s="354">
        <v>4.4000000000000004</v>
      </c>
      <c r="C11" s="354">
        <v>5.7</v>
      </c>
      <c r="D11" s="354">
        <v>9.5</v>
      </c>
      <c r="E11" s="354">
        <v>13</v>
      </c>
      <c r="F11" s="354">
        <v>18.5</v>
      </c>
      <c r="G11" s="354">
        <v>22.5</v>
      </c>
      <c r="H11" s="354">
        <v>26.5</v>
      </c>
      <c r="I11" s="354">
        <v>24.4</v>
      </c>
      <c r="J11" s="354">
        <v>19.100000000000001</v>
      </c>
      <c r="K11" s="354">
        <v>13.5</v>
      </c>
      <c r="L11" s="354">
        <v>7.7</v>
      </c>
      <c r="M11" s="354">
        <v>4.2</v>
      </c>
    </row>
    <row r="12" spans="1:13">
      <c r="A12" s="334">
        <v>2016</v>
      </c>
      <c r="B12" s="354">
        <v>2.7</v>
      </c>
      <c r="C12" s="354">
        <v>7</v>
      </c>
      <c r="D12" s="354">
        <v>9.6</v>
      </c>
      <c r="E12" s="354">
        <v>14.1</v>
      </c>
      <c r="F12" s="354">
        <v>16.8</v>
      </c>
      <c r="G12" s="354">
        <v>21.6</v>
      </c>
      <c r="H12" s="354">
        <v>24.7</v>
      </c>
      <c r="I12" s="354">
        <v>22.8</v>
      </c>
      <c r="J12" s="354">
        <v>20.9</v>
      </c>
      <c r="K12" s="354">
        <v>13.1</v>
      </c>
      <c r="L12" s="354">
        <v>9</v>
      </c>
      <c r="M12" s="354">
        <v>3.4</v>
      </c>
    </row>
    <row r="13" spans="1:13">
      <c r="A13" s="334">
        <v>2017</v>
      </c>
      <c r="B13" s="354">
        <v>0.6</v>
      </c>
      <c r="C13" s="354">
        <v>6.4</v>
      </c>
      <c r="D13" s="354">
        <v>11.3</v>
      </c>
      <c r="E13" s="354">
        <v>13.8</v>
      </c>
      <c r="F13" s="354">
        <v>18.3</v>
      </c>
      <c r="G13" s="354">
        <v>23.5</v>
      </c>
      <c r="H13" s="354">
        <v>24</v>
      </c>
      <c r="I13" s="354">
        <v>24.7</v>
      </c>
      <c r="J13" s="354">
        <v>16.8</v>
      </c>
      <c r="K13" s="354">
        <v>13.1</v>
      </c>
      <c r="L13" s="354">
        <v>7.7</v>
      </c>
      <c r="M13" s="354">
        <v>2.8</v>
      </c>
    </row>
    <row r="14" spans="1:13">
      <c r="A14" s="334">
        <v>2018</v>
      </c>
      <c r="B14" s="354">
        <v>5.2225806451612904</v>
      </c>
      <c r="C14" s="354">
        <v>3.4928571428571433</v>
      </c>
      <c r="D14" s="354">
        <v>7.3903225806451625</v>
      </c>
      <c r="E14" s="354">
        <v>15.839999999999998</v>
      </c>
      <c r="F14" s="354">
        <v>20.704761904761902</v>
      </c>
      <c r="G14" s="354">
        <v>22.486666666666668</v>
      </c>
      <c r="H14" s="354">
        <v>24.370967741935484</v>
      </c>
      <c r="I14" s="354">
        <v>24.941935483870971</v>
      </c>
      <c r="J14" s="354">
        <v>20.21</v>
      </c>
      <c r="K14" s="354">
        <v>15.019354838709676</v>
      </c>
      <c r="L14" s="354">
        <v>10.163333333333336</v>
      </c>
      <c r="M14" s="354">
        <v>3.4677419354838706</v>
      </c>
    </row>
    <row r="17" spans="1:13" ht="27.75" customHeight="1">
      <c r="A17" s="788" t="s">
        <v>1782</v>
      </c>
      <c r="B17" s="788"/>
      <c r="C17" s="788"/>
      <c r="D17" s="788"/>
      <c r="E17" s="788"/>
      <c r="F17" s="788"/>
      <c r="G17" s="788"/>
      <c r="H17" s="788"/>
      <c r="I17" s="788"/>
      <c r="J17" s="788"/>
      <c r="K17" s="788"/>
      <c r="L17" s="788"/>
      <c r="M17" s="788"/>
    </row>
    <row r="19" spans="1:13" s="352" customFormat="1" ht="26.25" customHeight="1">
      <c r="A19" s="358" t="s">
        <v>72</v>
      </c>
      <c r="B19" s="305" t="s">
        <v>127</v>
      </c>
      <c r="C19" s="305" t="s">
        <v>128</v>
      </c>
      <c r="D19" s="305" t="s">
        <v>129</v>
      </c>
      <c r="E19" s="305" t="s">
        <v>130</v>
      </c>
      <c r="F19" s="305" t="s">
        <v>131</v>
      </c>
      <c r="G19" s="305" t="s">
        <v>132</v>
      </c>
      <c r="H19" s="305" t="s">
        <v>133</v>
      </c>
      <c r="I19" s="305" t="s">
        <v>134</v>
      </c>
      <c r="J19" s="305" t="s">
        <v>135</v>
      </c>
      <c r="K19" s="305" t="s">
        <v>136</v>
      </c>
      <c r="L19" s="305" t="s">
        <v>137</v>
      </c>
      <c r="M19" s="305" t="s">
        <v>138</v>
      </c>
    </row>
    <row r="20" spans="1:13">
      <c r="A20" s="333">
        <v>2008</v>
      </c>
      <c r="B20" s="365">
        <v>1.7</v>
      </c>
      <c r="C20" s="365">
        <v>0.4</v>
      </c>
      <c r="D20" s="365">
        <v>3.8</v>
      </c>
      <c r="E20" s="365">
        <v>7.8</v>
      </c>
      <c r="F20" s="365">
        <v>13.3</v>
      </c>
      <c r="G20" s="365">
        <v>16.899999999999999</v>
      </c>
      <c r="H20" s="365">
        <v>17.600000000000001</v>
      </c>
      <c r="I20" s="365">
        <v>17.8</v>
      </c>
      <c r="J20" s="365">
        <v>12.5</v>
      </c>
      <c r="K20" s="365">
        <v>9.4</v>
      </c>
      <c r="L20" s="365">
        <v>4.8</v>
      </c>
      <c r="M20" s="365">
        <v>1.3</v>
      </c>
    </row>
    <row r="21" spans="1:13">
      <c r="A21" s="334">
        <v>2009</v>
      </c>
      <c r="B21" s="354">
        <v>-0.6</v>
      </c>
      <c r="C21" s="354">
        <v>0.5</v>
      </c>
      <c r="D21" s="354">
        <v>3.2</v>
      </c>
      <c r="E21" s="354">
        <v>9.3000000000000007</v>
      </c>
      <c r="F21" s="354">
        <v>13.9</v>
      </c>
      <c r="G21" s="354">
        <v>15.6</v>
      </c>
      <c r="H21" s="354">
        <v>17.8</v>
      </c>
      <c r="I21" s="354">
        <v>18.8</v>
      </c>
      <c r="J21" s="354">
        <v>14.6</v>
      </c>
      <c r="K21" s="354">
        <v>8.6999999999999993</v>
      </c>
      <c r="L21" s="354">
        <v>6.8</v>
      </c>
      <c r="M21" s="354">
        <v>0.1</v>
      </c>
    </row>
    <row r="22" spans="1:13">
      <c r="A22" s="334">
        <v>2010</v>
      </c>
      <c r="B22" s="354">
        <v>-1.2</v>
      </c>
      <c r="C22" s="354">
        <v>1.2</v>
      </c>
      <c r="D22" s="354">
        <v>3.8</v>
      </c>
      <c r="E22" s="354">
        <v>7.8</v>
      </c>
      <c r="F22" s="354">
        <v>12.2</v>
      </c>
      <c r="G22" s="354">
        <v>16.5</v>
      </c>
      <c r="H22" s="354">
        <v>18.8</v>
      </c>
      <c r="I22" s="354">
        <v>17.100000000000001</v>
      </c>
      <c r="J22" s="354">
        <v>12.8</v>
      </c>
      <c r="K22" s="354">
        <v>7.1</v>
      </c>
      <c r="L22" s="354">
        <v>6.6</v>
      </c>
      <c r="M22" s="354">
        <v>-0.3</v>
      </c>
    </row>
    <row r="23" spans="1:13">
      <c r="A23" s="334">
        <v>2011</v>
      </c>
      <c r="B23" s="354">
        <v>-0.4</v>
      </c>
      <c r="C23" s="354">
        <v>0.1</v>
      </c>
      <c r="D23" s="354">
        <v>3.6</v>
      </c>
      <c r="E23" s="354">
        <v>8.4</v>
      </c>
      <c r="F23" s="354">
        <v>12.3</v>
      </c>
      <c r="G23" s="354">
        <v>16.8</v>
      </c>
      <c r="H23" s="354">
        <v>16.8</v>
      </c>
      <c r="I23" s="354">
        <v>18.100000000000001</v>
      </c>
      <c r="J23" s="354">
        <v>15.9</v>
      </c>
      <c r="K23" s="354">
        <v>7.2</v>
      </c>
      <c r="L23" s="354">
        <v>2.9</v>
      </c>
      <c r="M23" s="354">
        <v>0.1</v>
      </c>
    </row>
    <row r="24" spans="1:13">
      <c r="A24" s="334">
        <v>2012</v>
      </c>
      <c r="B24" s="354">
        <v>-2.5</v>
      </c>
      <c r="C24" s="354">
        <v>-2.6</v>
      </c>
      <c r="D24" s="354">
        <v>4.5999999999999996</v>
      </c>
      <c r="E24" s="354">
        <v>7.6</v>
      </c>
      <c r="F24" s="354">
        <v>12.1</v>
      </c>
      <c r="G24" s="354">
        <v>17.3</v>
      </c>
      <c r="H24" s="354">
        <v>19.2</v>
      </c>
      <c r="I24" s="354">
        <v>18.399999999999999</v>
      </c>
      <c r="J24" s="354">
        <v>14.7</v>
      </c>
      <c r="K24" s="354">
        <v>10</v>
      </c>
      <c r="L24" s="354">
        <v>6.2</v>
      </c>
      <c r="M24" s="354">
        <v>-0.7</v>
      </c>
    </row>
    <row r="25" spans="1:13">
      <c r="A25" s="334">
        <v>2013</v>
      </c>
      <c r="B25" s="354">
        <v>1</v>
      </c>
      <c r="C25" s="354">
        <v>-0.3</v>
      </c>
      <c r="D25" s="354">
        <v>3.7</v>
      </c>
      <c r="E25" s="354">
        <v>9.4</v>
      </c>
      <c r="F25" s="354">
        <v>11.3</v>
      </c>
      <c r="G25" s="354">
        <v>15.7</v>
      </c>
      <c r="H25" s="354">
        <v>19.2</v>
      </c>
      <c r="I25" s="354">
        <v>17.5</v>
      </c>
      <c r="J25" s="354">
        <v>14.1</v>
      </c>
      <c r="K25" s="354">
        <v>11.1</v>
      </c>
      <c r="L25" s="354">
        <v>5.9</v>
      </c>
      <c r="M25" s="354">
        <v>1.2</v>
      </c>
    </row>
    <row r="26" spans="1:13">
      <c r="A26" s="334">
        <v>2014</v>
      </c>
      <c r="B26" s="354">
        <v>4.2</v>
      </c>
      <c r="C26" s="354">
        <v>4.5</v>
      </c>
      <c r="D26" s="354">
        <v>5.4</v>
      </c>
      <c r="E26" s="354">
        <v>9.4</v>
      </c>
      <c r="F26" s="354">
        <v>11.5</v>
      </c>
      <c r="G26" s="354">
        <v>16.3</v>
      </c>
      <c r="H26" s="354">
        <v>17.3</v>
      </c>
      <c r="I26" s="354">
        <v>16.399999999999999</v>
      </c>
      <c r="J26" s="354">
        <v>14.1</v>
      </c>
      <c r="K26" s="354">
        <v>11.3</v>
      </c>
      <c r="L26" s="354">
        <v>8.5</v>
      </c>
      <c r="M26" s="354">
        <v>3.1</v>
      </c>
    </row>
    <row r="27" spans="1:13">
      <c r="A27" s="334">
        <v>2015</v>
      </c>
      <c r="B27" s="354">
        <v>0.22580645161290314</v>
      </c>
      <c r="C27" s="354">
        <v>1.4857142857142858</v>
      </c>
      <c r="D27" s="354">
        <v>4.1322580645161286</v>
      </c>
      <c r="E27" s="354">
        <v>6.996666666666667</v>
      </c>
      <c r="F27" s="354">
        <v>13.477419354838709</v>
      </c>
      <c r="G27" s="354">
        <v>16.91333333333333</v>
      </c>
      <c r="H27" s="354">
        <v>20.535483870967745</v>
      </c>
      <c r="I27" s="354">
        <v>18.464516129032255</v>
      </c>
      <c r="J27" s="354">
        <v>14.063333333333333</v>
      </c>
      <c r="K27" s="354">
        <v>9.2516129032258068</v>
      </c>
      <c r="L27" s="354">
        <v>3.4233333333333338</v>
      </c>
      <c r="M27" s="354">
        <v>0.42580645161290337</v>
      </c>
    </row>
    <row r="28" spans="1:13">
      <c r="A28" s="334">
        <v>2016</v>
      </c>
      <c r="B28" s="354">
        <v>-1.3935483870967744</v>
      </c>
      <c r="C28" s="354">
        <v>3.63448275862069</v>
      </c>
      <c r="D28" s="354">
        <v>4.8645161290322587</v>
      </c>
      <c r="E28" s="354">
        <v>8.93333333333333</v>
      </c>
      <c r="F28" s="354">
        <v>11.493548387096771</v>
      </c>
      <c r="G28" s="354">
        <v>16.266666666666669</v>
      </c>
      <c r="H28" s="354">
        <v>18.70645161290323</v>
      </c>
      <c r="I28" s="354">
        <v>16.383870967741938</v>
      </c>
      <c r="J28" s="354">
        <v>15.346666666666666</v>
      </c>
      <c r="K28" s="354">
        <v>8.6967741935483858</v>
      </c>
      <c r="L28" s="354">
        <v>5.1499999999999995</v>
      </c>
      <c r="M28" s="354">
        <v>-1.2580645161290323</v>
      </c>
    </row>
    <row r="29" spans="1:13">
      <c r="A29" s="334">
        <v>2017</v>
      </c>
      <c r="B29" s="354">
        <v>-4.1741935483870973</v>
      </c>
      <c r="C29" s="354">
        <v>2.7035714285714287</v>
      </c>
      <c r="D29" s="354">
        <v>5.1612903225806441</v>
      </c>
      <c r="E29" s="354">
        <v>8.09</v>
      </c>
      <c r="F29" s="354">
        <v>12.777419354838708</v>
      </c>
      <c r="G29" s="354">
        <v>17.536666666666669</v>
      </c>
      <c r="H29" s="354">
        <v>18.167741935483868</v>
      </c>
      <c r="I29" s="354">
        <v>18.041935483870962</v>
      </c>
      <c r="J29" s="354">
        <v>12.490000000000002</v>
      </c>
      <c r="K29" s="354">
        <v>7.8516129032258073</v>
      </c>
      <c r="L29" s="354">
        <v>3.3133333333333335</v>
      </c>
      <c r="M29" s="354">
        <v>-1.2161290322580642</v>
      </c>
    </row>
    <row r="30" spans="1:13">
      <c r="A30" s="334">
        <v>2018</v>
      </c>
      <c r="B30" s="354">
        <v>1.3806451612903226</v>
      </c>
      <c r="C30" s="354">
        <v>-0.31785714285714278</v>
      </c>
      <c r="D30" s="354">
        <v>3.770967741935483</v>
      </c>
      <c r="E30" s="354">
        <v>10.036666666666667</v>
      </c>
      <c r="F30" s="354">
        <v>15.109523809523807</v>
      </c>
      <c r="G30" s="354">
        <v>16.569999999999997</v>
      </c>
      <c r="H30" s="354">
        <v>18.587096774193551</v>
      </c>
      <c r="I30" s="354">
        <v>18.806451612903224</v>
      </c>
      <c r="J30" s="354">
        <v>14.25333333333333</v>
      </c>
      <c r="K30" s="354">
        <v>10.016129032258064</v>
      </c>
      <c r="L30" s="354">
        <v>6.9433333333333307</v>
      </c>
      <c r="M30" s="354">
        <v>-0.55483870967741933</v>
      </c>
    </row>
    <row r="33" spans="1:13" ht="27.75" customHeight="1">
      <c r="A33" s="788" t="s">
        <v>1856</v>
      </c>
      <c r="B33" s="788"/>
      <c r="C33" s="788"/>
      <c r="D33" s="788"/>
      <c r="E33" s="788"/>
      <c r="F33" s="788"/>
      <c r="G33" s="788"/>
      <c r="H33" s="788"/>
      <c r="I33" s="788"/>
      <c r="J33" s="788"/>
      <c r="K33" s="788"/>
      <c r="L33" s="788"/>
      <c r="M33" s="788"/>
    </row>
    <row r="34" spans="1:13">
      <c r="A34" s="310"/>
    </row>
    <row r="35" spans="1:13" s="352" customFormat="1" ht="26.25" customHeight="1">
      <c r="A35" s="358" t="s">
        <v>72</v>
      </c>
      <c r="B35" s="305" t="s">
        <v>127</v>
      </c>
      <c r="C35" s="305" t="s">
        <v>128</v>
      </c>
      <c r="D35" s="305" t="s">
        <v>129</v>
      </c>
      <c r="E35" s="305" t="s">
        <v>130</v>
      </c>
      <c r="F35" s="305" t="s">
        <v>131</v>
      </c>
      <c r="G35" s="305" t="s">
        <v>132</v>
      </c>
      <c r="H35" s="305" t="s">
        <v>133</v>
      </c>
      <c r="I35" s="305" t="s">
        <v>134</v>
      </c>
      <c r="J35" s="305" t="s">
        <v>135</v>
      </c>
      <c r="K35" s="305" t="s">
        <v>136</v>
      </c>
      <c r="L35" s="305" t="s">
        <v>137</v>
      </c>
      <c r="M35" s="305" t="s">
        <v>138</v>
      </c>
    </row>
    <row r="36" spans="1:13">
      <c r="A36" s="333">
        <v>2008</v>
      </c>
      <c r="B36" s="365">
        <v>9.4</v>
      </c>
      <c r="C36" s="365">
        <v>10.199999999999999</v>
      </c>
      <c r="D36" s="365">
        <v>13.4</v>
      </c>
      <c r="E36" s="365">
        <v>18</v>
      </c>
      <c r="F36" s="365">
        <v>13.4</v>
      </c>
      <c r="G36" s="365">
        <v>18</v>
      </c>
      <c r="H36" s="365">
        <v>29.9</v>
      </c>
      <c r="I36" s="365">
        <v>30.1</v>
      </c>
      <c r="J36" s="365">
        <v>23.9</v>
      </c>
      <c r="K36" s="365">
        <v>20.5</v>
      </c>
      <c r="L36" s="365">
        <v>13.3</v>
      </c>
      <c r="M36" s="365">
        <v>8.6</v>
      </c>
    </row>
    <row r="37" spans="1:13">
      <c r="A37" s="334">
        <v>2009</v>
      </c>
      <c r="B37" s="354">
        <v>7.9</v>
      </c>
      <c r="C37" s="354">
        <v>9.8000000000000007</v>
      </c>
      <c r="D37" s="354">
        <v>14.3</v>
      </c>
      <c r="E37" s="354">
        <v>20.8</v>
      </c>
      <c r="F37" s="354">
        <v>14.3</v>
      </c>
      <c r="G37" s="354">
        <v>20.8</v>
      </c>
      <c r="H37" s="354">
        <v>29.8</v>
      </c>
      <c r="I37" s="354">
        <v>31.5</v>
      </c>
      <c r="J37" s="354">
        <v>27.3</v>
      </c>
      <c r="K37" s="354">
        <v>19.600000000000001</v>
      </c>
      <c r="L37" s="354">
        <v>13.2</v>
      </c>
      <c r="M37" s="354">
        <v>8.1999999999999993</v>
      </c>
    </row>
    <row r="38" spans="1:13">
      <c r="A38" s="334">
        <v>2010</v>
      </c>
      <c r="B38" s="354">
        <v>6.1</v>
      </c>
      <c r="C38" s="354">
        <v>9.1</v>
      </c>
      <c r="D38" s="354">
        <v>13.2</v>
      </c>
      <c r="E38" s="354">
        <v>20.100000000000001</v>
      </c>
      <c r="F38" s="354">
        <v>13.2</v>
      </c>
      <c r="G38" s="354">
        <v>20.100000000000001</v>
      </c>
      <c r="H38" s="354">
        <v>30.9</v>
      </c>
      <c r="I38" s="354">
        <v>28.5</v>
      </c>
      <c r="J38" s="354">
        <v>23.9</v>
      </c>
      <c r="K38" s="354">
        <v>18.399999999999999</v>
      </c>
      <c r="L38" s="354">
        <v>12.9</v>
      </c>
      <c r="M38" s="354">
        <v>6.8</v>
      </c>
    </row>
    <row r="39" spans="1:13">
      <c r="A39" s="334">
        <v>2011</v>
      </c>
      <c r="B39" s="354">
        <v>6.8</v>
      </c>
      <c r="C39" s="354">
        <v>10.8</v>
      </c>
      <c r="D39" s="354">
        <v>14.3</v>
      </c>
      <c r="E39" s="354">
        <v>22.5</v>
      </c>
      <c r="F39" s="354">
        <v>14.3</v>
      </c>
      <c r="G39" s="354">
        <v>22.5</v>
      </c>
      <c r="H39" s="354">
        <v>28.5</v>
      </c>
      <c r="I39" s="354">
        <v>31.3</v>
      </c>
      <c r="J39" s="354">
        <v>28.8</v>
      </c>
      <c r="K39" s="354">
        <v>19.7</v>
      </c>
      <c r="L39" s="354">
        <v>14.3</v>
      </c>
      <c r="M39" s="354">
        <v>9.3000000000000007</v>
      </c>
    </row>
    <row r="40" spans="1:13">
      <c r="A40" s="334">
        <v>2012</v>
      </c>
      <c r="B40" s="354">
        <v>8.1999999999999993</v>
      </c>
      <c r="C40" s="354">
        <v>8.1</v>
      </c>
      <c r="D40" s="354">
        <v>19.100000000000001</v>
      </c>
      <c r="E40" s="354">
        <v>17.7</v>
      </c>
      <c r="F40" s="354">
        <v>19.100000000000001</v>
      </c>
      <c r="G40" s="354">
        <v>17.7</v>
      </c>
      <c r="H40" s="354">
        <v>31.5</v>
      </c>
      <c r="I40" s="354">
        <v>32.4</v>
      </c>
      <c r="J40" s="354">
        <v>26.1</v>
      </c>
      <c r="K40" s="354">
        <v>19.899999999999999</v>
      </c>
      <c r="L40" s="354">
        <v>14.6</v>
      </c>
      <c r="M40" s="354">
        <v>7.7</v>
      </c>
    </row>
    <row r="41" spans="1:13">
      <c r="A41" s="334">
        <v>2013</v>
      </c>
      <c r="B41" s="354">
        <v>8.1</v>
      </c>
      <c r="C41" s="354">
        <v>9</v>
      </c>
      <c r="D41" s="354">
        <v>11.8</v>
      </c>
      <c r="E41" s="354">
        <v>19.3</v>
      </c>
      <c r="F41" s="354">
        <v>11.8</v>
      </c>
      <c r="G41" s="354">
        <v>19.3</v>
      </c>
      <c r="H41" s="354">
        <v>32.299999999999997</v>
      </c>
      <c r="I41" s="354">
        <v>30.9</v>
      </c>
      <c r="J41" s="354">
        <v>25.1</v>
      </c>
      <c r="K41" s="354">
        <v>19.5</v>
      </c>
      <c r="L41" s="354">
        <v>14.2</v>
      </c>
      <c r="M41" s="354">
        <v>10.9</v>
      </c>
    </row>
    <row r="42" spans="1:13">
      <c r="A42" s="334">
        <v>2014</v>
      </c>
      <c r="B42" s="354">
        <v>10.3</v>
      </c>
      <c r="C42" s="354">
        <v>11.8</v>
      </c>
      <c r="D42" s="354">
        <v>17.5</v>
      </c>
      <c r="E42" s="354">
        <v>20.6</v>
      </c>
      <c r="F42" s="354">
        <v>23.7</v>
      </c>
      <c r="G42" s="354">
        <v>28.6</v>
      </c>
      <c r="H42" s="354">
        <v>28.2</v>
      </c>
      <c r="I42" s="354">
        <v>27.2</v>
      </c>
      <c r="J42" s="354">
        <v>24.6</v>
      </c>
      <c r="K42" s="354">
        <v>21.2</v>
      </c>
      <c r="L42" s="354">
        <v>15.4</v>
      </c>
      <c r="M42" s="354">
        <v>10</v>
      </c>
    </row>
    <row r="43" spans="1:13">
      <c r="A43" s="334">
        <v>2015</v>
      </c>
      <c r="B43" s="354">
        <v>9.5</v>
      </c>
      <c r="C43" s="354">
        <v>10.6</v>
      </c>
      <c r="D43" s="354">
        <v>15.2</v>
      </c>
      <c r="E43" s="354">
        <v>19.100000000000001</v>
      </c>
      <c r="F43" s="354">
        <v>23.9</v>
      </c>
      <c r="G43" s="354">
        <v>28.4</v>
      </c>
      <c r="H43" s="354">
        <v>32.5</v>
      </c>
      <c r="I43" s="354">
        <v>30.9</v>
      </c>
      <c r="J43" s="354">
        <v>25</v>
      </c>
      <c r="K43" s="354">
        <v>19.2</v>
      </c>
      <c r="L43" s="354">
        <v>13.3</v>
      </c>
      <c r="M43" s="354">
        <v>9.4</v>
      </c>
    </row>
    <row r="44" spans="1:13">
      <c r="A44" s="334">
        <v>2016</v>
      </c>
      <c r="B44" s="354">
        <v>7.9</v>
      </c>
      <c r="C44" s="354">
        <v>10.8</v>
      </c>
      <c r="D44" s="354">
        <v>14.5</v>
      </c>
      <c r="E44" s="354">
        <v>19.600000000000001</v>
      </c>
      <c r="F44" s="354">
        <v>22.5</v>
      </c>
      <c r="G44" s="354">
        <v>27.3</v>
      </c>
      <c r="H44" s="354">
        <v>31.1</v>
      </c>
      <c r="I44" s="354">
        <v>29.1</v>
      </c>
      <c r="J44" s="354">
        <v>27.5</v>
      </c>
      <c r="K44" s="354">
        <v>18.3</v>
      </c>
      <c r="L44" s="354">
        <v>12.7</v>
      </c>
      <c r="M44" s="354">
        <v>10.199999999999999</v>
      </c>
    </row>
    <row r="45" spans="1:13">
      <c r="A45" s="334">
        <v>2017</v>
      </c>
      <c r="B45" s="354">
        <v>6.3612903225806461</v>
      </c>
      <c r="C45" s="354">
        <v>10.742857142857144</v>
      </c>
      <c r="D45" s="354">
        <v>17.625806451612906</v>
      </c>
      <c r="E45" s="354">
        <v>19.583333333333332</v>
      </c>
      <c r="F45" s="354">
        <v>24.241935483870972</v>
      </c>
      <c r="G45" s="354">
        <v>29.596666666666668</v>
      </c>
      <c r="H45" s="354">
        <v>30.180645161290322</v>
      </c>
      <c r="I45" s="354">
        <v>31.316129032258065</v>
      </c>
      <c r="J45" s="354">
        <v>22.150000000000009</v>
      </c>
      <c r="K45" s="354">
        <v>19.574193548387097</v>
      </c>
      <c r="L45" s="354">
        <v>12.833333333333332</v>
      </c>
      <c r="M45" s="354">
        <v>7.9354838709677429</v>
      </c>
    </row>
    <row r="46" spans="1:13">
      <c r="A46" s="334">
        <v>2018</v>
      </c>
      <c r="B46" s="354">
        <v>9.8999999999999968</v>
      </c>
      <c r="C46" s="354">
        <v>7.5571428571428587</v>
      </c>
      <c r="D46" s="354">
        <v>11.587096774193546</v>
      </c>
      <c r="E46" s="354">
        <v>22.243333333333332</v>
      </c>
      <c r="F46" s="354">
        <v>27.452380952380956</v>
      </c>
      <c r="G46" s="354">
        <v>28.716666666666672</v>
      </c>
      <c r="H46" s="354">
        <v>30.690322580645155</v>
      </c>
      <c r="I46" s="354">
        <v>32</v>
      </c>
      <c r="J46" s="354">
        <v>27.12</v>
      </c>
      <c r="K46" s="354">
        <v>20.899999999999991</v>
      </c>
      <c r="L46" s="354">
        <v>14.263333333333337</v>
      </c>
      <c r="M46" s="354">
        <v>8.4677419354838737</v>
      </c>
    </row>
    <row r="47" spans="1:13">
      <c r="A47" s="426" t="s">
        <v>1332</v>
      </c>
    </row>
  </sheetData>
  <mergeCells count="3">
    <mergeCell ref="A1:M1"/>
    <mergeCell ref="A17:M17"/>
    <mergeCell ref="A33:M33"/>
  </mergeCells>
  <pageMargins left="0.78740157480314965" right="0.78740157480314965" top="1.0629921259842521" bottom="1.0629921259842521" header="0.78740157480314965" footer="0.78740157480314965"/>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A1:N50"/>
  <sheetViews>
    <sheetView topLeftCell="A22" zoomScaleNormal="100" workbookViewId="0">
      <selection activeCell="A42" sqref="A42:M42"/>
    </sheetView>
  </sheetViews>
  <sheetFormatPr defaultRowHeight="12.75"/>
  <cols>
    <col min="1" max="1" width="9.85546875" style="307" customWidth="1"/>
    <col min="2" max="13" width="6" style="46" customWidth="1"/>
    <col min="14" max="1025" width="11.5703125" style="46"/>
    <col min="1026" max="16384" width="9.140625" style="46"/>
  </cols>
  <sheetData>
    <row r="1" spans="1:13" ht="27.75" customHeight="1">
      <c r="A1" s="788" t="s">
        <v>1857</v>
      </c>
      <c r="B1" s="788"/>
      <c r="C1" s="788"/>
      <c r="D1" s="788"/>
      <c r="E1" s="788"/>
      <c r="F1" s="788"/>
      <c r="G1" s="788"/>
      <c r="H1" s="788"/>
      <c r="I1" s="788"/>
      <c r="J1" s="788"/>
      <c r="K1" s="788"/>
      <c r="L1" s="788"/>
      <c r="M1" s="788"/>
    </row>
    <row r="3" spans="1:13" s="66" customFormat="1">
      <c r="A3" s="358" t="s">
        <v>72</v>
      </c>
      <c r="B3" s="305" t="s">
        <v>127</v>
      </c>
      <c r="C3" s="305" t="s">
        <v>128</v>
      </c>
      <c r="D3" s="305" t="s">
        <v>129</v>
      </c>
      <c r="E3" s="305" t="s">
        <v>130</v>
      </c>
      <c r="F3" s="305" t="s">
        <v>131</v>
      </c>
      <c r="G3" s="305" t="s">
        <v>132</v>
      </c>
      <c r="H3" s="305" t="s">
        <v>133</v>
      </c>
      <c r="I3" s="305" t="s">
        <v>134</v>
      </c>
      <c r="J3" s="305" t="s">
        <v>139</v>
      </c>
      <c r="K3" s="305" t="s">
        <v>136</v>
      </c>
      <c r="L3" s="305" t="s">
        <v>137</v>
      </c>
      <c r="M3" s="305" t="s">
        <v>138</v>
      </c>
    </row>
    <row r="4" spans="1:13">
      <c r="A4" s="333">
        <v>2008</v>
      </c>
      <c r="B4" s="365">
        <v>-5.0999999999999996</v>
      </c>
      <c r="C4" s="365">
        <v>-4.5999999999999996</v>
      </c>
      <c r="D4" s="365">
        <v>-0.6</v>
      </c>
      <c r="E4" s="365">
        <v>3</v>
      </c>
      <c r="F4" s="365">
        <v>8.3000000000000007</v>
      </c>
      <c r="G4" s="365">
        <v>9.1999999999999993</v>
      </c>
      <c r="H4" s="365">
        <v>12.2</v>
      </c>
      <c r="I4" s="365">
        <v>13.4</v>
      </c>
      <c r="J4" s="365">
        <v>5.2</v>
      </c>
      <c r="K4" s="365">
        <v>4.4000000000000004</v>
      </c>
      <c r="L4" s="365">
        <v>-3.7</v>
      </c>
      <c r="M4" s="365">
        <v>-5</v>
      </c>
    </row>
    <row r="5" spans="1:13">
      <c r="A5" s="334">
        <v>2009</v>
      </c>
      <c r="B5" s="354">
        <v>-7.6</v>
      </c>
      <c r="C5" s="354">
        <v>-5.0999999999999996</v>
      </c>
      <c r="D5" s="354">
        <v>-2</v>
      </c>
      <c r="E5" s="354">
        <v>5.9</v>
      </c>
      <c r="F5" s="354">
        <v>9</v>
      </c>
      <c r="G5" s="354">
        <v>9.4</v>
      </c>
      <c r="H5" s="354">
        <v>12.3</v>
      </c>
      <c r="I5" s="354">
        <v>13.1</v>
      </c>
      <c r="J5" s="354">
        <v>10.199999999999999</v>
      </c>
      <c r="K5" s="354">
        <v>0.8</v>
      </c>
      <c r="L5" s="354">
        <v>1.5</v>
      </c>
      <c r="M5" s="354">
        <v>-12.4</v>
      </c>
    </row>
    <row r="6" spans="1:13">
      <c r="A6" s="334">
        <v>2010</v>
      </c>
      <c r="B6" s="354">
        <v>-5.9</v>
      </c>
      <c r="C6" s="354">
        <v>-5.6</v>
      </c>
      <c r="D6" s="354">
        <v>-3.3</v>
      </c>
      <c r="E6" s="354">
        <v>2.6</v>
      </c>
      <c r="F6" s="354">
        <v>7</v>
      </c>
      <c r="G6" s="354">
        <v>10</v>
      </c>
      <c r="H6" s="354">
        <v>14</v>
      </c>
      <c r="I6" s="354">
        <v>8.9</v>
      </c>
      <c r="J6" s="354">
        <v>9.6999999999999993</v>
      </c>
      <c r="K6" s="354">
        <v>0.5</v>
      </c>
      <c r="L6" s="354">
        <v>0.3</v>
      </c>
      <c r="M6" s="354">
        <v>-7.2</v>
      </c>
    </row>
    <row r="7" spans="1:13">
      <c r="A7" s="334">
        <v>2011</v>
      </c>
      <c r="B7" s="354">
        <v>-5.9</v>
      </c>
      <c r="C7" s="354">
        <v>-4.5999999999999996</v>
      </c>
      <c r="D7" s="354">
        <v>-3.2</v>
      </c>
      <c r="E7" s="354">
        <v>4.5</v>
      </c>
      <c r="F7" s="354">
        <v>7.5</v>
      </c>
      <c r="G7" s="354">
        <v>13</v>
      </c>
      <c r="H7" s="354">
        <v>11.2</v>
      </c>
      <c r="I7" s="354">
        <v>12.7</v>
      </c>
      <c r="J7" s="354">
        <v>12</v>
      </c>
      <c r="K7" s="354">
        <v>1.3</v>
      </c>
      <c r="L7" s="354">
        <v>-3</v>
      </c>
      <c r="M7" s="354">
        <v>-4.8</v>
      </c>
    </row>
    <row r="8" spans="1:13">
      <c r="A8" s="334">
        <v>2012</v>
      </c>
      <c r="B8" s="354">
        <v>-6.5</v>
      </c>
      <c r="C8" s="354">
        <v>-9</v>
      </c>
      <c r="D8" s="354">
        <v>-0.2</v>
      </c>
      <c r="E8" s="354">
        <v>-0.5</v>
      </c>
      <c r="F8" s="354">
        <v>4.0999999999999996</v>
      </c>
      <c r="G8" s="354">
        <v>11.4</v>
      </c>
      <c r="H8" s="354">
        <v>15.8</v>
      </c>
      <c r="I8" s="354">
        <v>11.3</v>
      </c>
      <c r="J8" s="354">
        <v>9.4</v>
      </c>
      <c r="K8" s="354">
        <v>1.4</v>
      </c>
      <c r="L8" s="354">
        <v>0.3</v>
      </c>
      <c r="M8" s="354">
        <v>-6.2</v>
      </c>
    </row>
    <row r="9" spans="1:13">
      <c r="A9" s="334">
        <v>2013</v>
      </c>
      <c r="B9" s="354">
        <v>-3.3</v>
      </c>
      <c r="C9" s="354">
        <v>-4.8</v>
      </c>
      <c r="D9" s="354">
        <v>-1.4</v>
      </c>
      <c r="E9" s="354">
        <v>5.2</v>
      </c>
      <c r="F9" s="354">
        <v>7.5</v>
      </c>
      <c r="G9" s="354">
        <v>10.1</v>
      </c>
      <c r="H9" s="354">
        <v>16.2</v>
      </c>
      <c r="I9" s="354">
        <v>13.9</v>
      </c>
      <c r="J9" s="354">
        <v>10</v>
      </c>
      <c r="K9" s="354">
        <v>5.6</v>
      </c>
      <c r="L9" s="354">
        <v>-3.3</v>
      </c>
      <c r="M9" s="354">
        <v>-3.7</v>
      </c>
    </row>
    <row r="10" spans="1:13">
      <c r="A10" s="334">
        <v>2014</v>
      </c>
      <c r="B10" s="354">
        <v>-0.4</v>
      </c>
      <c r="C10" s="354">
        <v>0.9</v>
      </c>
      <c r="D10" s="354">
        <v>2.6</v>
      </c>
      <c r="E10" s="354">
        <v>3.7</v>
      </c>
      <c r="F10" s="354">
        <v>6.3</v>
      </c>
      <c r="G10" s="354">
        <v>12.3</v>
      </c>
      <c r="H10" s="354">
        <v>13.4</v>
      </c>
      <c r="I10" s="354">
        <v>10.9</v>
      </c>
      <c r="J10" s="354">
        <v>8.8000000000000007</v>
      </c>
      <c r="K10" s="354">
        <v>1.8</v>
      </c>
      <c r="L10" s="354">
        <v>2</v>
      </c>
      <c r="M10" s="354">
        <v>-5.0999999999999996</v>
      </c>
    </row>
    <row r="11" spans="1:13">
      <c r="A11" s="334">
        <v>2015</v>
      </c>
      <c r="B11" s="354">
        <v>-4.2</v>
      </c>
      <c r="C11" s="354">
        <v>-4.3</v>
      </c>
      <c r="D11" s="354">
        <v>-0.1</v>
      </c>
      <c r="E11" s="354">
        <v>1.2</v>
      </c>
      <c r="F11" s="354">
        <v>10.4</v>
      </c>
      <c r="G11" s="354">
        <v>13.3</v>
      </c>
      <c r="H11" s="354">
        <v>16.8</v>
      </c>
      <c r="I11" s="354">
        <v>13.2</v>
      </c>
      <c r="J11" s="354">
        <v>8</v>
      </c>
      <c r="K11" s="354">
        <v>3.2</v>
      </c>
      <c r="L11" s="354">
        <v>-2.5</v>
      </c>
      <c r="M11" s="354">
        <v>-3.6</v>
      </c>
    </row>
    <row r="12" spans="1:13">
      <c r="A12" s="334">
        <v>2016</v>
      </c>
      <c r="B12" s="354">
        <v>-6.4</v>
      </c>
      <c r="C12" s="354">
        <v>-0.7</v>
      </c>
      <c r="D12" s="354">
        <v>0.5</v>
      </c>
      <c r="E12" s="354">
        <v>3.7</v>
      </c>
      <c r="F12" s="354">
        <v>7.1</v>
      </c>
      <c r="G12" s="354">
        <v>12.4</v>
      </c>
      <c r="H12" s="354">
        <v>11.9</v>
      </c>
      <c r="I12" s="354">
        <v>13.1</v>
      </c>
      <c r="J12" s="354">
        <v>10.8</v>
      </c>
      <c r="K12" s="354">
        <v>2.6</v>
      </c>
      <c r="L12" s="354">
        <v>-3.6</v>
      </c>
      <c r="M12" s="354">
        <v>-4.4000000000000004</v>
      </c>
    </row>
    <row r="13" spans="1:13">
      <c r="A13" s="334">
        <v>2017</v>
      </c>
      <c r="B13" s="354">
        <v>-9.1</v>
      </c>
      <c r="C13" s="354">
        <v>-2.2999999999999998</v>
      </c>
      <c r="D13" s="354">
        <v>1.1000000000000001</v>
      </c>
      <c r="E13" s="354">
        <v>1.9</v>
      </c>
      <c r="F13" s="354">
        <v>7.9</v>
      </c>
      <c r="G13" s="354">
        <v>9.9</v>
      </c>
      <c r="H13" s="354">
        <v>12.4</v>
      </c>
      <c r="I13" s="354">
        <v>13.4</v>
      </c>
      <c r="J13" s="354">
        <v>6.6</v>
      </c>
      <c r="K13" s="354">
        <v>3.4</v>
      </c>
      <c r="L13" s="354">
        <v>-2.7</v>
      </c>
      <c r="M13" s="354">
        <v>-5</v>
      </c>
    </row>
    <row r="14" spans="1:13">
      <c r="A14" s="334">
        <v>2018</v>
      </c>
      <c r="B14" s="354">
        <v>-2.4</v>
      </c>
      <c r="C14" s="354">
        <v>-7.5</v>
      </c>
      <c r="D14" s="354">
        <v>-3.9</v>
      </c>
      <c r="E14" s="354">
        <v>3.3</v>
      </c>
      <c r="F14" s="354">
        <v>9.5</v>
      </c>
      <c r="G14" s="354">
        <v>12.5</v>
      </c>
      <c r="H14" s="354">
        <v>16.399999999999999</v>
      </c>
      <c r="I14" s="354">
        <v>9.8000000000000007</v>
      </c>
      <c r="J14" s="354">
        <v>5.3</v>
      </c>
      <c r="K14" s="354">
        <v>3.9</v>
      </c>
      <c r="L14" s="354">
        <v>-2.2000000000000002</v>
      </c>
      <c r="M14" s="354">
        <v>-4.4000000000000004</v>
      </c>
    </row>
    <row r="17" spans="1:13" ht="15">
      <c r="A17" s="788" t="s">
        <v>1855</v>
      </c>
      <c r="B17" s="788"/>
      <c r="C17" s="788"/>
      <c r="D17" s="788"/>
      <c r="E17" s="788"/>
      <c r="F17" s="788"/>
      <c r="G17" s="788"/>
      <c r="H17" s="788"/>
      <c r="I17" s="788"/>
      <c r="J17" s="788"/>
      <c r="K17" s="788"/>
      <c r="L17" s="788"/>
      <c r="M17" s="788"/>
    </row>
    <row r="18" spans="1:13">
      <c r="A18" s="359"/>
    </row>
    <row r="19" spans="1:13">
      <c r="A19" s="358" t="s">
        <v>72</v>
      </c>
      <c r="B19" s="305" t="s">
        <v>1340</v>
      </c>
      <c r="C19" s="305" t="s">
        <v>1341</v>
      </c>
      <c r="D19" s="305" t="s">
        <v>1334</v>
      </c>
      <c r="E19" s="305" t="s">
        <v>1335</v>
      </c>
      <c r="F19" s="305" t="s">
        <v>1336</v>
      </c>
      <c r="G19" s="305" t="s">
        <v>1337</v>
      </c>
      <c r="H19" s="305" t="s">
        <v>1338</v>
      </c>
      <c r="I19" s="305" t="s">
        <v>1339</v>
      </c>
      <c r="J19" s="305" t="s">
        <v>1343</v>
      </c>
      <c r="K19" s="305" t="s">
        <v>1342</v>
      </c>
      <c r="L19" s="305" t="s">
        <v>1344</v>
      </c>
      <c r="M19" s="305" t="s">
        <v>1345</v>
      </c>
    </row>
    <row r="20" spans="1:13">
      <c r="A20" s="333">
        <v>2008</v>
      </c>
      <c r="B20" s="365">
        <v>14.2</v>
      </c>
      <c r="C20" s="365">
        <v>16.7</v>
      </c>
      <c r="D20" s="365">
        <v>19.5</v>
      </c>
      <c r="E20" s="365">
        <v>22.6</v>
      </c>
      <c r="F20" s="365">
        <v>32.700000000000003</v>
      </c>
      <c r="G20" s="365">
        <v>34.799999999999997</v>
      </c>
      <c r="H20" s="365">
        <v>33.200000000000003</v>
      </c>
      <c r="I20" s="365">
        <v>33.4</v>
      </c>
      <c r="J20" s="365">
        <v>31.1</v>
      </c>
      <c r="K20" s="365">
        <v>26.5</v>
      </c>
      <c r="L20" s="365">
        <v>21</v>
      </c>
      <c r="M20" s="365">
        <v>12.5</v>
      </c>
    </row>
    <row r="21" spans="1:13">
      <c r="A21" s="334">
        <v>2009</v>
      </c>
      <c r="B21" s="354">
        <v>12.3</v>
      </c>
      <c r="C21" s="354">
        <v>13.6</v>
      </c>
      <c r="D21" s="354">
        <v>17.7</v>
      </c>
      <c r="E21" s="354">
        <v>25.9</v>
      </c>
      <c r="F21" s="354">
        <v>34</v>
      </c>
      <c r="G21" s="354">
        <v>31.6</v>
      </c>
      <c r="H21" s="354">
        <v>34.6</v>
      </c>
      <c r="I21" s="354">
        <v>35.200000000000003</v>
      </c>
      <c r="J21" s="354">
        <v>31.9</v>
      </c>
      <c r="K21" s="354">
        <v>25.2</v>
      </c>
      <c r="L21" s="354">
        <v>16.100000000000001</v>
      </c>
      <c r="M21" s="354">
        <v>13.8</v>
      </c>
    </row>
    <row r="22" spans="1:13">
      <c r="A22" s="334">
        <v>2010</v>
      </c>
      <c r="B22" s="354">
        <v>9.4</v>
      </c>
      <c r="C22" s="354">
        <v>14.5</v>
      </c>
      <c r="D22" s="354">
        <v>21</v>
      </c>
      <c r="E22" s="354">
        <v>27.3</v>
      </c>
      <c r="F22" s="354">
        <v>28</v>
      </c>
      <c r="G22" s="354">
        <v>32.700000000000003</v>
      </c>
      <c r="H22" s="354">
        <v>36.700000000000003</v>
      </c>
      <c r="I22" s="354">
        <v>32.200000000000003</v>
      </c>
      <c r="J22" s="354">
        <v>27.5</v>
      </c>
      <c r="K22" s="354">
        <v>24.7</v>
      </c>
      <c r="L22" s="354">
        <v>18.899999999999999</v>
      </c>
      <c r="M22" s="354">
        <v>14.1</v>
      </c>
    </row>
    <row r="23" spans="1:13">
      <c r="A23" s="334">
        <v>2011</v>
      </c>
      <c r="B23" s="354">
        <v>11.5</v>
      </c>
      <c r="C23" s="354">
        <v>16.2</v>
      </c>
      <c r="D23" s="354">
        <v>21.6</v>
      </c>
      <c r="E23" s="354">
        <v>30.3</v>
      </c>
      <c r="F23" s="354">
        <v>32.1</v>
      </c>
      <c r="G23" s="354">
        <v>31.8</v>
      </c>
      <c r="H23" s="354">
        <v>34.5</v>
      </c>
      <c r="I23" s="354">
        <v>37.299999999999997</v>
      </c>
      <c r="J23" s="354">
        <v>32.4</v>
      </c>
      <c r="K23" s="354">
        <v>29.5</v>
      </c>
      <c r="L23" s="354">
        <v>18.8</v>
      </c>
      <c r="M23" s="354">
        <v>12.7</v>
      </c>
    </row>
    <row r="24" spans="1:13">
      <c r="A24" s="334">
        <v>2012</v>
      </c>
      <c r="B24" s="354">
        <v>12.8</v>
      </c>
      <c r="C24" s="354">
        <v>18.2</v>
      </c>
      <c r="D24" s="354">
        <v>25.2</v>
      </c>
      <c r="E24" s="354">
        <v>29.9</v>
      </c>
      <c r="F24" s="354">
        <v>32</v>
      </c>
      <c r="G24" s="354">
        <v>34.6</v>
      </c>
      <c r="H24" s="354">
        <v>37</v>
      </c>
      <c r="I24" s="354">
        <v>37.1</v>
      </c>
      <c r="J24" s="354">
        <v>32.299999999999997</v>
      </c>
      <c r="K24" s="354">
        <v>26.3</v>
      </c>
      <c r="L24" s="354">
        <v>19.399999999999999</v>
      </c>
      <c r="M24" s="354">
        <v>12.3</v>
      </c>
    </row>
    <row r="25" spans="1:13">
      <c r="A25" s="334">
        <v>2013</v>
      </c>
      <c r="B25" s="354">
        <v>13.2</v>
      </c>
      <c r="C25" s="354">
        <v>14.7</v>
      </c>
      <c r="D25" s="354">
        <v>17.899999999999999</v>
      </c>
      <c r="E25" s="354">
        <v>27</v>
      </c>
      <c r="F25" s="354">
        <v>28.4</v>
      </c>
      <c r="G25" s="354">
        <v>34.9</v>
      </c>
      <c r="H25" s="354">
        <v>35.299999999999997</v>
      </c>
      <c r="I25" s="354">
        <v>37.4</v>
      </c>
      <c r="J25" s="354">
        <v>29.9</v>
      </c>
      <c r="K25" s="354">
        <v>21.9</v>
      </c>
      <c r="L25" s="354">
        <v>20.2</v>
      </c>
      <c r="M25" s="354">
        <v>14.2</v>
      </c>
    </row>
    <row r="26" spans="1:13">
      <c r="A26" s="334">
        <v>2014</v>
      </c>
      <c r="B26" s="354">
        <v>15.4</v>
      </c>
      <c r="C26" s="354">
        <v>15.7</v>
      </c>
      <c r="D26" s="354">
        <v>22</v>
      </c>
      <c r="E26" s="354">
        <v>26.2</v>
      </c>
      <c r="F26" s="354">
        <v>28.4</v>
      </c>
      <c r="G26" s="354">
        <v>36.700000000000003</v>
      </c>
      <c r="H26" s="354">
        <v>32.9</v>
      </c>
      <c r="I26" s="354">
        <v>30.6</v>
      </c>
      <c r="J26" s="354">
        <v>28.7</v>
      </c>
      <c r="K26" s="354">
        <v>25.3</v>
      </c>
      <c r="L26" s="354">
        <v>20.399999999999999</v>
      </c>
      <c r="M26" s="354">
        <v>14.5</v>
      </c>
    </row>
    <row r="27" spans="1:13">
      <c r="A27" s="334">
        <v>2015</v>
      </c>
      <c r="B27" s="354">
        <v>14.4</v>
      </c>
      <c r="C27" s="354">
        <v>15.4</v>
      </c>
      <c r="D27" s="354">
        <v>18.100000000000001</v>
      </c>
      <c r="E27" s="354">
        <v>24.8</v>
      </c>
      <c r="F27" s="354">
        <v>28.6</v>
      </c>
      <c r="G27" s="354">
        <v>34.799999999999997</v>
      </c>
      <c r="H27" s="354">
        <v>38.1</v>
      </c>
      <c r="I27" s="354">
        <v>36.700000000000003</v>
      </c>
      <c r="J27" s="354">
        <v>31.4</v>
      </c>
      <c r="K27" s="354">
        <v>23.9</v>
      </c>
      <c r="L27" s="354">
        <v>21.8</v>
      </c>
      <c r="M27" s="354">
        <v>13.1</v>
      </c>
    </row>
    <row r="28" spans="1:13">
      <c r="A28" s="334">
        <v>2016</v>
      </c>
      <c r="B28" s="354">
        <v>11.8</v>
      </c>
      <c r="C28" s="354">
        <v>15.2</v>
      </c>
      <c r="D28" s="354">
        <v>18.100000000000001</v>
      </c>
      <c r="E28" s="354">
        <v>23.1</v>
      </c>
      <c r="F28" s="354">
        <v>28.8</v>
      </c>
      <c r="G28" s="354">
        <v>35.799999999999997</v>
      </c>
      <c r="H28" s="354">
        <v>34.4</v>
      </c>
      <c r="I28" s="354">
        <v>33.1</v>
      </c>
      <c r="J28" s="354">
        <v>33.1</v>
      </c>
      <c r="K28" s="354">
        <v>24.5</v>
      </c>
      <c r="L28" s="354">
        <v>17.3</v>
      </c>
      <c r="M28" s="354">
        <v>16</v>
      </c>
    </row>
    <row r="29" spans="1:13">
      <c r="A29" s="334">
        <v>2017</v>
      </c>
      <c r="B29" s="354">
        <v>11.8</v>
      </c>
      <c r="C29" s="354">
        <v>17.399999999999999</v>
      </c>
      <c r="D29" s="354">
        <v>24.8</v>
      </c>
      <c r="E29" s="354">
        <v>26.1</v>
      </c>
      <c r="F29" s="354">
        <v>29.9</v>
      </c>
      <c r="G29" s="354">
        <v>33.700000000000003</v>
      </c>
      <c r="H29" s="354">
        <v>34</v>
      </c>
      <c r="I29" s="354">
        <v>36.6</v>
      </c>
      <c r="J29" s="354">
        <v>26.2</v>
      </c>
      <c r="K29" s="354">
        <v>25.2</v>
      </c>
      <c r="L29" s="354">
        <v>18.5</v>
      </c>
      <c r="M29" s="354">
        <v>14.9</v>
      </c>
    </row>
    <row r="30" spans="1:13">
      <c r="A30" s="334">
        <v>2018</v>
      </c>
      <c r="B30" s="354">
        <v>13.5</v>
      </c>
      <c r="C30" s="354">
        <v>11.3</v>
      </c>
      <c r="D30" s="354">
        <v>15.7</v>
      </c>
      <c r="E30" s="354">
        <v>29.2</v>
      </c>
      <c r="F30" s="354">
        <v>31.1</v>
      </c>
      <c r="G30" s="354">
        <v>32.1</v>
      </c>
      <c r="H30" s="354">
        <v>35.299999999999997</v>
      </c>
      <c r="I30" s="354">
        <v>36.1</v>
      </c>
      <c r="J30" s="354">
        <v>31.2</v>
      </c>
      <c r="K30" s="354">
        <v>25.3</v>
      </c>
      <c r="L30" s="354">
        <v>22.1</v>
      </c>
      <c r="M30" s="354">
        <v>13.3</v>
      </c>
    </row>
    <row r="31" spans="1:13">
      <c r="B31" s="353"/>
      <c r="C31" s="353"/>
      <c r="D31" s="353"/>
      <c r="E31" s="353"/>
      <c r="F31" s="353"/>
      <c r="G31" s="353"/>
      <c r="H31" s="353"/>
      <c r="I31" s="353"/>
      <c r="J31" s="353"/>
      <c r="K31" s="353"/>
      <c r="L31" s="353"/>
      <c r="M31" s="353"/>
    </row>
    <row r="32" spans="1:13" ht="14.25" customHeight="1">
      <c r="B32" s="217"/>
      <c r="C32" s="217"/>
      <c r="D32" s="217"/>
      <c r="E32" s="217"/>
      <c r="F32" s="217"/>
      <c r="G32" s="217"/>
      <c r="H32" s="217"/>
      <c r="I32" s="217"/>
      <c r="J32" s="217"/>
      <c r="K32" s="217"/>
      <c r="L32" s="217"/>
      <c r="M32" s="217"/>
    </row>
    <row r="33" spans="1:14" ht="15">
      <c r="A33" s="788" t="s">
        <v>1864</v>
      </c>
      <c r="B33" s="788"/>
      <c r="C33" s="788"/>
      <c r="D33" s="788"/>
      <c r="E33" s="788"/>
      <c r="F33" s="788"/>
      <c r="G33" s="788"/>
      <c r="H33" s="788"/>
      <c r="I33" s="788"/>
      <c r="J33" s="788"/>
      <c r="K33" s="788"/>
      <c r="L33" s="788"/>
      <c r="M33" s="788"/>
    </row>
    <row r="34" spans="1:14" s="56" customFormat="1">
      <c r="A34" s="58"/>
    </row>
    <row r="35" spans="1:14" s="56" customFormat="1">
      <c r="A35" s="358" t="s">
        <v>72</v>
      </c>
      <c r="B35" s="305" t="s">
        <v>1340</v>
      </c>
      <c r="C35" s="305" t="s">
        <v>1341</v>
      </c>
      <c r="D35" s="305" t="s">
        <v>1334</v>
      </c>
      <c r="E35" s="305" t="s">
        <v>1335</v>
      </c>
      <c r="F35" s="305" t="s">
        <v>1336</v>
      </c>
      <c r="G35" s="305" t="s">
        <v>1337</v>
      </c>
      <c r="H35" s="305" t="s">
        <v>1338</v>
      </c>
      <c r="I35" s="305" t="s">
        <v>1339</v>
      </c>
      <c r="J35" s="305" t="s">
        <v>1343</v>
      </c>
      <c r="K35" s="305" t="s">
        <v>1342</v>
      </c>
      <c r="L35" s="305" t="s">
        <v>1344</v>
      </c>
      <c r="M35" s="305" t="s">
        <v>1345</v>
      </c>
      <c r="N35" s="65"/>
    </row>
    <row r="36" spans="1:14" s="56" customFormat="1">
      <c r="A36" s="357">
        <v>2015</v>
      </c>
      <c r="B36" s="361">
        <v>4.5483870967741939</v>
      </c>
      <c r="C36" s="361">
        <v>7.3571428571428568</v>
      </c>
      <c r="D36" s="361">
        <v>7.258064516129032</v>
      </c>
      <c r="E36" s="361">
        <v>6.6</v>
      </c>
      <c r="F36" s="361">
        <v>6.5483870967741939</v>
      </c>
      <c r="G36" s="361">
        <v>6</v>
      </c>
      <c r="H36" s="361">
        <v>6.612903225806452</v>
      </c>
      <c r="I36" s="361">
        <v>5.838709677419355</v>
      </c>
      <c r="J36" s="361">
        <v>6.3666666666666663</v>
      </c>
      <c r="K36" s="361">
        <v>5.612903225806452</v>
      </c>
      <c r="L36" s="361">
        <v>3.8666666666666667</v>
      </c>
      <c r="M36" s="361">
        <v>2.967741935483871</v>
      </c>
      <c r="N36" s="356"/>
    </row>
    <row r="37" spans="1:14" s="56" customFormat="1">
      <c r="A37" s="355">
        <v>2016</v>
      </c>
      <c r="B37" s="362">
        <v>3.903225806451613</v>
      </c>
      <c r="C37" s="362">
        <v>7.6551724137931032</v>
      </c>
      <c r="D37" s="362">
        <v>7.806451612903226</v>
      </c>
      <c r="E37" s="362">
        <v>6.3</v>
      </c>
      <c r="F37" s="362">
        <v>5.935483870967742</v>
      </c>
      <c r="G37" s="362">
        <v>6.1</v>
      </c>
      <c r="H37" s="362">
        <v>5.67741935483871</v>
      </c>
      <c r="I37" s="362">
        <v>5.8214285714285712</v>
      </c>
      <c r="J37" s="362">
        <v>5.3</v>
      </c>
      <c r="K37" s="362">
        <v>5.7058823529411766</v>
      </c>
      <c r="L37" s="362">
        <v>5</v>
      </c>
      <c r="M37" s="362">
        <v>4</v>
      </c>
      <c r="N37" s="356"/>
    </row>
    <row r="38" spans="1:14" s="56" customFormat="1">
      <c r="A38" s="355">
        <v>2017</v>
      </c>
      <c r="B38" s="362">
        <v>6.4838709677419351</v>
      </c>
      <c r="C38" s="362">
        <v>5.3571428571428568</v>
      </c>
      <c r="D38" s="362">
        <v>5.580645161290323</v>
      </c>
      <c r="E38" s="362">
        <v>6.333333333333333</v>
      </c>
      <c r="F38" s="362">
        <v>5.4838709677419351</v>
      </c>
      <c r="G38" s="362">
        <v>5.9655172413793105</v>
      </c>
      <c r="H38" s="362">
        <v>5.838709677419355</v>
      </c>
      <c r="I38" s="362">
        <v>5.774193548387097</v>
      </c>
      <c r="J38" s="362">
        <v>6.5333333333333332</v>
      </c>
      <c r="K38" s="362">
        <v>4.129032258064516</v>
      </c>
      <c r="L38" s="362">
        <v>6.166666666666667</v>
      </c>
      <c r="M38" s="362">
        <v>4.806451612903226</v>
      </c>
      <c r="N38" s="356"/>
    </row>
    <row r="39" spans="1:14" s="56" customFormat="1">
      <c r="A39" s="355">
        <v>2018</v>
      </c>
      <c r="B39" s="362">
        <v>4.5161290322580649</v>
      </c>
      <c r="C39" s="362">
        <v>8.1428571428571423</v>
      </c>
      <c r="D39" s="362">
        <v>6.709677419354839</v>
      </c>
      <c r="E39" s="362">
        <v>6.0666666666666664</v>
      </c>
      <c r="F39" s="362">
        <v>6.645161290322581</v>
      </c>
      <c r="G39" s="362">
        <v>6.0666666666666664</v>
      </c>
      <c r="H39" s="362">
        <v>6.161290322580645</v>
      </c>
      <c r="I39" s="362">
        <v>6.903225806451613</v>
      </c>
      <c r="J39" s="362">
        <v>5.333333333333333</v>
      </c>
      <c r="K39" s="362">
        <v>6.32258064516129</v>
      </c>
      <c r="L39" s="362">
        <v>5.5</v>
      </c>
      <c r="M39" s="362">
        <v>4.387096774193548</v>
      </c>
      <c r="N39" s="356"/>
    </row>
    <row r="40" spans="1:14" s="56" customFormat="1">
      <c r="A40" s="58"/>
      <c r="B40" s="372"/>
      <c r="C40" s="372"/>
      <c r="D40" s="372"/>
      <c r="E40" s="372"/>
      <c r="F40" s="372"/>
      <c r="G40" s="372"/>
      <c r="H40" s="372"/>
      <c r="I40" s="372"/>
      <c r="J40" s="372"/>
      <c r="K40" s="372"/>
      <c r="L40" s="372"/>
      <c r="M40" s="372"/>
      <c r="N40" s="356"/>
    </row>
    <row r="41" spans="1:14" s="56" customFormat="1">
      <c r="A41" s="58"/>
    </row>
    <row r="42" spans="1:14" ht="15">
      <c r="A42" s="788" t="s">
        <v>1865</v>
      </c>
      <c r="B42" s="788"/>
      <c r="C42" s="788"/>
      <c r="D42" s="788"/>
      <c r="E42" s="788"/>
      <c r="F42" s="788"/>
      <c r="G42" s="788"/>
      <c r="H42" s="788"/>
      <c r="I42" s="788"/>
      <c r="J42" s="788"/>
      <c r="K42" s="788"/>
      <c r="L42" s="788"/>
      <c r="M42" s="788"/>
    </row>
    <row r="43" spans="1:14" s="56" customFormat="1">
      <c r="A43" s="58"/>
    </row>
    <row r="44" spans="1:14" s="56" customFormat="1">
      <c r="A44" s="358" t="s">
        <v>72</v>
      </c>
      <c r="B44" s="305" t="s">
        <v>1340</v>
      </c>
      <c r="C44" s="305" t="s">
        <v>1341</v>
      </c>
      <c r="D44" s="305" t="s">
        <v>1334</v>
      </c>
      <c r="E44" s="305" t="s">
        <v>1335</v>
      </c>
      <c r="F44" s="305" t="s">
        <v>1336</v>
      </c>
      <c r="G44" s="305" t="s">
        <v>1337</v>
      </c>
      <c r="H44" s="305" t="s">
        <v>1338</v>
      </c>
      <c r="I44" s="305" t="s">
        <v>1339</v>
      </c>
      <c r="J44" s="305" t="s">
        <v>1343</v>
      </c>
      <c r="K44" s="305" t="s">
        <v>1342</v>
      </c>
      <c r="L44" s="305" t="s">
        <v>1344</v>
      </c>
      <c r="M44" s="305" t="s">
        <v>1345</v>
      </c>
      <c r="N44" s="65"/>
    </row>
    <row r="45" spans="1:14" s="56" customFormat="1">
      <c r="A45" s="357">
        <v>2015</v>
      </c>
      <c r="B45" s="361">
        <v>40</v>
      </c>
      <c r="C45" s="361">
        <v>63</v>
      </c>
      <c r="D45" s="361">
        <v>58</v>
      </c>
      <c r="E45" s="361">
        <v>53</v>
      </c>
      <c r="F45" s="361">
        <v>45</v>
      </c>
      <c r="G45" s="361">
        <v>59</v>
      </c>
      <c r="H45" s="361">
        <v>50</v>
      </c>
      <c r="I45" s="361">
        <v>57</v>
      </c>
      <c r="J45" s="361">
        <v>45</v>
      </c>
      <c r="K45" s="361">
        <v>42</v>
      </c>
      <c r="L45" s="361">
        <v>54</v>
      </c>
      <c r="M45" s="361">
        <v>28</v>
      </c>
    </row>
    <row r="46" spans="1:14" s="56" customFormat="1">
      <c r="A46" s="355">
        <v>2016</v>
      </c>
      <c r="B46" s="362">
        <v>28</v>
      </c>
      <c r="C46" s="362">
        <v>76</v>
      </c>
      <c r="D46" s="362">
        <v>62</v>
      </c>
      <c r="E46" s="362">
        <v>42</v>
      </c>
      <c r="F46" s="362">
        <v>50</v>
      </c>
      <c r="G46" s="362">
        <v>53</v>
      </c>
      <c r="H46" s="362">
        <v>103</v>
      </c>
      <c r="I46" s="362">
        <v>90</v>
      </c>
      <c r="J46" s="362">
        <v>49</v>
      </c>
      <c r="K46" s="362">
        <v>45</v>
      </c>
      <c r="L46" s="362">
        <v>51</v>
      </c>
      <c r="M46" s="362">
        <v>23</v>
      </c>
    </row>
    <row r="47" spans="1:14" s="56" customFormat="1">
      <c r="A47" s="355">
        <v>2017</v>
      </c>
      <c r="B47" s="362">
        <v>53</v>
      </c>
      <c r="C47" s="362">
        <v>49</v>
      </c>
      <c r="D47" s="362">
        <v>49</v>
      </c>
      <c r="E47" s="362">
        <v>41</v>
      </c>
      <c r="F47" s="362">
        <v>47</v>
      </c>
      <c r="G47" s="362">
        <v>85</v>
      </c>
      <c r="H47" s="362">
        <v>67</v>
      </c>
      <c r="I47" s="362">
        <v>91</v>
      </c>
      <c r="J47" s="362">
        <v>62</v>
      </c>
      <c r="K47" s="362">
        <v>51</v>
      </c>
      <c r="L47" s="362">
        <v>77</v>
      </c>
      <c r="M47" s="362">
        <v>53</v>
      </c>
    </row>
    <row r="48" spans="1:14" s="56" customFormat="1">
      <c r="A48" s="355">
        <v>2018</v>
      </c>
      <c r="B48" s="362">
        <v>67</v>
      </c>
      <c r="C48" s="362">
        <v>59</v>
      </c>
      <c r="D48" s="362">
        <v>60</v>
      </c>
      <c r="E48" s="362">
        <v>42</v>
      </c>
      <c r="F48" s="362">
        <v>72</v>
      </c>
      <c r="G48" s="362">
        <v>66</v>
      </c>
      <c r="H48" s="362">
        <v>82</v>
      </c>
      <c r="I48" s="362">
        <v>62</v>
      </c>
      <c r="J48" s="362">
        <v>54</v>
      </c>
      <c r="K48" s="362">
        <v>69</v>
      </c>
      <c r="L48" s="362">
        <v>47</v>
      </c>
      <c r="M48" s="362">
        <v>43</v>
      </c>
    </row>
    <row r="50" spans="1:1">
      <c r="A50" s="426" t="s">
        <v>1332</v>
      </c>
    </row>
  </sheetData>
  <mergeCells count="4">
    <mergeCell ref="A1:M1"/>
    <mergeCell ref="A17:M17"/>
    <mergeCell ref="A33:M33"/>
    <mergeCell ref="A42:M42"/>
  </mergeCells>
  <pageMargins left="0.78740157480314965" right="0.78740157480314965" top="1.0629921259842521" bottom="1.0629921259842521" header="0.78740157480314965" footer="0.78740157480314965"/>
  <pageSetup paperSize="9" orientation="portrait" r:id="rId1"/>
  <headerFooter differentOddEven="1"/>
</worksheet>
</file>

<file path=xl/worksheets/sheet16.xml><?xml version="1.0" encoding="utf-8"?>
<worksheet xmlns="http://schemas.openxmlformats.org/spreadsheetml/2006/main" xmlns:r="http://schemas.openxmlformats.org/officeDocument/2006/relationships">
  <dimension ref="A1:N64"/>
  <sheetViews>
    <sheetView topLeftCell="A25" zoomScaleNormal="100" workbookViewId="0">
      <selection activeCell="A46" sqref="A46"/>
    </sheetView>
  </sheetViews>
  <sheetFormatPr defaultRowHeight="12.75"/>
  <cols>
    <col min="1" max="1" width="6.140625" style="58" customWidth="1"/>
    <col min="2" max="13" width="6.5703125" style="56" customWidth="1"/>
    <col min="14" max="1025" width="11.5703125" style="56"/>
    <col min="1026" max="16384" width="9.140625" style="56"/>
  </cols>
  <sheetData>
    <row r="1" spans="1:14" s="46" customFormat="1" ht="15">
      <c r="A1" s="360" t="s">
        <v>1858</v>
      </c>
    </row>
    <row r="2" spans="1:14">
      <c r="A2" s="56"/>
    </row>
    <row r="3" spans="1:14">
      <c r="A3" s="358" t="s">
        <v>72</v>
      </c>
      <c r="B3" s="305" t="s">
        <v>1340</v>
      </c>
      <c r="C3" s="305" t="s">
        <v>1341</v>
      </c>
      <c r="D3" s="305" t="s">
        <v>1334</v>
      </c>
      <c r="E3" s="305" t="s">
        <v>1335</v>
      </c>
      <c r="F3" s="305" t="s">
        <v>1336</v>
      </c>
      <c r="G3" s="305" t="s">
        <v>1337</v>
      </c>
      <c r="H3" s="305" t="s">
        <v>1338</v>
      </c>
      <c r="I3" s="305" t="s">
        <v>1339</v>
      </c>
      <c r="J3" s="305" t="s">
        <v>1343</v>
      </c>
      <c r="K3" s="305" t="s">
        <v>1342</v>
      </c>
      <c r="L3" s="305" t="s">
        <v>1344</v>
      </c>
      <c r="M3" s="305" t="s">
        <v>1345</v>
      </c>
      <c r="N3" s="65"/>
    </row>
    <row r="4" spans="1:14">
      <c r="A4" s="357">
        <v>2015</v>
      </c>
      <c r="B4" s="361">
        <v>86.709677419354833</v>
      </c>
      <c r="C4" s="361">
        <v>76.25</v>
      </c>
      <c r="D4" s="361">
        <v>69.290322580645167</v>
      </c>
      <c r="E4" s="361">
        <v>68.933333333333337</v>
      </c>
      <c r="F4" s="361">
        <v>73.838709677419359</v>
      </c>
      <c r="G4" s="361">
        <v>69.63333333333334</v>
      </c>
      <c r="H4" s="361">
        <v>64.870967741935488</v>
      </c>
      <c r="I4" s="361">
        <v>69.290322580645167</v>
      </c>
      <c r="J4" s="361">
        <v>74.666666666666671</v>
      </c>
      <c r="K4" s="361">
        <v>85.258064516129039</v>
      </c>
      <c r="L4" s="361">
        <v>89.13333333333334</v>
      </c>
      <c r="M4" s="361">
        <v>93.387096774193552</v>
      </c>
      <c r="N4" s="356"/>
    </row>
    <row r="5" spans="1:14">
      <c r="A5" s="355">
        <v>2016</v>
      </c>
      <c r="B5" s="362">
        <v>89</v>
      </c>
      <c r="C5" s="362">
        <v>88.862068965517238</v>
      </c>
      <c r="D5" s="362">
        <v>74.225806451612897</v>
      </c>
      <c r="E5" s="362">
        <v>76.966666666666669</v>
      </c>
      <c r="F5" s="362">
        <v>75.677419354838705</v>
      </c>
      <c r="G5" s="362">
        <v>76.233333333333334</v>
      </c>
      <c r="H5" s="362">
        <v>68.677419354838705</v>
      </c>
      <c r="I5" s="362">
        <v>71.483870967741936</v>
      </c>
      <c r="J5" s="362">
        <v>74.066666666666663</v>
      </c>
      <c r="K5" s="362"/>
      <c r="L5" s="362">
        <v>87.2</v>
      </c>
      <c r="M5" s="362">
        <v>85.709677419354833</v>
      </c>
      <c r="N5" s="356"/>
    </row>
    <row r="6" spans="1:14">
      <c r="A6" s="355">
        <v>2017</v>
      </c>
      <c r="B6" s="362">
        <v>71</v>
      </c>
      <c r="C6" s="362">
        <v>86.107142857142861</v>
      </c>
      <c r="D6" s="362">
        <v>72.129032258064512</v>
      </c>
      <c r="E6" s="362">
        <v>68.63333333333334</v>
      </c>
      <c r="F6" s="362">
        <v>74.870967741935488</v>
      </c>
      <c r="G6" s="362">
        <v>70.266666666666666</v>
      </c>
      <c r="H6" s="362">
        <v>71.290322580645167</v>
      </c>
      <c r="I6" s="362">
        <v>69.064516129032256</v>
      </c>
      <c r="J6" s="362">
        <v>85.466666666666669</v>
      </c>
      <c r="K6" s="362">
        <v>85.225806451612897</v>
      </c>
      <c r="L6" s="362">
        <v>85.4</v>
      </c>
      <c r="M6" s="362">
        <v>90.612903225806448</v>
      </c>
      <c r="N6" s="356"/>
    </row>
    <row r="7" spans="1:14">
      <c r="A7" s="355">
        <v>2018</v>
      </c>
      <c r="B7" s="362">
        <v>90.354838709677423</v>
      </c>
      <c r="C7" s="362">
        <v>76.214285714285708</v>
      </c>
      <c r="D7" s="362">
        <v>85.322580645161295</v>
      </c>
      <c r="E7" s="362">
        <v>76.400000000000006</v>
      </c>
      <c r="F7" s="362">
        <v>76.161290322580641</v>
      </c>
      <c r="G7" s="362">
        <v>71.833333333333329</v>
      </c>
      <c r="H7" s="362">
        <v>72.064516129032256</v>
      </c>
      <c r="I7" s="362">
        <v>69.064516129032256</v>
      </c>
      <c r="J7" s="362">
        <v>76.333333333333329</v>
      </c>
      <c r="K7" s="362">
        <v>85.322580645161295</v>
      </c>
      <c r="L7" s="362">
        <v>91.666666666666671</v>
      </c>
      <c r="M7" s="362">
        <v>91.161290322580641</v>
      </c>
      <c r="N7" s="356"/>
    </row>
    <row r="8" spans="1:14" ht="11.25" customHeight="1">
      <c r="B8" s="372"/>
      <c r="C8" s="372"/>
      <c r="D8" s="372"/>
      <c r="E8" s="372"/>
      <c r="F8" s="372"/>
      <c r="G8" s="372"/>
      <c r="H8" s="372"/>
      <c r="I8" s="372"/>
      <c r="J8" s="372"/>
      <c r="K8" s="372"/>
      <c r="L8" s="372"/>
      <c r="M8" s="372"/>
      <c r="N8" s="356"/>
    </row>
    <row r="9" spans="1:14" ht="11.25" customHeight="1">
      <c r="B9" s="372"/>
      <c r="C9" s="372"/>
      <c r="D9" s="372"/>
      <c r="E9" s="372"/>
      <c r="F9" s="372"/>
      <c r="G9" s="372"/>
      <c r="H9" s="372"/>
      <c r="I9" s="372"/>
      <c r="J9" s="372"/>
      <c r="K9" s="372"/>
      <c r="L9" s="372"/>
      <c r="M9" s="372"/>
      <c r="N9" s="356"/>
    </row>
    <row r="10" spans="1:14" ht="15">
      <c r="A10" s="373" t="s">
        <v>1859</v>
      </c>
    </row>
    <row r="12" spans="1:14">
      <c r="A12" s="358" t="s">
        <v>72</v>
      </c>
      <c r="B12" s="305" t="s">
        <v>1340</v>
      </c>
      <c r="C12" s="305" t="s">
        <v>1341</v>
      </c>
      <c r="D12" s="305" t="s">
        <v>1334</v>
      </c>
      <c r="E12" s="305" t="s">
        <v>1335</v>
      </c>
      <c r="F12" s="305" t="s">
        <v>1336</v>
      </c>
      <c r="G12" s="305" t="s">
        <v>1337</v>
      </c>
      <c r="H12" s="305" t="s">
        <v>1338</v>
      </c>
      <c r="I12" s="305" t="s">
        <v>1339</v>
      </c>
      <c r="J12" s="305" t="s">
        <v>1343</v>
      </c>
      <c r="K12" s="305" t="s">
        <v>1342</v>
      </c>
      <c r="L12" s="305" t="s">
        <v>1344</v>
      </c>
      <c r="M12" s="305" t="s">
        <v>1345</v>
      </c>
    </row>
    <row r="13" spans="1:14">
      <c r="A13" s="357">
        <v>2015</v>
      </c>
      <c r="B13" s="363">
        <v>5010.5483870967746</v>
      </c>
      <c r="C13" s="363">
        <v>7454.7857142857147</v>
      </c>
      <c r="D13" s="363">
        <v>12230.483870967742</v>
      </c>
      <c r="E13" s="363">
        <v>17553.666666666668</v>
      </c>
      <c r="F13" s="363">
        <v>18682.516129032258</v>
      </c>
      <c r="G13" s="363">
        <v>22470.633333333335</v>
      </c>
      <c r="H13" s="363">
        <v>24304.419354838708</v>
      </c>
      <c r="I13" s="363">
        <v>19684.677419354837</v>
      </c>
      <c r="J13" s="363">
        <v>14388.066666666668</v>
      </c>
      <c r="K13" s="363">
        <v>8358.6129032258068</v>
      </c>
      <c r="L13" s="363">
        <v>5741.0333333333338</v>
      </c>
      <c r="M13" s="363">
        <v>4219.9677419354839</v>
      </c>
    </row>
    <row r="14" spans="1:14">
      <c r="A14" s="355">
        <v>2016</v>
      </c>
      <c r="B14" s="364">
        <v>4886.0645161290322</v>
      </c>
      <c r="C14" s="364">
        <v>5162.1379310344828</v>
      </c>
      <c r="D14" s="364">
        <v>11573.741935483871</v>
      </c>
      <c r="E14" s="364">
        <v>16541.599999999999</v>
      </c>
      <c r="F14" s="364">
        <v>17884.322580645163</v>
      </c>
      <c r="G14" s="364">
        <v>21448.133333333335</v>
      </c>
      <c r="H14" s="364">
        <v>24269.516129032258</v>
      </c>
      <c r="I14" s="364">
        <v>21838.483870967742</v>
      </c>
      <c r="J14" s="364">
        <v>15627.466666666667</v>
      </c>
      <c r="K14" s="364">
        <v>8845.2580645161288</v>
      </c>
      <c r="L14" s="364">
        <v>4515.3999999999996</v>
      </c>
      <c r="M14" s="364">
        <v>5299.8387096774195</v>
      </c>
    </row>
    <row r="15" spans="1:14">
      <c r="A15" s="355">
        <v>2017</v>
      </c>
      <c r="B15" s="364">
        <v>6355.5161290322585</v>
      </c>
      <c r="C15" s="364">
        <v>6092.0357142857147</v>
      </c>
      <c r="D15" s="364">
        <v>13782.451612903225</v>
      </c>
      <c r="E15" s="364">
        <v>16506.099999999999</v>
      </c>
      <c r="F15" s="364">
        <v>21234.225806451614</v>
      </c>
      <c r="G15" s="364">
        <v>23439.833333333332</v>
      </c>
      <c r="H15" s="364">
        <v>24443.064516129034</v>
      </c>
      <c r="I15" s="364">
        <v>22312.451612903227</v>
      </c>
      <c r="J15" s="364">
        <v>12034.966666666667</v>
      </c>
      <c r="K15" s="364">
        <v>10072.612903225807</v>
      </c>
      <c r="L15" s="364">
        <v>5470.3</v>
      </c>
      <c r="M15" s="364">
        <v>4551.7096774193551</v>
      </c>
    </row>
    <row r="16" spans="1:14">
      <c r="A16" s="355">
        <v>2018</v>
      </c>
      <c r="B16" s="364">
        <v>4842.5161290322585</v>
      </c>
      <c r="C16" s="364">
        <v>7618.0714285714284</v>
      </c>
      <c r="D16" s="364">
        <v>10242.032258064517</v>
      </c>
      <c r="E16" s="364">
        <v>18936.466666666667</v>
      </c>
      <c r="F16" s="364">
        <v>20440.806451612902</v>
      </c>
      <c r="G16" s="364">
        <v>23615.8</v>
      </c>
      <c r="H16" s="364">
        <v>23726.354838709678</v>
      </c>
      <c r="I16" s="364">
        <v>21029.483870967742</v>
      </c>
      <c r="J16" s="364">
        <v>16700.733333333334</v>
      </c>
      <c r="K16" s="364">
        <v>9340.645161290322</v>
      </c>
      <c r="L16" s="364">
        <v>5205.0333333333338</v>
      </c>
      <c r="M16" s="364">
        <v>4843.7419354838712</v>
      </c>
    </row>
    <row r="17" spans="1:13" ht="11.25" customHeight="1">
      <c r="B17" s="374"/>
      <c r="C17" s="374"/>
      <c r="D17" s="374"/>
      <c r="E17" s="374"/>
      <c r="F17" s="374"/>
      <c r="G17" s="374"/>
      <c r="H17" s="374"/>
      <c r="I17" s="374"/>
      <c r="J17" s="374"/>
      <c r="K17" s="374"/>
      <c r="L17" s="374"/>
      <c r="M17" s="374"/>
    </row>
    <row r="18" spans="1:13" ht="11.25" customHeight="1"/>
    <row r="19" spans="1:13" ht="15">
      <c r="A19" s="373" t="s">
        <v>1860</v>
      </c>
    </row>
    <row r="21" spans="1:13">
      <c r="A21" s="358" t="s">
        <v>72</v>
      </c>
      <c r="B21" s="305" t="s">
        <v>1340</v>
      </c>
      <c r="C21" s="305" t="s">
        <v>1341</v>
      </c>
      <c r="D21" s="305" t="s">
        <v>1334</v>
      </c>
      <c r="E21" s="305" t="s">
        <v>1335</v>
      </c>
      <c r="F21" s="305" t="s">
        <v>1336</v>
      </c>
      <c r="G21" s="305" t="s">
        <v>1337</v>
      </c>
      <c r="H21" s="305" t="s">
        <v>1338</v>
      </c>
      <c r="I21" s="305" t="s">
        <v>1339</v>
      </c>
      <c r="J21" s="305" t="s">
        <v>1343</v>
      </c>
      <c r="K21" s="305" t="s">
        <v>1342</v>
      </c>
      <c r="L21" s="305" t="s">
        <v>1344</v>
      </c>
      <c r="M21" s="305" t="s">
        <v>1345</v>
      </c>
    </row>
    <row r="22" spans="1:13">
      <c r="A22" s="357">
        <v>2015</v>
      </c>
      <c r="B22" s="363">
        <v>8930</v>
      </c>
      <c r="C22" s="363">
        <v>12774</v>
      </c>
      <c r="D22" s="363">
        <v>20747</v>
      </c>
      <c r="E22" s="363">
        <v>24501</v>
      </c>
      <c r="F22" s="363">
        <v>27447</v>
      </c>
      <c r="G22" s="363">
        <v>29699</v>
      </c>
      <c r="H22" s="363">
        <v>29129</v>
      </c>
      <c r="I22" s="363">
        <v>26223</v>
      </c>
      <c r="J22" s="363">
        <v>21684</v>
      </c>
      <c r="K22" s="363">
        <v>14117</v>
      </c>
      <c r="L22" s="363">
        <v>11079</v>
      </c>
      <c r="M22" s="363">
        <v>6508</v>
      </c>
    </row>
    <row r="23" spans="1:13">
      <c r="A23" s="355">
        <v>2016</v>
      </c>
      <c r="B23" s="364">
        <v>8246</v>
      </c>
      <c r="C23" s="364">
        <v>12864</v>
      </c>
      <c r="D23" s="364">
        <v>19003</v>
      </c>
      <c r="E23" s="364">
        <v>26703</v>
      </c>
      <c r="F23" s="364">
        <v>27768</v>
      </c>
      <c r="G23" s="364">
        <v>29712</v>
      </c>
      <c r="H23" s="364">
        <v>30252</v>
      </c>
      <c r="I23" s="364">
        <v>27161</v>
      </c>
      <c r="J23" s="364">
        <v>20676</v>
      </c>
      <c r="K23" s="364">
        <v>15520</v>
      </c>
      <c r="L23" s="364">
        <v>10003</v>
      </c>
      <c r="M23" s="364">
        <v>6535</v>
      </c>
    </row>
    <row r="24" spans="1:13">
      <c r="A24" s="355">
        <v>2017</v>
      </c>
      <c r="B24" s="364">
        <v>8690</v>
      </c>
      <c r="C24" s="364">
        <v>14197</v>
      </c>
      <c r="D24" s="364">
        <v>20435</v>
      </c>
      <c r="E24" s="364">
        <v>25200</v>
      </c>
      <c r="F24" s="364">
        <v>31942</v>
      </c>
      <c r="G24" s="364">
        <v>31403</v>
      </c>
      <c r="H24" s="364">
        <v>30040</v>
      </c>
      <c r="I24" s="364">
        <v>26948</v>
      </c>
      <c r="J24" s="364">
        <v>20712</v>
      </c>
      <c r="K24" s="364">
        <v>15792</v>
      </c>
      <c r="L24" s="364">
        <v>9464</v>
      </c>
      <c r="M24" s="364">
        <v>7266</v>
      </c>
    </row>
    <row r="25" spans="1:13">
      <c r="A25" s="355">
        <v>2018</v>
      </c>
      <c r="B25" s="364">
        <v>8640</v>
      </c>
      <c r="C25" s="364">
        <v>12962</v>
      </c>
      <c r="D25" s="364">
        <v>20212</v>
      </c>
      <c r="E25" s="364">
        <v>24626</v>
      </c>
      <c r="F25" s="364">
        <v>27485</v>
      </c>
      <c r="G25" s="364">
        <v>30345</v>
      </c>
      <c r="H25" s="364">
        <v>28846</v>
      </c>
      <c r="I25" s="364">
        <v>25827</v>
      </c>
      <c r="J25" s="364">
        <v>21211</v>
      </c>
      <c r="K25" s="364">
        <v>16293</v>
      </c>
      <c r="L25" s="364">
        <v>9000</v>
      </c>
      <c r="M25" s="364">
        <v>7287</v>
      </c>
    </row>
    <row r="26" spans="1:13" ht="11.25" customHeight="1">
      <c r="B26" s="374"/>
      <c r="C26" s="374"/>
      <c r="D26" s="374"/>
      <c r="E26" s="374"/>
      <c r="F26" s="374"/>
      <c r="G26" s="374"/>
      <c r="H26" s="374"/>
      <c r="I26" s="374"/>
      <c r="J26" s="374"/>
      <c r="K26" s="374"/>
      <c r="L26" s="374"/>
      <c r="M26" s="374"/>
    </row>
    <row r="27" spans="1:13" ht="11.25" customHeight="1"/>
    <row r="28" spans="1:13" ht="15">
      <c r="A28" s="373" t="s">
        <v>1861</v>
      </c>
    </row>
    <row r="30" spans="1:13">
      <c r="A30" s="358" t="s">
        <v>72</v>
      </c>
      <c r="B30" s="305" t="s">
        <v>1340</v>
      </c>
      <c r="C30" s="305" t="s">
        <v>1341</v>
      </c>
      <c r="D30" s="305" t="s">
        <v>1334</v>
      </c>
      <c r="E30" s="305" t="s">
        <v>1335</v>
      </c>
      <c r="F30" s="305" t="s">
        <v>1336</v>
      </c>
      <c r="G30" s="305" t="s">
        <v>1337</v>
      </c>
      <c r="H30" s="305" t="s">
        <v>1338</v>
      </c>
      <c r="I30" s="305" t="s">
        <v>1339</v>
      </c>
      <c r="J30" s="305" t="s">
        <v>1343</v>
      </c>
      <c r="K30" s="305" t="s">
        <v>1342</v>
      </c>
      <c r="L30" s="305" t="s">
        <v>1344</v>
      </c>
      <c r="M30" s="305" t="s">
        <v>1345</v>
      </c>
    </row>
    <row r="31" spans="1:13">
      <c r="A31" s="357">
        <v>2015</v>
      </c>
      <c r="B31" s="505">
        <v>155327</v>
      </c>
      <c r="C31" s="505">
        <v>208734</v>
      </c>
      <c r="D31" s="505">
        <v>379145</v>
      </c>
      <c r="E31" s="505">
        <v>526610</v>
      </c>
      <c r="F31" s="505">
        <v>579158</v>
      </c>
      <c r="G31" s="505">
        <v>674119</v>
      </c>
      <c r="H31" s="505">
        <v>753437</v>
      </c>
      <c r="I31" s="505">
        <v>610225</v>
      </c>
      <c r="J31" s="505">
        <v>431642</v>
      </c>
      <c r="K31" s="505">
        <v>259117</v>
      </c>
      <c r="L31" s="505">
        <v>172231</v>
      </c>
      <c r="M31" s="505">
        <v>130819</v>
      </c>
    </row>
    <row r="32" spans="1:13">
      <c r="A32" s="355">
        <v>2016</v>
      </c>
      <c r="B32" s="506">
        <v>151468</v>
      </c>
      <c r="C32" s="506">
        <v>149702</v>
      </c>
      <c r="D32" s="506">
        <v>358786</v>
      </c>
      <c r="E32" s="506">
        <v>496248</v>
      </c>
      <c r="F32" s="506">
        <v>554414</v>
      </c>
      <c r="G32" s="506">
        <v>643444</v>
      </c>
      <c r="H32" s="506">
        <v>752355</v>
      </c>
      <c r="I32" s="506">
        <v>676993</v>
      </c>
      <c r="J32" s="506">
        <v>468824</v>
      </c>
      <c r="K32" s="506">
        <v>274203</v>
      </c>
      <c r="L32" s="506">
        <v>135462</v>
      </c>
      <c r="M32" s="506">
        <v>164295</v>
      </c>
    </row>
    <row r="33" spans="1:14">
      <c r="A33" s="355">
        <v>2017</v>
      </c>
      <c r="B33" s="506">
        <v>197021</v>
      </c>
      <c r="C33" s="506">
        <v>170577</v>
      </c>
      <c r="D33" s="506">
        <v>427256</v>
      </c>
      <c r="E33" s="506">
        <v>495183</v>
      </c>
      <c r="F33" s="506">
        <v>658261</v>
      </c>
      <c r="G33" s="506">
        <v>703195</v>
      </c>
      <c r="H33" s="506">
        <v>757735</v>
      </c>
      <c r="I33" s="506">
        <v>691686</v>
      </c>
      <c r="J33" s="506">
        <v>361049</v>
      </c>
      <c r="K33" s="506">
        <v>312251</v>
      </c>
      <c r="L33" s="506">
        <v>164109</v>
      </c>
      <c r="M33" s="506">
        <v>141103</v>
      </c>
    </row>
    <row r="34" spans="1:14">
      <c r="A34" s="355">
        <v>2018</v>
      </c>
      <c r="B34" s="506">
        <v>150118</v>
      </c>
      <c r="C34" s="506">
        <v>213306</v>
      </c>
      <c r="D34" s="506">
        <v>317503</v>
      </c>
      <c r="E34" s="506">
        <v>568094</v>
      </c>
      <c r="F34" s="506">
        <v>633665</v>
      </c>
      <c r="G34" s="506">
        <v>708474</v>
      </c>
      <c r="H34" s="506">
        <v>735517</v>
      </c>
      <c r="I34" s="506">
        <v>651914</v>
      </c>
      <c r="J34" s="506">
        <v>501022</v>
      </c>
      <c r="K34" s="506">
        <v>289560</v>
      </c>
      <c r="L34" s="506">
        <v>156151</v>
      </c>
      <c r="M34" s="506">
        <v>150156</v>
      </c>
    </row>
    <row r="35" spans="1:14" s="46" customFormat="1"/>
    <row r="37" spans="1:14" ht="15">
      <c r="A37" s="373" t="s">
        <v>1862</v>
      </c>
    </row>
    <row r="39" spans="1:14">
      <c r="A39" s="358" t="s">
        <v>72</v>
      </c>
      <c r="B39" s="305" t="s">
        <v>1340</v>
      </c>
      <c r="C39" s="305" t="s">
        <v>1341</v>
      </c>
      <c r="D39" s="305" t="s">
        <v>1334</v>
      </c>
      <c r="E39" s="305" t="s">
        <v>1335</v>
      </c>
      <c r="F39" s="305" t="s">
        <v>1336</v>
      </c>
      <c r="G39" s="305" t="s">
        <v>1337</v>
      </c>
      <c r="H39" s="305" t="s">
        <v>1338</v>
      </c>
      <c r="I39" s="305" t="s">
        <v>1339</v>
      </c>
      <c r="J39" s="305" t="s">
        <v>1343</v>
      </c>
      <c r="K39" s="305" t="s">
        <v>1342</v>
      </c>
      <c r="L39" s="305" t="s">
        <v>1344</v>
      </c>
      <c r="M39" s="305" t="s">
        <v>1345</v>
      </c>
      <c r="N39" s="65"/>
    </row>
    <row r="40" spans="1:14">
      <c r="A40" s="357">
        <v>2015</v>
      </c>
      <c r="B40" s="361">
        <v>30.499999999999996</v>
      </c>
      <c r="C40" s="361">
        <v>26.700000000000003</v>
      </c>
      <c r="D40" s="361">
        <v>136.49999999999997</v>
      </c>
      <c r="E40" s="361">
        <v>60.400000000000006</v>
      </c>
      <c r="F40" s="361">
        <v>80.100000000000009</v>
      </c>
      <c r="G40" s="361">
        <v>198.5</v>
      </c>
      <c r="H40" s="361">
        <v>37.199999999999996</v>
      </c>
      <c r="I40" s="361">
        <v>84.899999999999991</v>
      </c>
      <c r="J40" s="361">
        <v>147.5</v>
      </c>
      <c r="K40" s="361">
        <v>183.39999999999992</v>
      </c>
      <c r="L40" s="361">
        <v>12.099999999999998</v>
      </c>
      <c r="M40" s="361">
        <v>2.7000000000000011</v>
      </c>
      <c r="N40" s="356"/>
    </row>
    <row r="41" spans="1:14">
      <c r="A41" s="355">
        <v>2016</v>
      </c>
      <c r="B41" s="362">
        <v>59.300000000000018</v>
      </c>
      <c r="C41" s="362">
        <v>322.79999999999995</v>
      </c>
      <c r="D41" s="362">
        <v>117.49999999999999</v>
      </c>
      <c r="E41" s="362">
        <v>61.199999999999996</v>
      </c>
      <c r="F41" s="362">
        <v>200.2</v>
      </c>
      <c r="G41" s="362">
        <v>146.69999999999999</v>
      </c>
      <c r="H41" s="362">
        <v>70.099999999999994</v>
      </c>
      <c r="I41" s="362">
        <v>160.5</v>
      </c>
      <c r="J41" s="362">
        <v>40.299999999999997</v>
      </c>
      <c r="K41" s="362">
        <v>100.19999999999997</v>
      </c>
      <c r="L41" s="362">
        <v>153</v>
      </c>
      <c r="M41" s="362">
        <v>2.0000000000000004</v>
      </c>
      <c r="N41" s="356"/>
    </row>
    <row r="42" spans="1:14">
      <c r="A42" s="355">
        <v>2017</v>
      </c>
      <c r="B42" s="362">
        <v>31.5</v>
      </c>
      <c r="C42" s="362">
        <v>94.899999999999977</v>
      </c>
      <c r="D42" s="362">
        <v>26.600000000000005</v>
      </c>
      <c r="E42" s="362">
        <v>170.49999999999997</v>
      </c>
      <c r="F42" s="362">
        <v>96.1</v>
      </c>
      <c r="G42" s="362">
        <v>133.1</v>
      </c>
      <c r="H42" s="362">
        <v>79</v>
      </c>
      <c r="I42" s="362">
        <v>70.7</v>
      </c>
      <c r="J42" s="362">
        <v>183.89999999999995</v>
      </c>
      <c r="K42" s="362">
        <v>15.399999999999999</v>
      </c>
      <c r="L42" s="362">
        <v>143.99999999999997</v>
      </c>
      <c r="M42" s="362">
        <v>100.99999999999996</v>
      </c>
      <c r="N42" s="356"/>
    </row>
    <row r="43" spans="1:14">
      <c r="A43" s="355">
        <v>2018</v>
      </c>
      <c r="B43" s="362">
        <v>42.000000000000007</v>
      </c>
      <c r="C43" s="362">
        <v>42.79999999999999</v>
      </c>
      <c r="D43" s="362">
        <v>154.40000000000003</v>
      </c>
      <c r="E43" s="362">
        <v>63.9</v>
      </c>
      <c r="F43" s="362">
        <v>115.10000000000001</v>
      </c>
      <c r="G43" s="362">
        <v>77.900000000000006</v>
      </c>
      <c r="H43" s="362">
        <v>41.2</v>
      </c>
      <c r="I43" s="362">
        <v>83.4</v>
      </c>
      <c r="J43" s="362">
        <v>50.599999999999987</v>
      </c>
      <c r="K43" s="362">
        <v>122</v>
      </c>
      <c r="L43" s="362">
        <v>101.49999999999996</v>
      </c>
      <c r="M43" s="362">
        <v>16.400000000000002</v>
      </c>
      <c r="N43" s="356"/>
    </row>
    <row r="44" spans="1:14">
      <c r="B44" s="278"/>
      <c r="C44" s="278"/>
      <c r="D44" s="278"/>
      <c r="E44" s="278"/>
      <c r="F44" s="278"/>
      <c r="G44" s="278"/>
      <c r="H44" s="278"/>
      <c r="I44" s="278"/>
      <c r="J44" s="278"/>
      <c r="K44" s="278"/>
      <c r="L44" s="278"/>
      <c r="M44" s="278"/>
    </row>
    <row r="46" spans="1:14" ht="15">
      <c r="A46" s="373" t="s">
        <v>1863</v>
      </c>
    </row>
    <row r="48" spans="1:14" s="65" customFormat="1">
      <c r="A48" s="358" t="s">
        <v>72</v>
      </c>
      <c r="B48" s="305" t="s">
        <v>1340</v>
      </c>
      <c r="C48" s="305" t="s">
        <v>1341</v>
      </c>
      <c r="D48" s="305" t="s">
        <v>1334</v>
      </c>
      <c r="E48" s="305" t="s">
        <v>1335</v>
      </c>
      <c r="F48" s="305" t="s">
        <v>1336</v>
      </c>
      <c r="G48" s="305" t="s">
        <v>1337</v>
      </c>
      <c r="H48" s="305" t="s">
        <v>1338</v>
      </c>
      <c r="I48" s="305" t="s">
        <v>1339</v>
      </c>
      <c r="J48" s="305" t="s">
        <v>1343</v>
      </c>
      <c r="K48" s="305" t="s">
        <v>1342</v>
      </c>
      <c r="L48" s="305" t="s">
        <v>1344</v>
      </c>
      <c r="M48" s="305" t="s">
        <v>1345</v>
      </c>
    </row>
    <row r="49" spans="1:13">
      <c r="A49" s="357">
        <v>2015</v>
      </c>
      <c r="B49" s="361">
        <v>10</v>
      </c>
      <c r="C49" s="361">
        <v>14.1</v>
      </c>
      <c r="D49" s="361">
        <v>52.5</v>
      </c>
      <c r="E49" s="361">
        <v>41.6</v>
      </c>
      <c r="F49" s="361">
        <v>28.1</v>
      </c>
      <c r="G49" s="361">
        <v>48</v>
      </c>
      <c r="H49" s="361">
        <v>14.1</v>
      </c>
      <c r="I49" s="361">
        <v>31.8</v>
      </c>
      <c r="J49" s="361">
        <v>95.6</v>
      </c>
      <c r="K49" s="361">
        <v>53.1</v>
      </c>
      <c r="L49" s="361">
        <v>7.3</v>
      </c>
      <c r="M49" s="361">
        <v>0.3</v>
      </c>
    </row>
    <row r="50" spans="1:13">
      <c r="A50" s="355">
        <v>2016</v>
      </c>
      <c r="B50" s="362">
        <v>19.7</v>
      </c>
      <c r="C50" s="362">
        <v>70.599999999999994</v>
      </c>
      <c r="D50" s="362">
        <v>57.5</v>
      </c>
      <c r="E50" s="362">
        <v>22.7</v>
      </c>
      <c r="F50" s="362">
        <v>48.2</v>
      </c>
      <c r="G50" s="362">
        <v>38</v>
      </c>
      <c r="H50" s="362">
        <v>29.2</v>
      </c>
      <c r="I50" s="362">
        <v>40.200000000000003</v>
      </c>
      <c r="J50" s="362">
        <v>15.7</v>
      </c>
      <c r="K50" s="362">
        <v>43.4</v>
      </c>
      <c r="L50" s="362">
        <v>47.7</v>
      </c>
      <c r="M50" s="362">
        <v>0.2</v>
      </c>
    </row>
    <row r="51" spans="1:13">
      <c r="A51" s="355">
        <v>2017</v>
      </c>
      <c r="B51" s="362">
        <v>14.9</v>
      </c>
      <c r="C51" s="362">
        <v>25.2</v>
      </c>
      <c r="D51" s="362">
        <v>16.7</v>
      </c>
      <c r="E51" s="362">
        <v>77.3</v>
      </c>
      <c r="F51" s="362">
        <v>27.3</v>
      </c>
      <c r="G51" s="362">
        <v>41</v>
      </c>
      <c r="H51" s="362">
        <v>35.200000000000003</v>
      </c>
      <c r="I51" s="362">
        <v>25.7</v>
      </c>
      <c r="J51" s="362">
        <v>23.2</v>
      </c>
      <c r="K51" s="362">
        <v>14.1</v>
      </c>
      <c r="L51" s="362">
        <v>84.8</v>
      </c>
      <c r="M51" s="362">
        <v>35</v>
      </c>
    </row>
    <row r="52" spans="1:13">
      <c r="A52" s="355">
        <v>2018</v>
      </c>
      <c r="B52" s="362">
        <v>16.8</v>
      </c>
      <c r="C52" s="362">
        <v>11.5</v>
      </c>
      <c r="D52" s="362">
        <v>65.3</v>
      </c>
      <c r="E52" s="362">
        <v>14.1</v>
      </c>
      <c r="F52" s="362">
        <v>24.9</v>
      </c>
      <c r="G52" s="362">
        <v>17.899999999999999</v>
      </c>
      <c r="H52" s="362">
        <v>8.9</v>
      </c>
      <c r="I52" s="362">
        <v>19.399999999999999</v>
      </c>
      <c r="J52" s="362">
        <v>22.4</v>
      </c>
      <c r="K52" s="362">
        <v>36.299999999999997</v>
      </c>
      <c r="L52" s="362">
        <v>33.1</v>
      </c>
      <c r="M52" s="362">
        <v>7.4</v>
      </c>
    </row>
    <row r="54" spans="1:13" s="46" customFormat="1">
      <c r="A54" s="426" t="s">
        <v>1332</v>
      </c>
    </row>
    <row r="64" spans="1:13">
      <c r="L64" s="65"/>
    </row>
  </sheetData>
  <pageMargins left="0.78740157480314965" right="0.78740157480314965" top="1.0629921259842521" bottom="1.0629921259842521" header="0.78740157480314965" footer="0.78740157480314965"/>
  <pageSetup paperSize="9" orientation="portrait" r:id="rId1"/>
</worksheet>
</file>

<file path=xl/worksheets/sheet17.xml><?xml version="1.0" encoding="utf-8"?>
<worksheet xmlns="http://schemas.openxmlformats.org/spreadsheetml/2006/main" xmlns:r="http://schemas.openxmlformats.org/officeDocument/2006/relationships">
  <dimension ref="A1:H36"/>
  <sheetViews>
    <sheetView zoomScaleNormal="100" workbookViewId="0">
      <selection activeCell="A16" activeCellId="1" sqref="A1:H1 A16:H16"/>
    </sheetView>
  </sheetViews>
  <sheetFormatPr defaultRowHeight="12.75"/>
  <cols>
    <col min="1" max="1" width="21.85546875" style="46" customWidth="1"/>
    <col min="2" max="9" width="9" style="46" customWidth="1"/>
    <col min="10" max="10" width="7.7109375" style="46" customWidth="1"/>
    <col min="11" max="1026" width="11.5703125" style="46"/>
    <col min="1027" max="16384" width="9.140625" style="46"/>
  </cols>
  <sheetData>
    <row r="1" spans="1:8" ht="15.75" customHeight="1">
      <c r="A1" s="792" t="s">
        <v>1866</v>
      </c>
      <c r="B1" s="792"/>
      <c r="C1" s="792"/>
      <c r="D1" s="792"/>
      <c r="E1" s="792"/>
      <c r="F1" s="792"/>
      <c r="G1" s="792"/>
      <c r="H1" s="792"/>
    </row>
    <row r="2" spans="1:8" ht="15">
      <c r="A2" s="67"/>
      <c r="B2" s="67"/>
    </row>
    <row r="3" spans="1:8" s="19" customFormat="1" ht="27.75" customHeight="1">
      <c r="A3" s="572"/>
      <c r="B3" s="583" t="s">
        <v>155</v>
      </c>
      <c r="C3" s="583" t="s">
        <v>156</v>
      </c>
      <c r="D3" s="583" t="s">
        <v>68</v>
      </c>
      <c r="E3" s="270"/>
    </row>
    <row r="4" spans="1:8">
      <c r="A4" s="791">
        <v>2017</v>
      </c>
      <c r="B4" s="791"/>
      <c r="C4" s="791"/>
      <c r="D4" s="791"/>
      <c r="E4" s="269"/>
    </row>
    <row r="5" spans="1:8">
      <c r="A5" s="162" t="s">
        <v>1175</v>
      </c>
      <c r="B5" s="577">
        <v>6401</v>
      </c>
      <c r="C5" s="577">
        <v>7040</v>
      </c>
      <c r="D5" s="577">
        <v>13441</v>
      </c>
      <c r="E5" s="269"/>
    </row>
    <row r="6" spans="1:8">
      <c r="A6" s="162" t="s">
        <v>1176</v>
      </c>
      <c r="B6" s="577">
        <v>6940</v>
      </c>
      <c r="C6" s="577">
        <v>7285</v>
      </c>
      <c r="D6" s="577">
        <v>14225</v>
      </c>
      <c r="E6" s="269"/>
    </row>
    <row r="7" spans="1:8">
      <c r="A7" s="162" t="s">
        <v>152</v>
      </c>
      <c r="B7" s="577">
        <v>5472</v>
      </c>
      <c r="C7" s="577">
        <v>6362</v>
      </c>
      <c r="D7" s="577">
        <v>11834</v>
      </c>
      <c r="E7" s="269"/>
    </row>
    <row r="8" spans="1:8">
      <c r="A8" s="162" t="s">
        <v>1174</v>
      </c>
      <c r="B8" s="577">
        <v>5590</v>
      </c>
      <c r="C8" s="577">
        <v>6037</v>
      </c>
      <c r="D8" s="577">
        <v>11627</v>
      </c>
    </row>
    <row r="9" spans="1:8">
      <c r="A9" s="791">
        <v>2018</v>
      </c>
      <c r="B9" s="791"/>
      <c r="C9" s="791"/>
      <c r="D9" s="791"/>
      <c r="E9" s="269"/>
    </row>
    <row r="10" spans="1:8">
      <c r="A10" s="162" t="s">
        <v>1175</v>
      </c>
      <c r="B10" s="577">
        <v>6510</v>
      </c>
      <c r="C10" s="577">
        <v>7067</v>
      </c>
      <c r="D10" s="577">
        <v>13577</v>
      </c>
      <c r="E10" s="269"/>
    </row>
    <row r="11" spans="1:8">
      <c r="A11" s="162" t="s">
        <v>1176</v>
      </c>
      <c r="B11" s="577">
        <v>6966</v>
      </c>
      <c r="C11" s="577">
        <v>7299</v>
      </c>
      <c r="D11" s="577">
        <v>14265</v>
      </c>
      <c r="E11" s="269"/>
    </row>
    <row r="12" spans="1:8">
      <c r="A12" s="162" t="s">
        <v>152</v>
      </c>
      <c r="B12" s="577">
        <v>5479</v>
      </c>
      <c r="C12" s="577">
        <v>6314</v>
      </c>
      <c r="D12" s="577">
        <v>11793</v>
      </c>
      <c r="E12" s="269"/>
    </row>
    <row r="13" spans="1:8">
      <c r="A13" s="162" t="s">
        <v>1174</v>
      </c>
      <c r="B13" s="577">
        <v>5652</v>
      </c>
      <c r="C13" s="577">
        <v>6080</v>
      </c>
      <c r="D13" s="577">
        <v>11732</v>
      </c>
      <c r="E13" s="269"/>
    </row>
    <row r="14" spans="1:8">
      <c r="B14" s="269"/>
      <c r="C14" s="269"/>
      <c r="D14" s="269"/>
      <c r="E14" s="269"/>
    </row>
    <row r="15" spans="1:8">
      <c r="B15" s="269"/>
      <c r="C15" s="269"/>
      <c r="D15" s="269"/>
      <c r="E15" s="269"/>
    </row>
    <row r="16" spans="1:8" s="1" customFormat="1" ht="15">
      <c r="A16" s="6" t="s">
        <v>1791</v>
      </c>
    </row>
    <row r="17" spans="1:6" s="1" customFormat="1">
      <c r="A17" s="14"/>
    </row>
    <row r="18" spans="1:6" s="1" customFormat="1" ht="21.75" customHeight="1">
      <c r="A18" s="802" t="s">
        <v>368</v>
      </c>
      <c r="B18" s="802"/>
      <c r="C18" s="802"/>
      <c r="D18" s="618" t="s">
        <v>155</v>
      </c>
      <c r="E18" s="618" t="s">
        <v>156</v>
      </c>
      <c r="F18" s="618" t="s">
        <v>68</v>
      </c>
    </row>
    <row r="19" spans="1:6" s="1" customFormat="1" ht="15" customHeight="1">
      <c r="A19" s="803" t="s">
        <v>354</v>
      </c>
      <c r="B19" s="803"/>
      <c r="C19" s="803"/>
      <c r="D19" s="605">
        <v>24402</v>
      </c>
      <c r="E19" s="605">
        <v>26725</v>
      </c>
      <c r="F19" s="605">
        <v>51127</v>
      </c>
    </row>
    <row r="20" spans="1:6" s="1" customFormat="1" ht="15" customHeight="1">
      <c r="A20" s="800" t="s">
        <v>355</v>
      </c>
      <c r="B20" s="800"/>
      <c r="C20" s="800"/>
      <c r="D20" s="288">
        <v>178</v>
      </c>
      <c r="E20" s="288">
        <v>204</v>
      </c>
      <c r="F20" s="288">
        <v>382</v>
      </c>
    </row>
    <row r="21" spans="1:6" s="1" customFormat="1" ht="15" customHeight="1">
      <c r="A21" s="796" t="s">
        <v>356</v>
      </c>
      <c r="B21" s="796"/>
      <c r="C21" s="796"/>
      <c r="D21" s="158">
        <v>253</v>
      </c>
      <c r="E21" s="158">
        <v>351</v>
      </c>
      <c r="F21" s="158">
        <v>604</v>
      </c>
    </row>
    <row r="22" spans="1:6" s="1" customFormat="1" ht="15" customHeight="1">
      <c r="A22" s="797" t="s">
        <v>476</v>
      </c>
      <c r="B22" s="797"/>
      <c r="C22" s="797"/>
      <c r="D22" s="593">
        <v>-75</v>
      </c>
      <c r="E22" s="594">
        <v>-147</v>
      </c>
      <c r="F22" s="593">
        <v>-222</v>
      </c>
    </row>
    <row r="23" spans="1:6" s="1" customFormat="1" ht="15" customHeight="1">
      <c r="A23" s="801" t="s">
        <v>357</v>
      </c>
      <c r="B23" s="801"/>
      <c r="C23" s="801"/>
      <c r="D23" s="193">
        <v>887</v>
      </c>
      <c r="E23" s="288">
        <v>887</v>
      </c>
      <c r="F23" s="193">
        <v>1774</v>
      </c>
    </row>
    <row r="24" spans="1:6" s="1" customFormat="1" ht="15" customHeight="1">
      <c r="A24" s="796" t="s">
        <v>358</v>
      </c>
      <c r="B24" s="796"/>
      <c r="C24" s="796"/>
      <c r="D24" s="158">
        <v>644</v>
      </c>
      <c r="E24" s="158">
        <v>673</v>
      </c>
      <c r="F24" s="158">
        <v>1317</v>
      </c>
    </row>
    <row r="25" spans="1:6" s="1" customFormat="1" ht="15" customHeight="1">
      <c r="A25" s="799" t="s">
        <v>364</v>
      </c>
      <c r="B25" s="799"/>
      <c r="C25" s="799"/>
      <c r="D25" s="593">
        <f>D23-D24</f>
        <v>243</v>
      </c>
      <c r="E25" s="593">
        <f>E23-E24</f>
        <v>214</v>
      </c>
      <c r="F25" s="593">
        <f>F23-F24</f>
        <v>457</v>
      </c>
    </row>
    <row r="26" spans="1:6" s="1" customFormat="1" ht="15" customHeight="1">
      <c r="A26" s="800" t="s">
        <v>360</v>
      </c>
      <c r="B26" s="800"/>
      <c r="C26" s="800"/>
      <c r="D26" s="193">
        <v>291</v>
      </c>
      <c r="E26" s="193">
        <v>175</v>
      </c>
      <c r="F26" s="193">
        <v>466</v>
      </c>
    </row>
    <row r="27" spans="1:6" s="1" customFormat="1" ht="15" customHeight="1">
      <c r="A27" s="796" t="s">
        <v>361</v>
      </c>
      <c r="B27" s="796"/>
      <c r="C27" s="796"/>
      <c r="D27" s="158">
        <v>115</v>
      </c>
      <c r="E27" s="158">
        <v>113</v>
      </c>
      <c r="F27" s="158">
        <v>228</v>
      </c>
    </row>
    <row r="28" spans="1:6" s="1" customFormat="1" ht="15" customHeight="1">
      <c r="A28" s="799" t="s">
        <v>365</v>
      </c>
      <c r="B28" s="799"/>
      <c r="C28" s="799"/>
      <c r="D28" s="593">
        <f>D26-D27</f>
        <v>176</v>
      </c>
      <c r="E28" s="593">
        <f>E26-E27</f>
        <v>62</v>
      </c>
      <c r="F28" s="594">
        <f>F26-F27</f>
        <v>238</v>
      </c>
    </row>
    <row r="29" spans="1:6" s="1" customFormat="1" ht="15" customHeight="1">
      <c r="A29" s="800" t="s">
        <v>359</v>
      </c>
      <c r="B29" s="800"/>
      <c r="C29" s="800"/>
      <c r="D29" s="193">
        <v>63</v>
      </c>
      <c r="E29" s="193">
        <v>38</v>
      </c>
      <c r="F29" s="288">
        <v>101</v>
      </c>
    </row>
    <row r="30" spans="1:6" s="1" customFormat="1" ht="15" customHeight="1">
      <c r="A30" s="796" t="s">
        <v>362</v>
      </c>
      <c r="B30" s="796"/>
      <c r="C30" s="796"/>
      <c r="D30" s="158">
        <v>204</v>
      </c>
      <c r="E30" s="158">
        <v>130</v>
      </c>
      <c r="F30" s="158">
        <v>334</v>
      </c>
    </row>
    <row r="31" spans="1:6" s="1" customFormat="1" ht="15" customHeight="1">
      <c r="A31" s="797" t="s">
        <v>367</v>
      </c>
      <c r="B31" s="797"/>
      <c r="C31" s="797"/>
      <c r="D31" s="601">
        <f>D29-D30</f>
        <v>-141</v>
      </c>
      <c r="E31" s="602">
        <f>E29-E30</f>
        <v>-92</v>
      </c>
      <c r="F31" s="601">
        <f>F29-F30</f>
        <v>-233</v>
      </c>
    </row>
    <row r="32" spans="1:6" s="1" customFormat="1" ht="15" customHeight="1">
      <c r="A32" s="798" t="s">
        <v>366</v>
      </c>
      <c r="B32" s="798"/>
      <c r="C32" s="798"/>
      <c r="D32" s="599">
        <v>278</v>
      </c>
      <c r="E32" s="597">
        <v>184</v>
      </c>
      <c r="F32" s="598">
        <v>462</v>
      </c>
    </row>
    <row r="33" spans="1:6" s="1" customFormat="1" ht="15" customHeight="1">
      <c r="A33" s="798" t="s">
        <v>363</v>
      </c>
      <c r="B33" s="798"/>
      <c r="C33" s="798"/>
      <c r="D33" s="599">
        <v>24605</v>
      </c>
      <c r="E33" s="599">
        <v>26762</v>
      </c>
      <c r="F33" s="598">
        <v>51367</v>
      </c>
    </row>
    <row r="34" spans="1:6" s="1" customFormat="1" ht="15" customHeight="1">
      <c r="A34" s="793" t="s">
        <v>351</v>
      </c>
      <c r="B34" s="794"/>
      <c r="C34" s="795"/>
      <c r="D34" s="598">
        <v>23970</v>
      </c>
      <c r="E34" s="33"/>
      <c r="F34" s="31"/>
    </row>
    <row r="35" spans="1:6" s="1" customFormat="1" ht="15" customHeight="1">
      <c r="A35" s="793" t="s">
        <v>352</v>
      </c>
      <c r="B35" s="794"/>
      <c r="C35" s="795"/>
      <c r="D35" s="598">
        <v>26</v>
      </c>
      <c r="E35" s="31"/>
      <c r="F35" s="31"/>
    </row>
    <row r="36" spans="1:6" s="1" customFormat="1" ht="15" customHeight="1">
      <c r="A36" s="793" t="s">
        <v>353</v>
      </c>
      <c r="B36" s="794"/>
      <c r="C36" s="795"/>
      <c r="D36" s="598">
        <v>2.1</v>
      </c>
      <c r="E36" s="686"/>
      <c r="F36" s="31"/>
    </row>
  </sheetData>
  <mergeCells count="22">
    <mergeCell ref="A23:C23"/>
    <mergeCell ref="A18:C18"/>
    <mergeCell ref="A19:C19"/>
    <mergeCell ref="A20:C20"/>
    <mergeCell ref="A21:C21"/>
    <mergeCell ref="A22:C22"/>
    <mergeCell ref="A4:D4"/>
    <mergeCell ref="A9:D9"/>
    <mergeCell ref="A1:H1"/>
    <mergeCell ref="A36:C36"/>
    <mergeCell ref="A30:C30"/>
    <mergeCell ref="A31:C31"/>
    <mergeCell ref="A32:C32"/>
    <mergeCell ref="A33:C33"/>
    <mergeCell ref="A34:C34"/>
    <mergeCell ref="A35:C35"/>
    <mergeCell ref="A24:C24"/>
    <mergeCell ref="A25:C25"/>
    <mergeCell ref="A26:C26"/>
    <mergeCell ref="A27:C27"/>
    <mergeCell ref="A28:C28"/>
    <mergeCell ref="A29:C29"/>
  </mergeCells>
  <pageMargins left="0.78749999999999998" right="0.78749999999999998" top="1.05277777777778" bottom="1.05277777777778" header="0.78749999999999998" footer="0.78749999999999998"/>
  <pageSetup paperSize="9" orientation="portrait" r:id="rId1"/>
</worksheet>
</file>

<file path=xl/worksheets/sheet18.xml><?xml version="1.0" encoding="utf-8"?>
<worksheet xmlns="http://schemas.openxmlformats.org/spreadsheetml/2006/main" xmlns:r="http://schemas.openxmlformats.org/officeDocument/2006/relationships">
  <dimension ref="A1:H41"/>
  <sheetViews>
    <sheetView zoomScaleNormal="100" workbookViewId="0"/>
  </sheetViews>
  <sheetFormatPr defaultRowHeight="12.75"/>
  <cols>
    <col min="1" max="2" width="10.140625" style="1" customWidth="1"/>
    <col min="3" max="3" width="22" style="1" customWidth="1"/>
    <col min="4" max="8" width="10.140625" style="1" customWidth="1"/>
    <col min="9" max="16384" width="9.140625" style="1"/>
  </cols>
  <sheetData>
    <row r="1" spans="1:8" ht="15">
      <c r="A1" s="6" t="s">
        <v>1792</v>
      </c>
    </row>
    <row r="2" spans="1:8">
      <c r="A2" s="14"/>
    </row>
    <row r="3" spans="1:8" ht="21.75" customHeight="1">
      <c r="A3" s="802" t="s">
        <v>478</v>
      </c>
      <c r="B3" s="802"/>
      <c r="C3" s="802"/>
      <c r="D3" s="618" t="s">
        <v>155</v>
      </c>
      <c r="E3" s="618" t="s">
        <v>156</v>
      </c>
      <c r="F3" s="618" t="s">
        <v>68</v>
      </c>
    </row>
    <row r="4" spans="1:8">
      <c r="A4" s="803" t="s">
        <v>477</v>
      </c>
      <c r="B4" s="803"/>
      <c r="C4" s="803"/>
      <c r="D4" s="604">
        <v>3349</v>
      </c>
      <c r="E4" s="604">
        <v>3721</v>
      </c>
      <c r="F4" s="603">
        <v>7070</v>
      </c>
      <c r="H4" s="17"/>
    </row>
    <row r="5" spans="1:8">
      <c r="A5" s="800" t="s">
        <v>355</v>
      </c>
      <c r="B5" s="800"/>
      <c r="C5" s="800"/>
      <c r="D5" s="288">
        <v>48</v>
      </c>
      <c r="E5" s="288">
        <v>43</v>
      </c>
      <c r="F5" s="193">
        <v>91</v>
      </c>
    </row>
    <row r="6" spans="1:8">
      <c r="A6" s="796" t="s">
        <v>356</v>
      </c>
      <c r="B6" s="796"/>
      <c r="C6" s="796"/>
      <c r="D6" s="158">
        <v>8</v>
      </c>
      <c r="E6" s="158">
        <v>5</v>
      </c>
      <c r="F6" s="158">
        <v>13</v>
      </c>
    </row>
    <row r="7" spans="1:8" ht="12.75" customHeight="1">
      <c r="A7" s="797" t="s">
        <v>476</v>
      </c>
      <c r="B7" s="797"/>
      <c r="C7" s="797"/>
      <c r="D7" s="593">
        <f>D5-D6</f>
        <v>40</v>
      </c>
      <c r="E7" s="594">
        <f t="shared" ref="E7:F7" si="0">E5-E6</f>
        <v>38</v>
      </c>
      <c r="F7" s="593">
        <f t="shared" si="0"/>
        <v>78</v>
      </c>
    </row>
    <row r="8" spans="1:8">
      <c r="A8" s="801" t="s">
        <v>357</v>
      </c>
      <c r="B8" s="801"/>
      <c r="C8" s="801"/>
      <c r="D8" s="193">
        <v>192</v>
      </c>
      <c r="E8" s="288">
        <v>230</v>
      </c>
      <c r="F8" s="193">
        <v>422</v>
      </c>
    </row>
    <row r="9" spans="1:8">
      <c r="A9" s="796" t="s">
        <v>358</v>
      </c>
      <c r="B9" s="796"/>
      <c r="C9" s="796"/>
      <c r="D9" s="158">
        <v>155</v>
      </c>
      <c r="E9" s="158">
        <v>176</v>
      </c>
      <c r="F9" s="158">
        <v>331</v>
      </c>
    </row>
    <row r="10" spans="1:8" ht="15" customHeight="1">
      <c r="A10" s="799" t="s">
        <v>364</v>
      </c>
      <c r="B10" s="799"/>
      <c r="C10" s="799"/>
      <c r="D10" s="593">
        <f>D8-D9</f>
        <v>37</v>
      </c>
      <c r="E10" s="593">
        <f t="shared" ref="E10:F10" si="1">E8-E9</f>
        <v>54</v>
      </c>
      <c r="F10" s="593">
        <f t="shared" si="1"/>
        <v>91</v>
      </c>
    </row>
    <row r="11" spans="1:8">
      <c r="A11" s="800" t="s">
        <v>360</v>
      </c>
      <c r="B11" s="800"/>
      <c r="C11" s="800"/>
      <c r="D11" s="193">
        <v>275</v>
      </c>
      <c r="E11" s="193">
        <v>149</v>
      </c>
      <c r="F11" s="193">
        <v>424</v>
      </c>
    </row>
    <row r="12" spans="1:8">
      <c r="A12" s="796" t="s">
        <v>473</v>
      </c>
      <c r="B12" s="796"/>
      <c r="C12" s="796"/>
      <c r="D12" s="158">
        <v>20</v>
      </c>
      <c r="E12" s="158">
        <v>32</v>
      </c>
      <c r="F12" s="158">
        <v>52</v>
      </c>
    </row>
    <row r="13" spans="1:8" ht="15" customHeight="1">
      <c r="A13" s="799" t="s">
        <v>365</v>
      </c>
      <c r="B13" s="799"/>
      <c r="C13" s="799"/>
      <c r="D13" s="593">
        <f>D11-D12</f>
        <v>255</v>
      </c>
      <c r="E13" s="593">
        <f t="shared" ref="E13:F13" si="2">E11-E12</f>
        <v>117</v>
      </c>
      <c r="F13" s="594">
        <f t="shared" si="2"/>
        <v>372</v>
      </c>
    </row>
    <row r="14" spans="1:8">
      <c r="A14" s="800" t="s">
        <v>359</v>
      </c>
      <c r="B14" s="800"/>
      <c r="C14" s="800"/>
      <c r="D14" s="193">
        <v>37</v>
      </c>
      <c r="E14" s="193">
        <v>33</v>
      </c>
      <c r="F14" s="288">
        <v>70</v>
      </c>
    </row>
    <row r="15" spans="1:8">
      <c r="A15" s="796" t="s">
        <v>362</v>
      </c>
      <c r="B15" s="796"/>
      <c r="C15" s="796"/>
      <c r="D15" s="158">
        <v>134</v>
      </c>
      <c r="E15" s="158">
        <v>88</v>
      </c>
      <c r="F15" s="158">
        <v>222</v>
      </c>
    </row>
    <row r="16" spans="1:8" ht="15" customHeight="1">
      <c r="A16" s="797" t="s">
        <v>367</v>
      </c>
      <c r="B16" s="797"/>
      <c r="C16" s="797"/>
      <c r="D16" s="594">
        <f>D14-D15</f>
        <v>-97</v>
      </c>
      <c r="E16" s="594">
        <f t="shared" ref="E16:F16" si="3">E14-E15</f>
        <v>-55</v>
      </c>
      <c r="F16" s="593">
        <f t="shared" si="3"/>
        <v>-152</v>
      </c>
    </row>
    <row r="17" spans="1:8" ht="15" customHeight="1">
      <c r="A17" s="803" t="s">
        <v>366</v>
      </c>
      <c r="B17" s="803"/>
      <c r="C17" s="803"/>
      <c r="D17" s="595">
        <f>D10+D13+D16</f>
        <v>195</v>
      </c>
      <c r="E17" s="595">
        <f t="shared" ref="E17:F17" si="4">E10+E13+E16</f>
        <v>116</v>
      </c>
      <c r="F17" s="596">
        <f t="shared" si="4"/>
        <v>311</v>
      </c>
    </row>
    <row r="18" spans="1:8">
      <c r="A18" s="804" t="s">
        <v>474</v>
      </c>
      <c r="B18" s="804"/>
      <c r="C18" s="804"/>
      <c r="D18" s="597">
        <v>67</v>
      </c>
      <c r="E18" s="598">
        <v>63</v>
      </c>
      <c r="F18" s="599">
        <v>130</v>
      </c>
    </row>
    <row r="19" spans="1:8">
      <c r="A19" s="803" t="s">
        <v>475</v>
      </c>
      <c r="B19" s="803"/>
      <c r="C19" s="803"/>
      <c r="D19" s="598">
        <v>3517</v>
      </c>
      <c r="E19" s="597">
        <v>3812</v>
      </c>
      <c r="F19" s="599">
        <v>7329</v>
      </c>
    </row>
    <row r="20" spans="1:8">
      <c r="E20" s="600"/>
      <c r="F20" s="600"/>
    </row>
    <row r="22" spans="1:8" ht="15">
      <c r="A22" s="6" t="s">
        <v>1869</v>
      </c>
    </row>
    <row r="23" spans="1:8">
      <c r="A23" s="14"/>
    </row>
    <row r="24" spans="1:8" ht="21.75" customHeight="1">
      <c r="A24" s="802" t="s">
        <v>1868</v>
      </c>
      <c r="B24" s="802"/>
      <c r="C24" s="802"/>
      <c r="D24" s="618" t="s">
        <v>155</v>
      </c>
      <c r="E24" s="618" t="s">
        <v>156</v>
      </c>
      <c r="F24" s="618" t="s">
        <v>68</v>
      </c>
    </row>
    <row r="25" spans="1:8">
      <c r="A25" s="803" t="s">
        <v>1625</v>
      </c>
      <c r="B25" s="803"/>
      <c r="C25" s="803"/>
      <c r="D25" s="603">
        <f>'3.1 e 3.2'!D19-D4</f>
        <v>21053</v>
      </c>
      <c r="E25" s="604">
        <f>'3.1 e 3.2'!E19-E4</f>
        <v>23004</v>
      </c>
      <c r="F25" s="604">
        <f>'3.1 e 3.2'!F19-F4</f>
        <v>44057</v>
      </c>
      <c r="H25" s="17"/>
    </row>
    <row r="26" spans="1:8">
      <c r="A26" s="800" t="s">
        <v>355</v>
      </c>
      <c r="B26" s="800"/>
      <c r="C26" s="800"/>
      <c r="D26" s="193">
        <f>'3.1 e 3.2'!D20-D5</f>
        <v>130</v>
      </c>
      <c r="E26" s="288">
        <f>'3.1 e 3.2'!E20-E5</f>
        <v>161</v>
      </c>
      <c r="F26" s="288">
        <f>'3.1 e 3.2'!F20-F5</f>
        <v>291</v>
      </c>
    </row>
    <row r="27" spans="1:8">
      <c r="A27" s="796" t="s">
        <v>356</v>
      </c>
      <c r="B27" s="796"/>
      <c r="C27" s="796"/>
      <c r="D27" s="158">
        <f>'3.1 e 3.2'!D21-D6</f>
        <v>245</v>
      </c>
      <c r="E27" s="158">
        <f>'3.1 e 3.2'!E21-E6</f>
        <v>346</v>
      </c>
      <c r="F27" s="158">
        <f>'3.1 e 3.2'!F21-F6</f>
        <v>591</v>
      </c>
    </row>
    <row r="28" spans="1:8" ht="12.75" customHeight="1">
      <c r="A28" s="799" t="s">
        <v>476</v>
      </c>
      <c r="B28" s="799"/>
      <c r="C28" s="799"/>
      <c r="D28" s="594">
        <f>'3.1 e 3.2'!D22-D7</f>
        <v>-115</v>
      </c>
      <c r="E28" s="594">
        <f>'3.1 e 3.2'!E22-E7</f>
        <v>-185</v>
      </c>
      <c r="F28" s="594">
        <f>'3.1 e 3.2'!F22-F7</f>
        <v>-300</v>
      </c>
    </row>
    <row r="29" spans="1:8">
      <c r="A29" s="800" t="s">
        <v>357</v>
      </c>
      <c r="B29" s="800"/>
      <c r="C29" s="800"/>
      <c r="D29" s="288">
        <f>'3.1 e 3.2'!D23-D8</f>
        <v>695</v>
      </c>
      <c r="E29" s="288">
        <f>'3.1 e 3.2'!E23-E8</f>
        <v>657</v>
      </c>
      <c r="F29" s="287">
        <f>'3.1 e 3.2'!F23-F8</f>
        <v>1352</v>
      </c>
    </row>
    <row r="30" spans="1:8">
      <c r="A30" s="796" t="s">
        <v>358</v>
      </c>
      <c r="B30" s="796"/>
      <c r="C30" s="796"/>
      <c r="D30" s="158">
        <f>'3.1 e 3.2'!D24-D9</f>
        <v>489</v>
      </c>
      <c r="E30" s="158">
        <f>'3.1 e 3.2'!E24-E9</f>
        <v>497</v>
      </c>
      <c r="F30" s="158">
        <f>'3.1 e 3.2'!F24-F9</f>
        <v>986</v>
      </c>
    </row>
    <row r="31" spans="1:8" ht="15" customHeight="1">
      <c r="A31" s="799" t="s">
        <v>364</v>
      </c>
      <c r="B31" s="799"/>
      <c r="C31" s="799"/>
      <c r="D31" s="594">
        <f>'3.1 e 3.2'!D25-D10</f>
        <v>206</v>
      </c>
      <c r="E31" s="594">
        <f>'3.1 e 3.2'!E25-E10</f>
        <v>160</v>
      </c>
      <c r="F31" s="594">
        <f>'3.1 e 3.2'!F25-F10</f>
        <v>366</v>
      </c>
    </row>
    <row r="32" spans="1:8">
      <c r="A32" s="800" t="s">
        <v>360</v>
      </c>
      <c r="B32" s="800"/>
      <c r="C32" s="800"/>
      <c r="D32" s="288">
        <f>'3.1 e 3.2'!D26-D11</f>
        <v>16</v>
      </c>
      <c r="E32" s="288">
        <f>'3.1 e 3.2'!E26-E11</f>
        <v>26</v>
      </c>
      <c r="F32" s="288">
        <f>'3.1 e 3.2'!F26-F11</f>
        <v>42</v>
      </c>
    </row>
    <row r="33" spans="1:8">
      <c r="A33" s="796" t="s">
        <v>473</v>
      </c>
      <c r="B33" s="796"/>
      <c r="C33" s="796"/>
      <c r="D33" s="158">
        <f>'3.1 e 3.2'!D27-D12</f>
        <v>95</v>
      </c>
      <c r="E33" s="158">
        <f>'3.1 e 3.2'!E27-E12</f>
        <v>81</v>
      </c>
      <c r="F33" s="158">
        <f>'3.1 e 3.2'!F27-F12</f>
        <v>176</v>
      </c>
    </row>
    <row r="34" spans="1:8" ht="15" customHeight="1">
      <c r="A34" s="797" t="s">
        <v>365</v>
      </c>
      <c r="B34" s="797"/>
      <c r="C34" s="797"/>
      <c r="D34" s="594">
        <f>'3.1 e 3.2'!D28-D13</f>
        <v>-79</v>
      </c>
      <c r="E34" s="594">
        <f>'3.1 e 3.2'!E28-E13</f>
        <v>-55</v>
      </c>
      <c r="F34" s="593">
        <f>'3.1 e 3.2'!F28-F13</f>
        <v>-134</v>
      </c>
    </row>
    <row r="35" spans="1:8">
      <c r="A35" s="801" t="s">
        <v>359</v>
      </c>
      <c r="B35" s="801"/>
      <c r="C35" s="801"/>
      <c r="D35" s="287">
        <f>'3.1 e 3.2'!D29-D14</f>
        <v>26</v>
      </c>
      <c r="E35" s="287">
        <f>'3.1 e 3.2'!E29-E14</f>
        <v>5</v>
      </c>
      <c r="F35" s="592">
        <f>'3.1 e 3.2'!F29-F14</f>
        <v>31</v>
      </c>
      <c r="H35" s="17"/>
    </row>
    <row r="36" spans="1:8">
      <c r="A36" s="796" t="s">
        <v>362</v>
      </c>
      <c r="B36" s="796"/>
      <c r="C36" s="796"/>
      <c r="D36" s="284">
        <f>'3.1 e 3.2'!D30-D15</f>
        <v>70</v>
      </c>
      <c r="E36" s="284">
        <f>'3.1 e 3.2'!E30-E15</f>
        <v>42</v>
      </c>
      <c r="F36" s="284">
        <f>'3.1 e 3.2'!F30-F15</f>
        <v>112</v>
      </c>
    </row>
    <row r="37" spans="1:8" ht="15" customHeight="1">
      <c r="A37" s="797" t="s">
        <v>367</v>
      </c>
      <c r="B37" s="797"/>
      <c r="C37" s="797"/>
      <c r="D37" s="606">
        <f>'3.1 e 3.2'!D31-D16</f>
        <v>-44</v>
      </c>
      <c r="E37" s="606">
        <f>'3.1 e 3.2'!E31-E16</f>
        <v>-37</v>
      </c>
      <c r="F37" s="606">
        <f>'3.1 e 3.2'!F31-F16</f>
        <v>-81</v>
      </c>
    </row>
    <row r="38" spans="1:8" ht="15" customHeight="1">
      <c r="A38" s="803" t="s">
        <v>366</v>
      </c>
      <c r="B38" s="803"/>
      <c r="C38" s="803"/>
      <c r="D38" s="595">
        <f>'3.1 e 3.2'!D32-D17</f>
        <v>83</v>
      </c>
      <c r="E38" s="607">
        <f>'3.1 e 3.2'!E32-E17</f>
        <v>68</v>
      </c>
      <c r="F38" s="607">
        <f>'3.1 e 3.2'!F32-F17</f>
        <v>151</v>
      </c>
    </row>
    <row r="39" spans="1:8">
      <c r="A39" s="803" t="s">
        <v>1867</v>
      </c>
      <c r="B39" s="803"/>
      <c r="C39" s="803"/>
      <c r="D39" s="598">
        <f>D18</f>
        <v>67</v>
      </c>
      <c r="E39" s="599">
        <f t="shared" ref="E39:F39" si="5">E18</f>
        <v>63</v>
      </c>
      <c r="F39" s="599">
        <f t="shared" si="5"/>
        <v>130</v>
      </c>
    </row>
    <row r="40" spans="1:8">
      <c r="A40" s="803" t="s">
        <v>475</v>
      </c>
      <c r="B40" s="803"/>
      <c r="C40" s="803"/>
      <c r="D40" s="597">
        <f>'3.1 e 3.2'!D33-D19</f>
        <v>21088</v>
      </c>
      <c r="E40" s="598">
        <f>'3.1 e 3.2'!E33-E19</f>
        <v>22950</v>
      </c>
      <c r="F40" s="598">
        <f>'3.1 e 3.2'!F33-F19</f>
        <v>44038</v>
      </c>
    </row>
    <row r="41" spans="1:8">
      <c r="D41" s="600"/>
    </row>
  </sheetData>
  <mergeCells count="34">
    <mergeCell ref="A36:C36"/>
    <mergeCell ref="A37:C37"/>
    <mergeCell ref="A38:C38"/>
    <mergeCell ref="A39:C39"/>
    <mergeCell ref="A40:C40"/>
    <mergeCell ref="A35:C35"/>
    <mergeCell ref="A24:C24"/>
    <mergeCell ref="A25:C25"/>
    <mergeCell ref="A26:C26"/>
    <mergeCell ref="A27:C27"/>
    <mergeCell ref="A28:C28"/>
    <mergeCell ref="A29:C29"/>
    <mergeCell ref="A30:C30"/>
    <mergeCell ref="A31:C31"/>
    <mergeCell ref="A32:C32"/>
    <mergeCell ref="A33:C33"/>
    <mergeCell ref="A34:C34"/>
    <mergeCell ref="A19:C19"/>
    <mergeCell ref="A8:C8"/>
    <mergeCell ref="A9:C9"/>
    <mergeCell ref="A10:C10"/>
    <mergeCell ref="A11:C11"/>
    <mergeCell ref="A12:C12"/>
    <mergeCell ref="A13:C13"/>
    <mergeCell ref="A14:C14"/>
    <mergeCell ref="A15:C15"/>
    <mergeCell ref="A16:C16"/>
    <mergeCell ref="A17:C17"/>
    <mergeCell ref="A18:C18"/>
    <mergeCell ref="A3:C3"/>
    <mergeCell ref="A4:C4"/>
    <mergeCell ref="A5:C5"/>
    <mergeCell ref="A6:C6"/>
    <mergeCell ref="A7:C7"/>
  </mergeCells>
  <pageMargins left="0.78740157480314965" right="0.78740157480314965" top="1.0629921259842521" bottom="1.0629921259842521" header="0.78740157480314965" footer="0.78740157480314965"/>
  <pageSetup paperSize="9" orientation="portrait" r:id="rId1"/>
</worksheet>
</file>

<file path=xl/worksheets/sheet19.xml><?xml version="1.0" encoding="utf-8"?>
<worksheet xmlns="http://schemas.openxmlformats.org/spreadsheetml/2006/main" xmlns:r="http://schemas.openxmlformats.org/officeDocument/2006/relationships">
  <dimension ref="A1:M36"/>
  <sheetViews>
    <sheetView zoomScaleNormal="100" workbookViewId="0"/>
  </sheetViews>
  <sheetFormatPr defaultRowHeight="12.75"/>
  <cols>
    <col min="1" max="1" width="21.85546875" style="46" customWidth="1"/>
    <col min="2" max="10" width="7.140625" style="46" customWidth="1"/>
    <col min="11" max="16384" width="9.140625" style="46"/>
  </cols>
  <sheetData>
    <row r="1" spans="1:13" ht="15">
      <c r="A1" s="67" t="s">
        <v>1793</v>
      </c>
      <c r="B1" s="269"/>
      <c r="C1" s="269"/>
      <c r="D1" s="269"/>
      <c r="E1" s="269"/>
    </row>
    <row r="2" spans="1:13">
      <c r="C2" s="808"/>
      <c r="D2" s="808"/>
      <c r="E2" s="808"/>
      <c r="F2" s="808"/>
      <c r="G2" s="808"/>
      <c r="H2" s="570"/>
      <c r="I2" s="259"/>
      <c r="J2" s="259"/>
    </row>
    <row r="3" spans="1:13" s="264" customFormat="1" ht="22.5" customHeight="1">
      <c r="A3" s="809" t="s">
        <v>1154</v>
      </c>
      <c r="B3" s="809"/>
      <c r="C3" s="809"/>
      <c r="D3" s="571">
        <v>2012</v>
      </c>
      <c r="E3" s="571">
        <v>2013</v>
      </c>
      <c r="F3" s="571">
        <v>2014</v>
      </c>
      <c r="G3" s="571">
        <v>2015</v>
      </c>
      <c r="H3" s="571">
        <v>2016</v>
      </c>
      <c r="I3" s="571">
        <v>2017</v>
      </c>
      <c r="J3" s="571">
        <v>2018</v>
      </c>
    </row>
    <row r="4" spans="1:13" s="264" customFormat="1" ht="12.75" customHeight="1">
      <c r="A4" s="810" t="s">
        <v>1155</v>
      </c>
      <c r="B4" s="810"/>
      <c r="C4" s="810"/>
      <c r="D4" s="591">
        <v>9.1</v>
      </c>
      <c r="E4" s="591">
        <v>8.9</v>
      </c>
      <c r="F4" s="585">
        <v>8.6</v>
      </c>
      <c r="G4" s="585">
        <v>7.9</v>
      </c>
      <c r="H4" s="585">
        <v>7.8</v>
      </c>
      <c r="I4" s="585">
        <v>7.4</v>
      </c>
      <c r="J4" s="585">
        <v>7.2</v>
      </c>
    </row>
    <row r="5" spans="1:13" s="264" customFormat="1" ht="12.75" customHeight="1">
      <c r="A5" s="807" t="s">
        <v>1156</v>
      </c>
      <c r="B5" s="807"/>
      <c r="C5" s="807"/>
      <c r="D5" s="588">
        <v>9.8000000000000007</v>
      </c>
      <c r="E5" s="588">
        <v>9.6</v>
      </c>
      <c r="F5" s="580">
        <v>9.1999999999999993</v>
      </c>
      <c r="G5" s="580">
        <v>10</v>
      </c>
      <c r="H5" s="580">
        <v>9.6999999999999993</v>
      </c>
      <c r="I5" s="580">
        <v>10.199999999999999</v>
      </c>
      <c r="J5" s="580">
        <v>10.4</v>
      </c>
    </row>
    <row r="6" spans="1:13" s="264" customFormat="1" ht="12.75" customHeight="1">
      <c r="A6" s="807" t="s">
        <v>1157</v>
      </c>
      <c r="B6" s="807"/>
      <c r="C6" s="807"/>
      <c r="D6" s="588">
        <v>3.1</v>
      </c>
      <c r="E6" s="580">
        <v>2.7</v>
      </c>
      <c r="F6" s="580">
        <v>2.8</v>
      </c>
      <c r="G6" s="580">
        <v>2.7</v>
      </c>
      <c r="H6" s="580">
        <v>2.8</v>
      </c>
      <c r="I6" s="580">
        <v>2.6</v>
      </c>
      <c r="J6" s="580" t="s">
        <v>1158</v>
      </c>
    </row>
    <row r="7" spans="1:13" s="264" customFormat="1" ht="12.75" customHeight="1">
      <c r="A7" s="807" t="s">
        <v>1159</v>
      </c>
      <c r="B7" s="807"/>
      <c r="C7" s="807"/>
      <c r="D7" s="588">
        <v>1.5</v>
      </c>
      <c r="E7" s="588">
        <v>0.1</v>
      </c>
      <c r="F7" s="580">
        <v>0.3</v>
      </c>
      <c r="G7" s="580">
        <v>0</v>
      </c>
      <c r="H7" s="580">
        <v>0.7</v>
      </c>
      <c r="I7" s="580">
        <v>1.7</v>
      </c>
      <c r="J7" s="580">
        <v>3.5</v>
      </c>
    </row>
    <row r="8" spans="1:13" s="264" customFormat="1" ht="12.75" customHeight="1">
      <c r="A8" s="807" t="s">
        <v>1160</v>
      </c>
      <c r="B8" s="807"/>
      <c r="C8" s="807"/>
      <c r="D8" s="588">
        <v>3.1</v>
      </c>
      <c r="E8" s="588">
        <v>1.9</v>
      </c>
      <c r="F8" s="580">
        <v>0.5</v>
      </c>
      <c r="G8" s="580">
        <v>0.7</v>
      </c>
      <c r="H8" s="580">
        <v>0.9</v>
      </c>
      <c r="I8" s="580">
        <v>4.2</v>
      </c>
      <c r="J8" s="580">
        <v>3.4</v>
      </c>
    </row>
    <row r="9" spans="1:13" s="264" customFormat="1" ht="12.75" customHeight="1">
      <c r="A9" s="807" t="s">
        <v>1161</v>
      </c>
      <c r="B9" s="807"/>
      <c r="C9" s="807"/>
      <c r="D9" s="588">
        <v>3.5</v>
      </c>
      <c r="E9" s="588">
        <v>4.2</v>
      </c>
      <c r="F9" s="580">
        <v>-2.4</v>
      </c>
      <c r="G9" s="580">
        <v>-2.2999999999999998</v>
      </c>
      <c r="H9" s="580">
        <v>-2.1</v>
      </c>
      <c r="I9" s="580">
        <v>-3</v>
      </c>
      <c r="J9" s="580">
        <v>-2.2999999999999998</v>
      </c>
    </row>
    <row r="10" spans="1:13" s="264" customFormat="1" ht="12.75" customHeight="1">
      <c r="A10" s="807" t="s">
        <v>1162</v>
      </c>
      <c r="B10" s="807"/>
      <c r="C10" s="807"/>
      <c r="D10" s="588">
        <v>8.1999999999999993</v>
      </c>
      <c r="E10" s="588">
        <v>6.2</v>
      </c>
      <c r="F10" s="580">
        <v>-1.6</v>
      </c>
      <c r="G10" s="580">
        <v>-1.6</v>
      </c>
      <c r="H10" s="580">
        <v>-0.5</v>
      </c>
      <c r="I10" s="580">
        <v>2.9</v>
      </c>
      <c r="J10" s="580">
        <v>4.5999999999999996</v>
      </c>
    </row>
    <row r="11" spans="1:13" s="264" customFormat="1" ht="12.75" customHeight="1">
      <c r="A11" s="807" t="s">
        <v>1163</v>
      </c>
      <c r="B11" s="807"/>
      <c r="C11" s="807"/>
      <c r="D11" s="588">
        <v>7.4</v>
      </c>
      <c r="E11" s="588">
        <v>5.5</v>
      </c>
      <c r="F11" s="580">
        <v>-2.1</v>
      </c>
      <c r="G11" s="580">
        <v>-3.8</v>
      </c>
      <c r="H11" s="580">
        <v>-2.4</v>
      </c>
      <c r="I11" s="580">
        <v>0.2</v>
      </c>
      <c r="J11" s="580">
        <v>1.4</v>
      </c>
    </row>
    <row r="12" spans="1:13" s="264" customFormat="1" ht="12.75" customHeight="1">
      <c r="A12" s="807" t="s">
        <v>1164</v>
      </c>
      <c r="B12" s="807"/>
      <c r="C12" s="807"/>
      <c r="D12" s="589">
        <v>1.44</v>
      </c>
      <c r="E12" s="590">
        <v>1.47</v>
      </c>
      <c r="F12" s="590">
        <v>1.47</v>
      </c>
      <c r="G12" s="590">
        <v>1.38</v>
      </c>
      <c r="H12" s="590">
        <v>1.41</v>
      </c>
      <c r="I12" s="590">
        <v>1.37</v>
      </c>
      <c r="J12" s="590" t="s">
        <v>1158</v>
      </c>
    </row>
    <row r="13" spans="1:13" s="264" customFormat="1" ht="12.75" customHeight="1">
      <c r="A13" s="807" t="s">
        <v>1165</v>
      </c>
      <c r="B13" s="807"/>
      <c r="C13" s="807"/>
      <c r="D13" s="588">
        <v>31.42</v>
      </c>
      <c r="E13" s="580">
        <v>31.58</v>
      </c>
      <c r="F13" s="580">
        <v>31.38</v>
      </c>
      <c r="G13" s="580">
        <v>31.7</v>
      </c>
      <c r="H13" s="580">
        <v>31.9</v>
      </c>
      <c r="I13" s="580">
        <v>31.8</v>
      </c>
      <c r="J13" s="580" t="s">
        <v>1158</v>
      </c>
    </row>
    <row r="14" spans="1:13" ht="12.75" customHeight="1">
      <c r="C14" s="570"/>
      <c r="D14" s="570"/>
      <c r="E14" s="570"/>
      <c r="F14" s="570"/>
      <c r="G14" s="570"/>
      <c r="H14" s="570"/>
      <c r="I14" s="259"/>
      <c r="J14" s="259"/>
    </row>
    <row r="15" spans="1:13" ht="12.75" customHeight="1">
      <c r="C15" s="570"/>
      <c r="D15" s="570"/>
      <c r="E15" s="570"/>
      <c r="F15" s="570"/>
      <c r="G15" s="570"/>
      <c r="H15" s="570"/>
      <c r="I15" s="259"/>
      <c r="J15" s="259"/>
    </row>
    <row r="16" spans="1:13" s="264" customFormat="1" ht="15.75" customHeight="1">
      <c r="A16" s="806" t="s">
        <v>1166</v>
      </c>
      <c r="B16" s="806" t="s">
        <v>155</v>
      </c>
      <c r="C16" s="806"/>
      <c r="D16" s="806" t="s">
        <v>156</v>
      </c>
      <c r="E16" s="806"/>
      <c r="F16" s="806" t="s">
        <v>1167</v>
      </c>
      <c r="G16" s="806"/>
      <c r="H16" s="805"/>
      <c r="I16" s="805"/>
      <c r="J16" s="617"/>
      <c r="K16" s="617"/>
      <c r="L16" s="805"/>
      <c r="M16" s="805"/>
    </row>
    <row r="17" spans="1:13" s="264" customFormat="1" ht="15.75" customHeight="1">
      <c r="A17" s="806"/>
      <c r="B17" s="616">
        <v>0</v>
      </c>
      <c r="C17" s="616">
        <v>65</v>
      </c>
      <c r="D17" s="616">
        <v>0</v>
      </c>
      <c r="E17" s="616">
        <v>65</v>
      </c>
      <c r="F17" s="616">
        <v>0</v>
      </c>
      <c r="G17" s="616">
        <v>65</v>
      </c>
    </row>
    <row r="18" spans="1:13" s="264" customFormat="1" ht="12.75" customHeight="1">
      <c r="A18" s="584">
        <v>2016</v>
      </c>
      <c r="B18" s="585">
        <v>81</v>
      </c>
      <c r="C18" s="585">
        <v>19.3</v>
      </c>
      <c r="D18" s="585">
        <v>85.7</v>
      </c>
      <c r="E18" s="585">
        <v>23</v>
      </c>
      <c r="F18" s="235">
        <v>83.3</v>
      </c>
      <c r="G18" s="235">
        <v>21.2</v>
      </c>
      <c r="K18" s="266"/>
      <c r="L18" s="267"/>
      <c r="M18" s="267"/>
    </row>
    <row r="19" spans="1:13" s="264" customFormat="1" ht="12.75" customHeight="1">
      <c r="A19" s="578">
        <v>2017</v>
      </c>
      <c r="B19" s="580">
        <v>81.099999999999994</v>
      </c>
      <c r="C19" s="580">
        <v>19.600000000000001</v>
      </c>
      <c r="D19" s="580">
        <v>86.4</v>
      </c>
      <c r="E19" s="580">
        <v>23.7</v>
      </c>
      <c r="F19" s="581">
        <v>83.7</v>
      </c>
      <c r="G19" s="581">
        <v>21.7</v>
      </c>
    </row>
    <row r="20" spans="1:13" s="264" customFormat="1" ht="12.75" customHeight="1">
      <c r="A20" s="579">
        <v>2018</v>
      </c>
      <c r="B20" s="580">
        <v>81.599999999999994</v>
      </c>
      <c r="C20" s="580">
        <v>19.8</v>
      </c>
      <c r="D20" s="580">
        <v>85.9</v>
      </c>
      <c r="E20" s="580">
        <v>23.3</v>
      </c>
      <c r="F20" s="581">
        <v>83.7</v>
      </c>
      <c r="G20" s="581">
        <v>21.6</v>
      </c>
    </row>
    <row r="21" spans="1:13" s="264" customFormat="1" ht="12.75" customHeight="1">
      <c r="B21" s="266"/>
      <c r="C21" s="266"/>
      <c r="D21" s="266"/>
      <c r="E21" s="266"/>
      <c r="F21" s="267"/>
      <c r="G21" s="267"/>
    </row>
    <row r="22" spans="1:13" s="264" customFormat="1" ht="12.75" customHeight="1">
      <c r="A22" s="459"/>
    </row>
    <row r="23" spans="1:13" s="264" customFormat="1" ht="26.25" customHeight="1">
      <c r="A23" s="586" t="s">
        <v>1776</v>
      </c>
      <c r="B23" s="586" t="s">
        <v>1168</v>
      </c>
      <c r="C23" s="586" t="s">
        <v>1169</v>
      </c>
      <c r="D23" s="586" t="s">
        <v>180</v>
      </c>
      <c r="E23" s="265"/>
      <c r="F23" s="265"/>
      <c r="G23" s="265"/>
      <c r="H23" s="265"/>
      <c r="I23" s="265"/>
      <c r="J23" s="265"/>
    </row>
    <row r="24" spans="1:13" s="264" customFormat="1" ht="12.75" customHeight="1">
      <c r="A24" s="584">
        <v>2014</v>
      </c>
      <c r="B24" s="585">
        <v>14</v>
      </c>
      <c r="C24" s="585">
        <v>63.6</v>
      </c>
      <c r="D24" s="585">
        <v>22.4</v>
      </c>
    </row>
    <row r="25" spans="1:13" s="264" customFormat="1" ht="12.75" customHeight="1">
      <c r="A25" s="579">
        <v>2015</v>
      </c>
      <c r="B25" s="580">
        <v>13.86</v>
      </c>
      <c r="C25" s="580">
        <v>63.28</v>
      </c>
      <c r="D25" s="580">
        <v>22.86</v>
      </c>
    </row>
    <row r="26" spans="1:13" s="264" customFormat="1" ht="12.75" customHeight="1">
      <c r="A26" s="579">
        <v>2016</v>
      </c>
      <c r="B26" s="580">
        <v>13.72</v>
      </c>
      <c r="C26" s="580">
        <v>63.01</v>
      </c>
      <c r="D26" s="580">
        <v>23.27</v>
      </c>
    </row>
    <row r="27" spans="1:13" s="264" customFormat="1" ht="12.75" customHeight="1">
      <c r="A27" s="579">
        <v>2017</v>
      </c>
      <c r="B27" s="580">
        <v>13.54</v>
      </c>
      <c r="C27" s="580">
        <v>62.88</v>
      </c>
      <c r="D27" s="580">
        <v>23.58</v>
      </c>
    </row>
    <row r="28" spans="1:13" s="264" customFormat="1" ht="12.75" customHeight="1">
      <c r="A28" s="579">
        <v>2018</v>
      </c>
      <c r="B28" s="580">
        <v>13.4</v>
      </c>
      <c r="C28" s="580">
        <v>62.7</v>
      </c>
      <c r="D28" s="580">
        <v>23.8</v>
      </c>
    </row>
    <row r="29" spans="1:13" s="264" customFormat="1" ht="12.75" customHeight="1"/>
    <row r="30" spans="1:13" s="264" customFormat="1" ht="12.75" customHeight="1"/>
    <row r="31" spans="1:13" s="264" customFormat="1" ht="37.5" customHeight="1">
      <c r="A31" s="586" t="s">
        <v>1173</v>
      </c>
      <c r="B31" s="806" t="s">
        <v>1170</v>
      </c>
      <c r="C31" s="806"/>
      <c r="D31" s="806" t="s">
        <v>1171</v>
      </c>
      <c r="E31" s="806"/>
      <c r="F31" s="806" t="s">
        <v>158</v>
      </c>
      <c r="G31" s="806"/>
      <c r="H31" s="806" t="s">
        <v>1172</v>
      </c>
      <c r="I31" s="806"/>
      <c r="J31" s="268"/>
    </row>
    <row r="32" spans="1:13" s="264" customFormat="1" ht="12.75" customHeight="1">
      <c r="A32" s="584">
        <v>2014</v>
      </c>
      <c r="B32" s="585">
        <v>57.2</v>
      </c>
      <c r="C32" s="235"/>
      <c r="D32" s="585">
        <v>35.200000000000003</v>
      </c>
      <c r="E32" s="235"/>
      <c r="F32" s="585">
        <v>159.80000000000001</v>
      </c>
      <c r="G32" s="235"/>
      <c r="H32" s="585">
        <v>44.8</v>
      </c>
      <c r="I32" s="235"/>
    </row>
    <row r="33" spans="1:9" s="264" customFormat="1" ht="12.75" customHeight="1">
      <c r="A33" s="579">
        <v>2015</v>
      </c>
      <c r="B33" s="580">
        <v>58.02</v>
      </c>
      <c r="C33" s="224"/>
      <c r="D33" s="580">
        <v>36.119999999999997</v>
      </c>
      <c r="E33" s="224"/>
      <c r="F33" s="580">
        <v>164.93</v>
      </c>
      <c r="G33" s="224"/>
      <c r="H33" s="580">
        <v>45.14</v>
      </c>
      <c r="I33" s="224"/>
    </row>
    <row r="34" spans="1:9" s="264" customFormat="1" ht="12.75" customHeight="1">
      <c r="A34" s="579">
        <v>2016</v>
      </c>
      <c r="B34" s="580">
        <v>58.71</v>
      </c>
      <c r="C34" s="224"/>
      <c r="D34" s="580">
        <v>36.93</v>
      </c>
      <c r="E34" s="224"/>
      <c r="F34" s="580">
        <v>169.61</v>
      </c>
      <c r="G34" s="224"/>
      <c r="H34" s="580">
        <v>45.45</v>
      </c>
      <c r="I34" s="224"/>
    </row>
    <row r="35" spans="1:9" s="264" customFormat="1" ht="12.75" customHeight="1">
      <c r="A35" s="579">
        <v>2017</v>
      </c>
      <c r="B35" s="580">
        <v>59.03</v>
      </c>
      <c r="C35" s="224"/>
      <c r="D35" s="580">
        <v>37.5</v>
      </c>
      <c r="E35" s="224"/>
      <c r="F35" s="580">
        <v>174.12</v>
      </c>
      <c r="G35" s="224"/>
      <c r="H35" s="580">
        <v>45.68</v>
      </c>
      <c r="I35" s="224"/>
    </row>
    <row r="36" spans="1:9" s="264" customFormat="1" ht="12.75" customHeight="1">
      <c r="A36" s="579">
        <v>2018</v>
      </c>
      <c r="B36" s="580">
        <v>59.4</v>
      </c>
      <c r="C36" s="224"/>
      <c r="D36" s="580">
        <v>38</v>
      </c>
      <c r="E36" s="224"/>
      <c r="F36" s="580">
        <v>177.4</v>
      </c>
      <c r="G36" s="224"/>
      <c r="H36" s="580">
        <v>45.9</v>
      </c>
      <c r="I36" s="224"/>
    </row>
  </sheetData>
  <mergeCells count="22">
    <mergeCell ref="A10:C10"/>
    <mergeCell ref="C2:G2"/>
    <mergeCell ref="A3:C3"/>
    <mergeCell ref="A4:C4"/>
    <mergeCell ref="A16:A17"/>
    <mergeCell ref="A5:C5"/>
    <mergeCell ref="A6:C6"/>
    <mergeCell ref="A7:C7"/>
    <mergeCell ref="A8:C8"/>
    <mergeCell ref="A9:C9"/>
    <mergeCell ref="A11:C11"/>
    <mergeCell ref="A12:C12"/>
    <mergeCell ref="A13:C13"/>
    <mergeCell ref="B16:C16"/>
    <mergeCell ref="D16:E16"/>
    <mergeCell ref="L16:M16"/>
    <mergeCell ref="B31:C31"/>
    <mergeCell ref="D31:E31"/>
    <mergeCell ref="F31:G31"/>
    <mergeCell ref="H31:I31"/>
    <mergeCell ref="H16:I16"/>
    <mergeCell ref="F16:G16"/>
  </mergeCells>
  <pageMargins left="0.78749999999999998" right="0.78749999999999998" top="1.05277777777778" bottom="1.05277777777778" header="0.78749999999999998" footer="0.78749999999999998"/>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O139"/>
  <sheetViews>
    <sheetView topLeftCell="A28" workbookViewId="0">
      <selection activeCell="A44" sqref="A44"/>
    </sheetView>
  </sheetViews>
  <sheetFormatPr defaultRowHeight="15"/>
  <cols>
    <col min="1" max="1" width="6.5703125" style="81" customWidth="1"/>
    <col min="2" max="2" width="76.42578125" style="81" customWidth="1"/>
    <col min="3" max="16384" width="9.140625" style="81"/>
  </cols>
  <sheetData>
    <row r="1" spans="1:6" ht="27.75" customHeight="1">
      <c r="A1" s="751" t="s">
        <v>1956</v>
      </c>
      <c r="B1" s="751"/>
    </row>
    <row r="2" spans="1:6" ht="15.75">
      <c r="A2" s="712"/>
    </row>
    <row r="3" spans="1:6" ht="15.75">
      <c r="A3" s="712"/>
    </row>
    <row r="4" spans="1:6" ht="15.75">
      <c r="A4" s="713" t="s">
        <v>1957</v>
      </c>
      <c r="B4" s="714"/>
    </row>
    <row r="5" spans="1:6" ht="15.75">
      <c r="A5" s="715" t="s">
        <v>1958</v>
      </c>
      <c r="B5" s="716"/>
    </row>
    <row r="6" spans="1:6" ht="16.5" customHeight="1">
      <c r="A6" s="752" t="s">
        <v>2214</v>
      </c>
      <c r="B6" s="753"/>
    </row>
    <row r="7" spans="1:6" ht="18" customHeight="1">
      <c r="A7" s="718"/>
      <c r="B7" s="718"/>
    </row>
    <row r="8" spans="1:6" s="5" customFormat="1" ht="18" customHeight="1">
      <c r="A8" s="727" t="s">
        <v>1991</v>
      </c>
      <c r="B8" s="701" t="s">
        <v>2111</v>
      </c>
    </row>
    <row r="9" spans="1:6" s="5" customFormat="1" ht="18" customHeight="1">
      <c r="A9" s="727" t="s">
        <v>1992</v>
      </c>
      <c r="B9" s="701" t="s">
        <v>2112</v>
      </c>
    </row>
    <row r="10" spans="1:6" s="5" customFormat="1" ht="18" customHeight="1">
      <c r="A10" s="727" t="s">
        <v>1993</v>
      </c>
      <c r="B10" s="701" t="s">
        <v>2113</v>
      </c>
    </row>
    <row r="11" spans="1:6" s="5" customFormat="1" ht="18" customHeight="1">
      <c r="A11" s="727" t="s">
        <v>1994</v>
      </c>
      <c r="B11" s="701" t="s">
        <v>2114</v>
      </c>
    </row>
    <row r="12" spans="1:6" s="5" customFormat="1" ht="18" customHeight="1">
      <c r="A12" s="727" t="s">
        <v>1995</v>
      </c>
      <c r="B12" s="701" t="s">
        <v>2115</v>
      </c>
    </row>
    <row r="13" spans="1:6" s="5" customFormat="1" ht="18" customHeight="1">
      <c r="A13" s="727" t="s">
        <v>1996</v>
      </c>
      <c r="B13" s="701" t="s">
        <v>2116</v>
      </c>
    </row>
    <row r="14" spans="1:6" s="5" customFormat="1" ht="18" customHeight="1">
      <c r="A14" s="727" t="s">
        <v>1997</v>
      </c>
      <c r="B14" s="701" t="s">
        <v>2117</v>
      </c>
    </row>
    <row r="15" spans="1:6" s="5" customFormat="1" ht="25.5" customHeight="1">
      <c r="A15" s="727" t="s">
        <v>1998</v>
      </c>
      <c r="B15" s="726" t="s">
        <v>2118</v>
      </c>
      <c r="D15" s="702"/>
      <c r="E15" s="702"/>
      <c r="F15" s="702"/>
    </row>
    <row r="16" spans="1:6" s="5" customFormat="1" ht="25.5" customHeight="1">
      <c r="A16" s="727" t="s">
        <v>2101</v>
      </c>
      <c r="B16" s="726" t="s">
        <v>2199</v>
      </c>
      <c r="D16" s="702"/>
      <c r="E16" s="702"/>
      <c r="F16" s="702"/>
    </row>
    <row r="17" spans="1:14" s="5" customFormat="1" ht="25.5" customHeight="1">
      <c r="A17" s="727" t="s">
        <v>2102</v>
      </c>
      <c r="B17" s="726" t="s">
        <v>2119</v>
      </c>
      <c r="D17" s="702"/>
      <c r="E17" s="702"/>
      <c r="F17" s="702"/>
    </row>
    <row r="18" spans="1:14" s="5" customFormat="1" ht="25.5" customHeight="1">
      <c r="A18" s="727" t="s">
        <v>1999</v>
      </c>
      <c r="B18" s="726" t="s">
        <v>2120</v>
      </c>
      <c r="D18" s="702"/>
      <c r="E18" s="702"/>
      <c r="F18" s="702"/>
    </row>
    <row r="19" spans="1:14" s="5" customFormat="1" ht="25.5" customHeight="1">
      <c r="A19" s="727" t="s">
        <v>2000</v>
      </c>
      <c r="B19" s="726" t="s">
        <v>2121</v>
      </c>
      <c r="D19" s="702"/>
      <c r="E19" s="702"/>
      <c r="F19" s="702"/>
    </row>
    <row r="20" spans="1:14" s="5" customFormat="1" ht="23.25" customHeight="1">
      <c r="A20" s="727" t="s">
        <v>2001</v>
      </c>
      <c r="B20" s="701" t="s">
        <v>2122</v>
      </c>
    </row>
    <row r="21" spans="1:14" s="5" customFormat="1" ht="23.25" customHeight="1">
      <c r="A21" s="727" t="s">
        <v>2002</v>
      </c>
      <c r="B21" s="726" t="s">
        <v>1854</v>
      </c>
      <c r="C21" s="702"/>
      <c r="D21" s="702"/>
      <c r="E21" s="702"/>
      <c r="F21" s="702"/>
      <c r="G21" s="702"/>
      <c r="H21" s="702"/>
      <c r="I21" s="702"/>
      <c r="J21" s="702"/>
      <c r="K21" s="702"/>
      <c r="L21" s="702"/>
      <c r="M21" s="702"/>
      <c r="N21" s="702"/>
    </row>
    <row r="22" spans="1:14" s="5" customFormat="1" ht="25.5" customHeight="1">
      <c r="A22" s="727" t="s">
        <v>2003</v>
      </c>
      <c r="B22" s="726" t="s">
        <v>1782</v>
      </c>
      <c r="D22" s="702"/>
      <c r="E22" s="702"/>
      <c r="F22" s="702"/>
    </row>
    <row r="23" spans="1:14" s="5" customFormat="1" ht="25.5" customHeight="1">
      <c r="A23" s="727" t="s">
        <v>2004</v>
      </c>
      <c r="B23" s="726" t="s">
        <v>1856</v>
      </c>
      <c r="D23" s="702"/>
      <c r="E23" s="702"/>
      <c r="F23" s="702"/>
    </row>
    <row r="24" spans="1:14" s="5" customFormat="1" ht="25.5" customHeight="1">
      <c r="A24" s="727" t="s">
        <v>2005</v>
      </c>
      <c r="B24" s="726" t="s">
        <v>1857</v>
      </c>
      <c r="D24" s="702"/>
      <c r="E24" s="702"/>
      <c r="F24" s="702"/>
    </row>
    <row r="25" spans="1:14" s="5" customFormat="1" ht="18" customHeight="1">
      <c r="A25" s="727" t="s">
        <v>2006</v>
      </c>
      <c r="B25" s="726" t="s">
        <v>2198</v>
      </c>
      <c r="D25" s="702"/>
      <c r="E25" s="702"/>
      <c r="F25" s="702"/>
      <c r="G25" s="702"/>
      <c r="H25" s="702"/>
      <c r="I25" s="702"/>
      <c r="J25" s="702"/>
      <c r="K25" s="702"/>
      <c r="L25" s="702"/>
      <c r="M25" s="702"/>
      <c r="N25" s="702"/>
    </row>
    <row r="26" spans="1:14" s="5" customFormat="1" ht="18" customHeight="1">
      <c r="A26" s="727" t="s">
        <v>2007</v>
      </c>
      <c r="B26" s="726" t="s">
        <v>2123</v>
      </c>
      <c r="D26" s="702"/>
      <c r="E26" s="702"/>
      <c r="F26" s="702"/>
      <c r="G26" s="702"/>
      <c r="H26" s="702"/>
      <c r="I26" s="702"/>
      <c r="J26" s="702"/>
      <c r="K26" s="702"/>
      <c r="L26" s="702"/>
      <c r="M26" s="702"/>
      <c r="N26" s="702"/>
    </row>
    <row r="27" spans="1:14" s="5" customFormat="1" ht="18" customHeight="1">
      <c r="A27" s="727" t="s">
        <v>2008</v>
      </c>
      <c r="B27" s="726" t="s">
        <v>2124</v>
      </c>
      <c r="D27" s="702"/>
      <c r="E27" s="702"/>
      <c r="F27" s="702"/>
      <c r="G27" s="702"/>
      <c r="H27" s="702"/>
      <c r="I27" s="702"/>
      <c r="J27" s="702"/>
      <c r="K27" s="702"/>
      <c r="L27" s="702"/>
      <c r="M27" s="702"/>
      <c r="N27" s="702"/>
    </row>
    <row r="28" spans="1:14" s="5" customFormat="1" ht="18" customHeight="1">
      <c r="A28" s="727" t="s">
        <v>2009</v>
      </c>
      <c r="B28" s="701" t="s">
        <v>2125</v>
      </c>
    </row>
    <row r="29" spans="1:14" s="5" customFormat="1" ht="18" customHeight="1">
      <c r="A29" s="727" t="s">
        <v>2010</v>
      </c>
      <c r="B29" s="701" t="s">
        <v>2126</v>
      </c>
    </row>
    <row r="30" spans="1:14" s="5" customFormat="1" ht="18" customHeight="1">
      <c r="A30" s="727" t="s">
        <v>2011</v>
      </c>
      <c r="B30" s="701" t="s">
        <v>2127</v>
      </c>
    </row>
    <row r="31" spans="1:14" s="5" customFormat="1" ht="18" customHeight="1">
      <c r="A31" s="727" t="s">
        <v>2012</v>
      </c>
      <c r="B31" s="701" t="s">
        <v>2128</v>
      </c>
    </row>
    <row r="32" spans="1:14" s="5" customFormat="1" ht="18" customHeight="1">
      <c r="A32" s="727" t="s">
        <v>2013</v>
      </c>
      <c r="B32" s="701" t="s">
        <v>2129</v>
      </c>
    </row>
    <row r="33" spans="1:9" s="5" customFormat="1" ht="18" customHeight="1">
      <c r="A33" s="727" t="s">
        <v>2014</v>
      </c>
      <c r="B33" s="701" t="s">
        <v>2197</v>
      </c>
    </row>
    <row r="34" spans="1:9" s="5" customFormat="1" ht="18" customHeight="1">
      <c r="A34" s="728" t="s">
        <v>2015</v>
      </c>
      <c r="B34" s="726" t="s">
        <v>2130</v>
      </c>
      <c r="C34" s="702"/>
      <c r="D34" s="702"/>
      <c r="E34" s="702"/>
      <c r="F34" s="702"/>
      <c r="G34" s="702"/>
      <c r="H34" s="702"/>
      <c r="I34" s="702"/>
    </row>
    <row r="35" spans="1:9" s="5" customFormat="1" ht="18" customHeight="1">
      <c r="A35" s="728" t="s">
        <v>2016</v>
      </c>
      <c r="B35" s="701" t="s">
        <v>2131</v>
      </c>
    </row>
    <row r="36" spans="1:9" s="5" customFormat="1" ht="18" customHeight="1">
      <c r="A36" s="728" t="s">
        <v>2103</v>
      </c>
      <c r="B36" s="701" t="s">
        <v>2132</v>
      </c>
    </row>
    <row r="37" spans="1:9" s="5" customFormat="1" ht="18" customHeight="1">
      <c r="A37" s="728" t="s">
        <v>2104</v>
      </c>
      <c r="B37" s="701" t="s">
        <v>2133</v>
      </c>
    </row>
    <row r="38" spans="1:9" s="5" customFormat="1" ht="18" customHeight="1">
      <c r="A38" s="728" t="s">
        <v>2017</v>
      </c>
      <c r="B38" s="701" t="s">
        <v>2134</v>
      </c>
    </row>
    <row r="39" spans="1:9" s="5" customFormat="1" ht="25.5" customHeight="1">
      <c r="A39" s="727" t="s">
        <v>2018</v>
      </c>
      <c r="B39" s="726" t="s">
        <v>2135</v>
      </c>
      <c r="D39" s="702"/>
      <c r="E39" s="702"/>
      <c r="F39" s="702"/>
    </row>
    <row r="40" spans="1:9" s="5" customFormat="1" ht="18" customHeight="1">
      <c r="A40" s="728" t="s">
        <v>2019</v>
      </c>
      <c r="B40" s="726" t="s">
        <v>2136</v>
      </c>
      <c r="C40" s="638"/>
      <c r="D40" s="638"/>
      <c r="E40" s="638"/>
      <c r="F40" s="638"/>
      <c r="G40" s="638"/>
      <c r="H40" s="638"/>
      <c r="I40" s="638"/>
    </row>
    <row r="41" spans="1:9" s="5" customFormat="1" ht="18" customHeight="1">
      <c r="A41" s="728" t="s">
        <v>2105</v>
      </c>
      <c r="B41" s="701" t="s">
        <v>2137</v>
      </c>
    </row>
    <row r="42" spans="1:9" s="5" customFormat="1" ht="18" customHeight="1">
      <c r="A42" s="728" t="s">
        <v>2106</v>
      </c>
      <c r="B42" s="701" t="s">
        <v>2138</v>
      </c>
    </row>
    <row r="43" spans="1:9" s="5" customFormat="1" ht="18" customHeight="1">
      <c r="A43" s="728" t="s">
        <v>2020</v>
      </c>
      <c r="B43" s="701" t="s">
        <v>2139</v>
      </c>
    </row>
    <row r="44" spans="1:9" s="5" customFormat="1" ht="18" customHeight="1">
      <c r="A44" s="728" t="s">
        <v>2021</v>
      </c>
      <c r="B44" s="747" t="s">
        <v>2229</v>
      </c>
    </row>
    <row r="45" spans="1:9" s="5" customFormat="1" ht="18" customHeight="1">
      <c r="A45" s="728" t="s">
        <v>2022</v>
      </c>
      <c r="B45" s="701" t="s">
        <v>2140</v>
      </c>
    </row>
    <row r="46" spans="1:9" s="5" customFormat="1" ht="18" customHeight="1">
      <c r="A46" s="728" t="s">
        <v>2023</v>
      </c>
      <c r="B46" s="701" t="s">
        <v>2141</v>
      </c>
    </row>
    <row r="47" spans="1:9" s="5" customFormat="1" ht="18" customHeight="1">
      <c r="A47" s="728" t="s">
        <v>2024</v>
      </c>
      <c r="B47" s="701" t="s">
        <v>2142</v>
      </c>
    </row>
    <row r="48" spans="1:9" s="5" customFormat="1" ht="18" customHeight="1">
      <c r="A48" s="728" t="s">
        <v>2025</v>
      </c>
      <c r="B48" s="701" t="s">
        <v>2143</v>
      </c>
    </row>
    <row r="49" spans="1:15" s="5" customFormat="1" ht="18" customHeight="1">
      <c r="A49" s="728" t="s">
        <v>2212</v>
      </c>
      <c r="B49" s="726" t="s">
        <v>2144</v>
      </c>
      <c r="C49" s="638"/>
      <c r="D49" s="638"/>
      <c r="E49" s="638"/>
      <c r="F49" s="638"/>
      <c r="G49" s="638"/>
      <c r="H49" s="638"/>
      <c r="I49" s="638"/>
      <c r="J49" s="638"/>
      <c r="K49" s="638"/>
      <c r="L49" s="638"/>
      <c r="M49" s="638"/>
      <c r="N49" s="638"/>
      <c r="O49" s="638"/>
    </row>
    <row r="50" spans="1:15" s="5" customFormat="1" ht="18" customHeight="1">
      <c r="A50" s="728" t="s">
        <v>2213</v>
      </c>
      <c r="B50" s="726" t="s">
        <v>2145</v>
      </c>
      <c r="C50" s="638"/>
      <c r="D50" s="638"/>
      <c r="E50" s="638"/>
      <c r="F50" s="638"/>
      <c r="G50" s="638"/>
      <c r="H50" s="638"/>
      <c r="I50" s="638"/>
      <c r="J50" s="638"/>
      <c r="K50" s="638"/>
      <c r="L50" s="638"/>
      <c r="M50" s="638"/>
      <c r="N50" s="638"/>
      <c r="O50" s="638"/>
    </row>
    <row r="51" spans="1:15" s="5" customFormat="1" ht="18" customHeight="1">
      <c r="A51" s="728" t="s">
        <v>2026</v>
      </c>
      <c r="B51" s="729" t="s">
        <v>2146</v>
      </c>
    </row>
    <row r="52" spans="1:15" s="5" customFormat="1" ht="18" customHeight="1">
      <c r="A52" s="728" t="s">
        <v>2027</v>
      </c>
      <c r="B52" s="729" t="s">
        <v>2147</v>
      </c>
    </row>
    <row r="53" spans="1:15" s="5" customFormat="1" ht="18" customHeight="1">
      <c r="A53" s="728" t="s">
        <v>2107</v>
      </c>
      <c r="B53" s="701" t="s">
        <v>2148</v>
      </c>
    </row>
    <row r="54" spans="1:15" s="5" customFormat="1" ht="18" customHeight="1">
      <c r="A54" s="728" t="s">
        <v>2108</v>
      </c>
      <c r="B54" s="701" t="s">
        <v>2149</v>
      </c>
    </row>
    <row r="55" spans="1:15" s="5" customFormat="1" ht="25.5" customHeight="1">
      <c r="A55" s="727" t="s">
        <v>2028</v>
      </c>
      <c r="B55" s="726" t="s">
        <v>2150</v>
      </c>
      <c r="D55" s="702"/>
      <c r="E55" s="702"/>
      <c r="F55" s="702"/>
    </row>
    <row r="56" spans="1:15" s="5" customFormat="1" ht="18" customHeight="1">
      <c r="A56" s="728" t="s">
        <v>2029</v>
      </c>
      <c r="B56" s="726" t="s">
        <v>2151</v>
      </c>
      <c r="C56" s="702"/>
      <c r="D56" s="702"/>
      <c r="E56" s="702"/>
      <c r="F56" s="702"/>
      <c r="G56" s="702"/>
      <c r="H56" s="702"/>
      <c r="I56" s="702"/>
    </row>
    <row r="57" spans="1:15" s="5" customFormat="1" ht="18" customHeight="1">
      <c r="A57" s="728" t="s">
        <v>2030</v>
      </c>
      <c r="B57" s="726" t="s">
        <v>2152</v>
      </c>
      <c r="C57" s="702"/>
      <c r="D57" s="702"/>
      <c r="E57" s="702"/>
      <c r="F57" s="702"/>
    </row>
    <row r="58" spans="1:15" s="5" customFormat="1" ht="18" customHeight="1">
      <c r="A58" s="728" t="s">
        <v>2031</v>
      </c>
      <c r="B58" s="701" t="s">
        <v>2153</v>
      </c>
    </row>
    <row r="59" spans="1:15" s="5" customFormat="1" ht="18" customHeight="1">
      <c r="A59" s="728" t="s">
        <v>2032</v>
      </c>
      <c r="B59" s="701" t="s">
        <v>2154</v>
      </c>
    </row>
    <row r="60" spans="1:15" s="5" customFormat="1" ht="18" customHeight="1">
      <c r="A60" s="728" t="s">
        <v>2033</v>
      </c>
      <c r="B60" s="701" t="s">
        <v>2155</v>
      </c>
    </row>
    <row r="61" spans="1:15" s="5" customFormat="1" ht="18" customHeight="1">
      <c r="A61" s="728" t="s">
        <v>2034</v>
      </c>
      <c r="B61" s="730" t="s">
        <v>2156</v>
      </c>
    </row>
    <row r="62" spans="1:15" s="5" customFormat="1" ht="18" customHeight="1">
      <c r="A62" s="728" t="s">
        <v>2035</v>
      </c>
      <c r="B62" s="726" t="s">
        <v>2157</v>
      </c>
      <c r="C62" s="638"/>
      <c r="D62" s="638"/>
      <c r="E62" s="638"/>
      <c r="F62" s="638"/>
      <c r="G62" s="638"/>
      <c r="H62" s="638"/>
    </row>
    <row r="63" spans="1:15" s="5" customFormat="1" ht="18" customHeight="1">
      <c r="A63" s="728" t="s">
        <v>2036</v>
      </c>
      <c r="B63" s="701" t="s">
        <v>2158</v>
      </c>
    </row>
    <row r="64" spans="1:15" s="5" customFormat="1" ht="18" customHeight="1">
      <c r="A64" s="728" t="s">
        <v>2037</v>
      </c>
      <c r="B64" s="701" t="s">
        <v>2159</v>
      </c>
    </row>
    <row r="65" spans="1:11" s="5" customFormat="1" ht="18" customHeight="1">
      <c r="A65" s="728" t="s">
        <v>2038</v>
      </c>
      <c r="B65" s="701" t="s">
        <v>2160</v>
      </c>
    </row>
    <row r="66" spans="1:11" s="5" customFormat="1" ht="18" customHeight="1">
      <c r="A66" s="728" t="s">
        <v>2039</v>
      </c>
      <c r="B66" s="726" t="s">
        <v>2161</v>
      </c>
      <c r="C66" s="638"/>
      <c r="D66" s="638"/>
      <c r="E66" s="638"/>
      <c r="F66" s="638"/>
      <c r="G66" s="638"/>
      <c r="H66" s="638"/>
      <c r="I66" s="638"/>
    </row>
    <row r="67" spans="1:11" s="5" customFormat="1" ht="25.5" customHeight="1">
      <c r="A67" s="727" t="s">
        <v>2040</v>
      </c>
      <c r="B67" s="726" t="s">
        <v>2162</v>
      </c>
      <c r="D67" s="702"/>
      <c r="E67" s="702"/>
      <c r="F67" s="702"/>
    </row>
    <row r="68" spans="1:11" s="5" customFormat="1" ht="25.5" customHeight="1">
      <c r="A68" s="727" t="s">
        <v>2041</v>
      </c>
      <c r="B68" s="726" t="s">
        <v>2163</v>
      </c>
      <c r="D68" s="702"/>
      <c r="E68" s="702"/>
      <c r="F68" s="702"/>
    </row>
    <row r="69" spans="1:11" s="5" customFormat="1" ht="18" customHeight="1">
      <c r="A69" s="728" t="s">
        <v>2042</v>
      </c>
      <c r="B69" s="701" t="s">
        <v>2164</v>
      </c>
    </row>
    <row r="70" spans="1:11" s="5" customFormat="1" ht="18" customHeight="1">
      <c r="A70" s="728" t="s">
        <v>2043</v>
      </c>
      <c r="B70" s="701" t="s">
        <v>2165</v>
      </c>
    </row>
    <row r="71" spans="1:11" s="5" customFormat="1" ht="25.5" customHeight="1">
      <c r="A71" s="727" t="s">
        <v>2044</v>
      </c>
      <c r="B71" s="726" t="s">
        <v>2166</v>
      </c>
      <c r="D71" s="702"/>
      <c r="E71" s="702"/>
      <c r="F71" s="702"/>
    </row>
    <row r="72" spans="1:11" s="5" customFormat="1" ht="18" customHeight="1">
      <c r="A72" s="727"/>
      <c r="B72" s="740" t="s">
        <v>2218</v>
      </c>
      <c r="D72" s="702"/>
      <c r="E72" s="702"/>
      <c r="F72" s="702"/>
    </row>
    <row r="73" spans="1:11" s="5" customFormat="1" ht="25.5" customHeight="1">
      <c r="A73" s="727" t="s">
        <v>2045</v>
      </c>
      <c r="B73" s="726" t="s">
        <v>2167</v>
      </c>
      <c r="D73" s="702"/>
      <c r="E73" s="702"/>
      <c r="F73" s="702"/>
    </row>
    <row r="74" spans="1:11" s="5" customFormat="1" ht="25.5" customHeight="1">
      <c r="A74" s="727" t="s">
        <v>2046</v>
      </c>
      <c r="B74" s="726" t="s">
        <v>2168</v>
      </c>
      <c r="D74" s="702"/>
      <c r="E74" s="702"/>
      <c r="F74" s="702"/>
    </row>
    <row r="75" spans="1:11" s="5" customFormat="1" ht="25.5" customHeight="1">
      <c r="A75" s="727" t="s">
        <v>2047</v>
      </c>
      <c r="B75" s="726" t="s">
        <v>2169</v>
      </c>
      <c r="D75" s="702"/>
      <c r="E75" s="702"/>
      <c r="F75" s="702"/>
    </row>
    <row r="76" spans="1:11" s="5" customFormat="1" ht="25.5" customHeight="1">
      <c r="A76" s="727" t="s">
        <v>2048</v>
      </c>
      <c r="B76" s="726" t="s">
        <v>2170</v>
      </c>
      <c r="D76" s="702"/>
      <c r="E76" s="702"/>
      <c r="F76" s="702"/>
    </row>
    <row r="77" spans="1:11" s="5" customFormat="1" ht="25.5" customHeight="1">
      <c r="A77" s="727" t="s">
        <v>2049</v>
      </c>
      <c r="B77" s="726" t="s">
        <v>2171</v>
      </c>
      <c r="D77" s="702"/>
      <c r="E77" s="702"/>
      <c r="F77" s="702"/>
    </row>
    <row r="78" spans="1:11" s="5" customFormat="1" ht="24" customHeight="1">
      <c r="A78" s="728" t="s">
        <v>2050</v>
      </c>
      <c r="B78" s="726" t="s">
        <v>1561</v>
      </c>
      <c r="C78" s="702"/>
      <c r="D78" s="702"/>
      <c r="E78" s="702"/>
      <c r="F78" s="702"/>
      <c r="G78" s="702"/>
      <c r="H78" s="702"/>
      <c r="I78" s="702"/>
      <c r="J78" s="702"/>
      <c r="K78" s="702"/>
    </row>
    <row r="79" spans="1:11" s="5" customFormat="1" ht="18" customHeight="1">
      <c r="A79" s="728" t="s">
        <v>2051</v>
      </c>
      <c r="B79" s="701" t="s">
        <v>2172</v>
      </c>
    </row>
    <row r="80" spans="1:11" s="5" customFormat="1" ht="18" customHeight="1">
      <c r="A80" s="728" t="s">
        <v>2052</v>
      </c>
      <c r="B80" s="701" t="s">
        <v>2173</v>
      </c>
    </row>
    <row r="81" spans="1:9" s="5" customFormat="1" ht="25.5" customHeight="1">
      <c r="A81" s="727" t="s">
        <v>2053</v>
      </c>
      <c r="B81" s="726" t="s">
        <v>2174</v>
      </c>
      <c r="D81" s="702"/>
      <c r="E81" s="702"/>
      <c r="F81" s="702"/>
    </row>
    <row r="82" spans="1:9" s="5" customFormat="1" ht="25.5" customHeight="1">
      <c r="A82" s="727" t="s">
        <v>2054</v>
      </c>
      <c r="B82" s="726" t="s">
        <v>2175</v>
      </c>
      <c r="D82" s="702"/>
      <c r="E82" s="702"/>
      <c r="F82" s="702"/>
    </row>
    <row r="83" spans="1:9" s="5" customFormat="1" ht="24" customHeight="1">
      <c r="A83" s="728" t="s">
        <v>2055</v>
      </c>
      <c r="B83" s="726" t="s">
        <v>2176</v>
      </c>
      <c r="C83" s="702"/>
      <c r="D83" s="702"/>
      <c r="E83" s="702"/>
      <c r="F83" s="702"/>
      <c r="G83" s="702"/>
      <c r="H83" s="702"/>
      <c r="I83" s="702"/>
    </row>
    <row r="84" spans="1:9" s="5" customFormat="1" ht="25.5" customHeight="1">
      <c r="A84" s="727" t="s">
        <v>2056</v>
      </c>
      <c r="B84" s="726" t="s">
        <v>2177</v>
      </c>
      <c r="D84" s="702"/>
      <c r="E84" s="702"/>
      <c r="F84" s="702"/>
    </row>
    <row r="85" spans="1:9" s="5" customFormat="1" ht="25.5" customHeight="1">
      <c r="A85" s="727" t="s">
        <v>2057</v>
      </c>
      <c r="B85" s="726" t="s">
        <v>2178</v>
      </c>
      <c r="D85" s="702"/>
      <c r="E85" s="702"/>
      <c r="F85" s="702"/>
    </row>
    <row r="86" spans="1:9" s="5" customFormat="1" ht="25.5" customHeight="1">
      <c r="A86" s="727" t="s">
        <v>2058</v>
      </c>
      <c r="B86" s="726" t="s">
        <v>2179</v>
      </c>
      <c r="D86" s="702"/>
      <c r="E86" s="702"/>
      <c r="F86" s="702"/>
    </row>
    <row r="87" spans="1:9" s="5" customFormat="1" ht="25.5" customHeight="1">
      <c r="A87" s="727" t="s">
        <v>2059</v>
      </c>
      <c r="B87" s="726" t="s">
        <v>2180</v>
      </c>
      <c r="D87" s="702"/>
      <c r="E87" s="702"/>
      <c r="F87" s="702"/>
    </row>
    <row r="88" spans="1:9" s="5" customFormat="1" ht="25.5" customHeight="1">
      <c r="A88" s="727" t="s">
        <v>2060</v>
      </c>
      <c r="B88" s="726" t="s">
        <v>2181</v>
      </c>
      <c r="D88" s="702"/>
      <c r="E88" s="702"/>
      <c r="F88" s="702"/>
    </row>
    <row r="89" spans="1:9" s="5" customFormat="1" ht="25.5" customHeight="1">
      <c r="A89" s="727" t="s">
        <v>2061</v>
      </c>
      <c r="B89" s="726" t="s">
        <v>2182</v>
      </c>
      <c r="D89" s="702"/>
      <c r="E89" s="702"/>
      <c r="F89" s="702"/>
    </row>
    <row r="90" spans="1:9" s="5" customFormat="1" ht="25.5" customHeight="1">
      <c r="A90" s="727" t="s">
        <v>2062</v>
      </c>
      <c r="B90" s="726" t="s">
        <v>2183</v>
      </c>
      <c r="D90" s="702"/>
      <c r="E90" s="702"/>
      <c r="F90" s="702"/>
    </row>
    <row r="91" spans="1:9" s="5" customFormat="1" ht="18" customHeight="1">
      <c r="A91" s="728" t="s">
        <v>2063</v>
      </c>
      <c r="B91" s="731" t="s">
        <v>2184</v>
      </c>
      <c r="C91" s="721"/>
      <c r="D91" s="721"/>
      <c r="E91" s="721"/>
      <c r="F91" s="721"/>
      <c r="G91" s="721"/>
    </row>
    <row r="92" spans="1:9" s="5" customFormat="1" ht="25.5" customHeight="1">
      <c r="A92" s="727" t="s">
        <v>2064</v>
      </c>
      <c r="B92" s="726" t="s">
        <v>2185</v>
      </c>
      <c r="D92" s="702"/>
      <c r="E92" s="702"/>
      <c r="F92" s="702"/>
    </row>
    <row r="93" spans="1:9" s="5" customFormat="1" ht="18" customHeight="1">
      <c r="A93" s="728" t="s">
        <v>2065</v>
      </c>
      <c r="B93" s="701" t="s">
        <v>2186</v>
      </c>
    </row>
    <row r="94" spans="1:9" s="5" customFormat="1" ht="18" customHeight="1">
      <c r="A94" s="728" t="s">
        <v>2066</v>
      </c>
      <c r="B94" s="701" t="s">
        <v>2187</v>
      </c>
    </row>
    <row r="95" spans="1:9" s="5" customFormat="1" ht="25.5" customHeight="1">
      <c r="A95" s="727" t="s">
        <v>2067</v>
      </c>
      <c r="B95" s="726" t="s">
        <v>2188</v>
      </c>
      <c r="D95" s="702"/>
      <c r="E95" s="702"/>
      <c r="F95" s="702"/>
    </row>
    <row r="96" spans="1:9" s="5" customFormat="1" ht="25.5" customHeight="1">
      <c r="A96" s="727" t="s">
        <v>2068</v>
      </c>
      <c r="B96" s="726" t="s">
        <v>2189</v>
      </c>
      <c r="D96" s="702"/>
      <c r="E96" s="702"/>
      <c r="F96" s="702"/>
    </row>
    <row r="97" spans="1:6" s="5" customFormat="1" ht="25.5" customHeight="1">
      <c r="A97" s="727" t="s">
        <v>2069</v>
      </c>
      <c r="B97" s="726" t="s">
        <v>2190</v>
      </c>
      <c r="D97" s="702"/>
      <c r="E97" s="702"/>
      <c r="F97" s="702"/>
    </row>
    <row r="98" spans="1:6" s="5" customFormat="1" ht="18" customHeight="1">
      <c r="A98" s="727" t="s">
        <v>2203</v>
      </c>
      <c r="B98" s="726" t="s">
        <v>1959</v>
      </c>
    </row>
    <row r="99" spans="1:6" s="5" customFormat="1" ht="18" customHeight="1">
      <c r="A99" s="727" t="s">
        <v>2204</v>
      </c>
      <c r="B99" s="726" t="s">
        <v>1960</v>
      </c>
    </row>
    <row r="100" spans="1:6" s="5" customFormat="1" ht="18" customHeight="1">
      <c r="A100" s="727" t="s">
        <v>2205</v>
      </c>
      <c r="B100" s="726" t="s">
        <v>1961</v>
      </c>
    </row>
    <row r="101" spans="1:6" s="5" customFormat="1" ht="18" customHeight="1">
      <c r="A101" s="727" t="s">
        <v>2206</v>
      </c>
      <c r="B101" s="726" t="s">
        <v>1962</v>
      </c>
    </row>
    <row r="102" spans="1:6" s="5" customFormat="1" ht="18" customHeight="1">
      <c r="A102" s="727" t="s">
        <v>2207</v>
      </c>
      <c r="B102" s="726" t="s">
        <v>1963</v>
      </c>
    </row>
    <row r="103" spans="1:6" s="5" customFormat="1" ht="18" customHeight="1">
      <c r="A103" s="732" t="s">
        <v>2070</v>
      </c>
      <c r="B103" s="726" t="s">
        <v>1964</v>
      </c>
    </row>
    <row r="104" spans="1:6" s="5" customFormat="1" ht="18" customHeight="1">
      <c r="A104" s="732" t="s">
        <v>2071</v>
      </c>
      <c r="B104" s="726" t="s">
        <v>1965</v>
      </c>
    </row>
    <row r="105" spans="1:6" s="5" customFormat="1" ht="18" customHeight="1">
      <c r="A105" s="732" t="s">
        <v>2072</v>
      </c>
      <c r="B105" s="726" t="s">
        <v>1966</v>
      </c>
    </row>
    <row r="106" spans="1:6" s="5" customFormat="1" ht="18" customHeight="1">
      <c r="A106" s="727" t="s">
        <v>2208</v>
      </c>
      <c r="B106" s="726" t="s">
        <v>1967</v>
      </c>
    </row>
    <row r="107" spans="1:6" s="5" customFormat="1" ht="18" customHeight="1">
      <c r="A107" s="727" t="s">
        <v>2209</v>
      </c>
      <c r="B107" s="726" t="s">
        <v>1968</v>
      </c>
    </row>
    <row r="108" spans="1:6" s="5" customFormat="1" ht="18" customHeight="1">
      <c r="A108" s="732" t="s">
        <v>2073</v>
      </c>
      <c r="B108" s="726" t="s">
        <v>1969</v>
      </c>
    </row>
    <row r="109" spans="1:6" s="5" customFormat="1" ht="18" customHeight="1">
      <c r="A109" s="732" t="s">
        <v>2074</v>
      </c>
      <c r="B109" s="726" t="s">
        <v>1970</v>
      </c>
    </row>
    <row r="110" spans="1:6" s="5" customFormat="1" ht="25.5" customHeight="1">
      <c r="A110" s="727" t="s">
        <v>2075</v>
      </c>
      <c r="B110" s="726" t="s">
        <v>1971</v>
      </c>
      <c r="D110" s="702"/>
      <c r="E110" s="702"/>
      <c r="F110" s="702"/>
    </row>
    <row r="111" spans="1:6" s="5" customFormat="1" ht="18.75" customHeight="1">
      <c r="A111" s="727" t="s">
        <v>2076</v>
      </c>
      <c r="B111" s="726" t="s">
        <v>1972</v>
      </c>
    </row>
    <row r="112" spans="1:6" s="5" customFormat="1" ht="18.75" customHeight="1">
      <c r="A112" s="727" t="s">
        <v>2077</v>
      </c>
      <c r="B112" s="726" t="s">
        <v>1973</v>
      </c>
    </row>
    <row r="113" spans="1:10" s="5" customFormat="1" ht="18.75" customHeight="1">
      <c r="A113" s="727" t="s">
        <v>2078</v>
      </c>
      <c r="B113" s="726" t="s">
        <v>1974</v>
      </c>
    </row>
    <row r="114" spans="1:10" s="5" customFormat="1" ht="18.75" customHeight="1">
      <c r="A114" s="727" t="s">
        <v>2210</v>
      </c>
      <c r="B114" s="726" t="s">
        <v>1975</v>
      </c>
    </row>
    <row r="115" spans="1:10" s="5" customFormat="1" ht="18.75" customHeight="1">
      <c r="A115" s="727" t="s">
        <v>2211</v>
      </c>
      <c r="B115" s="726" t="s">
        <v>1976</v>
      </c>
    </row>
    <row r="116" spans="1:10" s="5" customFormat="1" ht="18.75" customHeight="1">
      <c r="A116" s="727" t="s">
        <v>2079</v>
      </c>
      <c r="B116" s="726" t="s">
        <v>1977</v>
      </c>
    </row>
    <row r="117" spans="1:10" s="5" customFormat="1" ht="18.75" customHeight="1">
      <c r="A117" s="727" t="s">
        <v>2080</v>
      </c>
      <c r="B117" s="726" t="s">
        <v>1978</v>
      </c>
    </row>
    <row r="118" spans="1:10" s="5" customFormat="1" ht="25.5" customHeight="1">
      <c r="A118" s="727" t="s">
        <v>2081</v>
      </c>
      <c r="B118" s="726" t="s">
        <v>1979</v>
      </c>
      <c r="D118" s="702"/>
      <c r="E118" s="702"/>
      <c r="F118" s="702"/>
    </row>
    <row r="119" spans="1:10" s="721" customFormat="1" ht="18" customHeight="1">
      <c r="A119" s="732" t="s">
        <v>2082</v>
      </c>
      <c r="B119" s="733" t="s">
        <v>1980</v>
      </c>
      <c r="H119" s="722"/>
      <c r="J119" s="723"/>
    </row>
    <row r="120" spans="1:10" s="703" customFormat="1" ht="18" customHeight="1">
      <c r="A120" s="727" t="s">
        <v>2200</v>
      </c>
      <c r="B120" s="734" t="s">
        <v>1981</v>
      </c>
      <c r="C120" s="724"/>
      <c r="D120" s="724"/>
    </row>
    <row r="121" spans="1:10" s="703" customFormat="1" ht="18" customHeight="1">
      <c r="A121" s="727" t="s">
        <v>2201</v>
      </c>
      <c r="B121" s="734" t="s">
        <v>1982</v>
      </c>
      <c r="C121" s="724"/>
      <c r="D121" s="724"/>
    </row>
    <row r="122" spans="1:10" s="703" customFormat="1" ht="18" customHeight="1">
      <c r="A122" s="727" t="s">
        <v>2202</v>
      </c>
      <c r="B122" s="734" t="s">
        <v>1983</v>
      </c>
      <c r="C122" s="724"/>
      <c r="D122" s="724"/>
    </row>
    <row r="123" spans="1:10" s="58" customFormat="1" ht="18" customHeight="1">
      <c r="A123" s="732" t="s">
        <v>2083</v>
      </c>
      <c r="B123" s="735" t="s">
        <v>1984</v>
      </c>
    </row>
    <row r="124" spans="1:10" s="703" customFormat="1" ht="18" customHeight="1">
      <c r="A124" s="727" t="s">
        <v>2084</v>
      </c>
      <c r="B124" s="726" t="s">
        <v>1985</v>
      </c>
    </row>
    <row r="125" spans="1:10" s="5" customFormat="1" ht="25.5" customHeight="1">
      <c r="A125" s="727" t="s">
        <v>2085</v>
      </c>
      <c r="B125" s="726" t="s">
        <v>1986</v>
      </c>
      <c r="D125" s="702"/>
      <c r="E125" s="702"/>
      <c r="F125" s="702"/>
    </row>
    <row r="126" spans="1:10" s="5" customFormat="1" ht="18" customHeight="1">
      <c r="B126" s="740" t="s">
        <v>2218</v>
      </c>
      <c r="D126" s="702"/>
      <c r="E126" s="702"/>
      <c r="F126" s="702"/>
    </row>
    <row r="127" spans="1:10" s="5" customFormat="1" ht="18" customHeight="1">
      <c r="A127" s="728" t="s">
        <v>2086</v>
      </c>
      <c r="B127" s="701" t="s">
        <v>2191</v>
      </c>
    </row>
    <row r="128" spans="1:10" s="5" customFormat="1" ht="18" customHeight="1">
      <c r="A128" s="728" t="s">
        <v>2087</v>
      </c>
      <c r="B128" s="729" t="s">
        <v>2192</v>
      </c>
    </row>
    <row r="129" spans="1:6" s="5" customFormat="1" ht="25.5" customHeight="1">
      <c r="A129" s="727" t="s">
        <v>2088</v>
      </c>
      <c r="B129" s="726" t="s">
        <v>2193</v>
      </c>
      <c r="D129" s="702"/>
      <c r="E129" s="702"/>
      <c r="F129" s="702"/>
    </row>
    <row r="130" spans="1:6" s="5" customFormat="1" ht="18" customHeight="1">
      <c r="A130" s="728" t="s">
        <v>2089</v>
      </c>
      <c r="B130" s="701" t="s">
        <v>2194</v>
      </c>
    </row>
    <row r="131" spans="1:6" s="5" customFormat="1" ht="25.5" customHeight="1">
      <c r="A131" s="727" t="s">
        <v>2090</v>
      </c>
      <c r="B131" s="726" t="s">
        <v>2195</v>
      </c>
      <c r="D131" s="702"/>
      <c r="E131" s="702"/>
      <c r="F131" s="702"/>
    </row>
    <row r="132" spans="1:6" s="5" customFormat="1" ht="25.5" customHeight="1">
      <c r="A132" s="727" t="s">
        <v>2091</v>
      </c>
      <c r="B132" s="726" t="s">
        <v>2196</v>
      </c>
      <c r="D132" s="702"/>
      <c r="E132" s="702"/>
      <c r="F132" s="702"/>
    </row>
    <row r="133" spans="1:6">
      <c r="A133" s="241"/>
    </row>
    <row r="135" spans="1:6">
      <c r="A135" s="725" t="s">
        <v>1987</v>
      </c>
    </row>
    <row r="136" spans="1:6">
      <c r="A136" s="725" t="s">
        <v>1988</v>
      </c>
    </row>
    <row r="137" spans="1:6">
      <c r="A137" s="725" t="s">
        <v>1989</v>
      </c>
    </row>
    <row r="138" spans="1:6">
      <c r="A138" s="725" t="s">
        <v>1990</v>
      </c>
    </row>
    <row r="139" spans="1:6">
      <c r="A139" s="717" t="s">
        <v>2217</v>
      </c>
    </row>
  </sheetData>
  <mergeCells count="2">
    <mergeCell ref="A1:B1"/>
    <mergeCell ref="A6:B6"/>
  </mergeCells>
  <hyperlinks>
    <hyperlink ref="A98" location="'7.1'!A1" display="Tab. 7.1 "/>
    <hyperlink ref="A99" location="'7.2'!A1" display="Tab. 7.2 A"/>
    <hyperlink ref="A100" location="'7.2'!A1" display="Tab. 7.2 B"/>
    <hyperlink ref="A101" location="'7.3'!A1" display="Tab. 7.3 A"/>
    <hyperlink ref="A102" location="'7.3'!A1" display="Tab. 7.3 B"/>
    <hyperlink ref="A103" location="'7.4 7.5 e 6'!A1" display="Tab. 7.4 "/>
    <hyperlink ref="A104" location="'7.4 7.5 e 6'!A1" display="Tab. 7.5 "/>
    <hyperlink ref="A105" location="'7.4 7.5 e 6'!A1" display="Tab. 7.6 "/>
    <hyperlink ref="A106" location="'7.7'!A1" display="Tab. 7.7 A"/>
    <hyperlink ref="A107" location="'7.7'!A1" display="Tab. 7.7 B"/>
    <hyperlink ref="A108" location="'7.8 e 7.9'!A1" display="Tab. 7.8 "/>
    <hyperlink ref="A109" location="'7.8 e 7.9'!A1" display="Tab. 7.9 "/>
    <hyperlink ref="A110" location="'7.10'!A1" display="Tab.7.10 "/>
    <hyperlink ref="A111" location="'7.11 e 12'!A1" display="Tab. 7.11 "/>
    <hyperlink ref="A112" location="'7.11 e 12'!A1" display="Tab. 7.12 "/>
    <hyperlink ref="A113" location="'7.13'!A1" display="Tab. 7.13"/>
    <hyperlink ref="A114" location="'7.14-16'!A1" display="Tab. 7.14 A"/>
    <hyperlink ref="A115" location="'7.14-16'!A1" display="Tab. 7.14 B"/>
    <hyperlink ref="A116" location="'7.14-16'!A1" display="Tab. 7.15 "/>
    <hyperlink ref="A117" location="'7.14-16'!A1" display="Tab. 7.16 "/>
    <hyperlink ref="A118" location="'7.17-18'!A1" display="Tab. 7.17 "/>
    <hyperlink ref="A119" location="'7.17-18'!A1" display="Tab. 7.18 "/>
    <hyperlink ref="A120" location="'7.19'!A1" display="Tab. 7.19 A"/>
    <hyperlink ref="A121" location="'7.19'!A1" display="Tab. 7.19 B"/>
    <hyperlink ref="A122" location="'7.19'!A1" display="Tab. 7.19 C"/>
    <hyperlink ref="A123" location="'7.20-22'!A1" display="Tab. 7.20 "/>
    <hyperlink ref="A124" location="'7.20-22'!A1" display="Tab. 7.21 "/>
    <hyperlink ref="A125" location="'7.20-22'!A1" display="Tab. 7.22 "/>
    <hyperlink ref="A139" r:id="rId1" display="https://posta.um.fvg.it/owa/redir.aspx?C=XaGc5RKESPB5sHI5bdF3geKsj2TFWKX7plHyaQ2eq6Z1zE01RTDXCA..&amp;URL=mailto%3acaterina.lorenzon%40comune.pordenone.it"/>
    <hyperlink ref="A8" location="'1.1'!A1" display="1.1"/>
    <hyperlink ref="A9" location="'1.2'!Area_stampa" display="1.2"/>
    <hyperlink ref="A10" location="'1.3'!A1" display="1.3"/>
    <hyperlink ref="A11" location="'2.1 e 2.2'!A1" display="2.1"/>
    <hyperlink ref="A12" location="'2.1 e 2.2'!A1" display="2.2"/>
    <hyperlink ref="A13" location="'2.3 e 2.4'!A1" display="2.3"/>
    <hyperlink ref="A14" location="'2.3 e 2.4'!A1" display="2.4"/>
    <hyperlink ref="A15" location="'2.5'!A1" display="2.5"/>
    <hyperlink ref="A16" location="'2.6 A '!A1" display="2.6 A"/>
    <hyperlink ref="A17" location="'2.6 B'!A1" display="2.6 B"/>
    <hyperlink ref="A18" location="'2.7'!A1" display="2.7"/>
    <hyperlink ref="A19" location="'2.8 '!A1" display="2.8"/>
    <hyperlink ref="A20" location="'2.9'!A1" display="2.9"/>
    <hyperlink ref="A21" location="'2.10 -12'!A1" display="2.10"/>
    <hyperlink ref="A22" location="'2.10 -12'!A1" display="2.11"/>
    <hyperlink ref="A23" location="'2.10 -12'!A1" display="2.12"/>
    <hyperlink ref="A24" location="'3.13 '!A1" display="2.13"/>
    <hyperlink ref="A25" location="'2.13 e 2.16'!A1" display="2.14"/>
    <hyperlink ref="A26" location="'2.13 e 2.16'!A1" display="2.15"/>
    <hyperlink ref="A27" location="'2.13 e 2.16'!A1" display="2.16"/>
    <hyperlink ref="A28" location="'2.17-22'!A1" display="2.17"/>
    <hyperlink ref="A29:A33" location="'2.17-22'!A1" display="2.17"/>
    <hyperlink ref="A34" location="'3.1 e 3.2'!A1" display="3.1"/>
    <hyperlink ref="A35" location="'3.1 e 3.2'!A1" display="3.1"/>
    <hyperlink ref="A36" location="'3.3'!A1" display="3.3 A"/>
    <hyperlink ref="A37" location="'3.3'!A1" display="3.3 A"/>
    <hyperlink ref="A38" location="'3.4 '!A1" display="3.4"/>
    <hyperlink ref="A39" location="'3.5  '!A1" display="3.5"/>
    <hyperlink ref="A40" location="'3.6'!A1" display="3.6"/>
    <hyperlink ref="A41" location="'3.7 A'!A1" display="3.7 A"/>
    <hyperlink ref="A42" location="'3.7 B'!A1" display="3.7 B"/>
    <hyperlink ref="A43" location="'3.8 e 3.9'!A1" display="3.8"/>
    <hyperlink ref="A44" location="'3.8 e 3.9'!A1" display="3.8"/>
    <hyperlink ref="A45" location="'3.10 '!A1" display="3.10"/>
    <hyperlink ref="A46" location="'3.11 e 12'!A1" display="3.11"/>
    <hyperlink ref="A47" location="'3.11 e 12'!A1" display="3.11"/>
    <hyperlink ref="A48" location="'3.13 '!A1" display="3.13"/>
    <hyperlink ref="A49" location="'3.14 a b'!A1" display="3.14"/>
    <hyperlink ref="A50" location="'3.14 a b'!A1" display="3.14"/>
    <hyperlink ref="A51" location="'3.15'!A1" display="3.15"/>
    <hyperlink ref="A52" location="'3.16'!A1" display="3.16"/>
    <hyperlink ref="A53" location="'3.17'!A1" display="3.17 A"/>
    <hyperlink ref="A54" location="'3.17'!A1" display="3.17 A"/>
    <hyperlink ref="A55" location="'4.1 e 4.2'!A1" display="4.1"/>
    <hyperlink ref="A56" location="'4.1 e 4.2'!A1" display="4.1"/>
    <hyperlink ref="A57" location="'4.3'!A1" display="4.3"/>
    <hyperlink ref="A58" location="'4.4-4.6'!A1" display="4.4"/>
    <hyperlink ref="A59:A60" location="'4.4-4.6'!A1" display="4.4"/>
    <hyperlink ref="A61" location="'4.7'!A1" display="4.7"/>
    <hyperlink ref="A62" location="'4.8 e 9'!A1" display="4.8"/>
    <hyperlink ref="A63" location="'4.8 e 9'!A1" display="4.8"/>
    <hyperlink ref="A64" location="'4.10 e 11'!A1" display="4.10"/>
    <hyperlink ref="A65" location="'4.10 e 11'!A1" display="4.10"/>
    <hyperlink ref="A66" location="'4.12 '!A1" display="4.12"/>
    <hyperlink ref="A67" location="'4.13 e 14'!A1" display="4.13"/>
    <hyperlink ref="A68" location="'4.13 e 14'!A1" display="4.13"/>
    <hyperlink ref="A69" location="'4.15  '!A1" display="4.15"/>
    <hyperlink ref="A70" location="'4.16 '!A1" display="4.16"/>
    <hyperlink ref="A71" location="'4.17'!A1" display="4.17"/>
    <hyperlink ref="A73" location="'5.1 e 5.2'!A1" display="5.1"/>
    <hyperlink ref="A74" location="'5.1 e 5.2'!A1" display="5.1"/>
    <hyperlink ref="A75" location="'5.3 e 5.4'!A1" display="5.3"/>
    <hyperlink ref="A76" location="'5.3 e 5.4'!A1" display="5.3"/>
    <hyperlink ref="A77" location="'6.1 e 6.2'!A1" display="6.1"/>
    <hyperlink ref="A78" location="'6.1 e 6.2'!A1" display="6.1"/>
    <hyperlink ref="A79" location="'6.3 '!A1" display="6.3"/>
    <hyperlink ref="A80" location="'6.4'!A1" display="6.4"/>
    <hyperlink ref="A81" location="'6.5 e 6.6 '!A1" display="6.5"/>
    <hyperlink ref="A82" location="'6.5 e 6.6 '!A1" display="6.5"/>
    <hyperlink ref="A83" location="'6.7'!A1" display="6.7"/>
    <hyperlink ref="A84" location="'6.8'!A1" display="6.8"/>
    <hyperlink ref="A85" location="'6.9 10 e 11'!A1" display="6.9"/>
    <hyperlink ref="A86:A87" location="'6.9 10 e 11'!A1" display="6.9"/>
    <hyperlink ref="A88" location="'6.12 6.13'!A1" display="6.12"/>
    <hyperlink ref="A89" location="'6.12 6.13'!A1" display="6.12"/>
    <hyperlink ref="A90" location="'6.14 '!A1" display="6.14"/>
    <hyperlink ref="A91" location="'6.15 16'!A1" display="6.15"/>
    <hyperlink ref="A92" location="'6.15 16'!A1" display="6.15"/>
    <hyperlink ref="A93" location="'6.17 18'!A1" display="6.17"/>
    <hyperlink ref="A94" location="'6.17 18'!A1" display="6.17"/>
    <hyperlink ref="A95" location="'6.19  '!A1" display="6.19"/>
    <hyperlink ref="A96" location="'6.20'!A1" display="6.20"/>
    <hyperlink ref="A97" location="'6.21'!A1" display="6.21"/>
    <hyperlink ref="A127" location="'8.1 e 8.2'!A1" display="8.1"/>
    <hyperlink ref="A128" location="'8.1 e 8.2'!A1" display="8.1"/>
    <hyperlink ref="A129" location="'8.3'!A1" display="8.3"/>
    <hyperlink ref="A130" location="'8.4'!A1" display="8.4"/>
    <hyperlink ref="A131" location="'8.5 e 8.6'!A1" display="8.5"/>
    <hyperlink ref="A132" location="'8.5 e 8.6'!A1" display="8.5"/>
    <hyperlink ref="B72" location="gl!A1" display="glossario"/>
    <hyperlink ref="B126" location="glossario!A1" display="glossario"/>
  </hyperlinks>
  <pageMargins left="0.70866141732283472" right="0.70866141732283472" top="0.74803149606299213" bottom="0.74803149606299213" header="0.31496062992125984" footer="0.31496062992125984"/>
  <pageSetup paperSize="9" orientation="portrait" r:id="rId2"/>
</worksheet>
</file>

<file path=xl/worksheets/sheet20.xml><?xml version="1.0" encoding="utf-8"?>
<worksheet xmlns="http://schemas.openxmlformats.org/spreadsheetml/2006/main" xmlns:r="http://schemas.openxmlformats.org/officeDocument/2006/relationships">
  <dimension ref="A1:G77"/>
  <sheetViews>
    <sheetView zoomScaleNormal="100" workbookViewId="0">
      <selection sqref="A1:G1"/>
    </sheetView>
  </sheetViews>
  <sheetFormatPr defaultRowHeight="12.75"/>
  <cols>
    <col min="1" max="7" width="11.28515625" style="1" customWidth="1"/>
    <col min="8" max="1026" width="11.5703125" style="1"/>
    <col min="1027" max="16384" width="9.140625" style="1"/>
  </cols>
  <sheetData>
    <row r="1" spans="1:7" ht="30.75" customHeight="1">
      <c r="A1" s="812" t="s">
        <v>1870</v>
      </c>
      <c r="B1" s="812"/>
      <c r="C1" s="812"/>
      <c r="D1" s="812"/>
      <c r="E1" s="812"/>
      <c r="F1" s="812"/>
      <c r="G1" s="812"/>
    </row>
    <row r="2" spans="1:7" ht="15">
      <c r="A2" s="32"/>
    </row>
    <row r="3" spans="1:7" s="2" customFormat="1" ht="27" customHeight="1">
      <c r="A3" s="342" t="s">
        <v>72</v>
      </c>
      <c r="B3" s="342" t="s">
        <v>155</v>
      </c>
      <c r="C3" s="342" t="s">
        <v>156</v>
      </c>
      <c r="D3" s="342" t="s">
        <v>68</v>
      </c>
      <c r="E3" s="342" t="s">
        <v>159</v>
      </c>
      <c r="F3" s="342" t="s">
        <v>336</v>
      </c>
      <c r="G3" s="621" t="s">
        <v>348</v>
      </c>
    </row>
    <row r="4" spans="1:7">
      <c r="A4" s="693">
        <v>1950</v>
      </c>
      <c r="B4" s="587">
        <v>13015</v>
      </c>
      <c r="C4" s="587">
        <v>14163</v>
      </c>
      <c r="D4" s="587">
        <v>27178</v>
      </c>
      <c r="E4" s="582"/>
      <c r="F4" s="587"/>
      <c r="G4" s="365">
        <f t="shared" ref="G4:G35" si="0">C4/D4*100</f>
        <v>52.112002354845835</v>
      </c>
    </row>
    <row r="5" spans="1:7">
      <c r="A5" s="694">
        <v>1951</v>
      </c>
      <c r="B5" s="501">
        <v>13057</v>
      </c>
      <c r="C5" s="501">
        <v>14203</v>
      </c>
      <c r="D5" s="501">
        <v>27260</v>
      </c>
      <c r="E5" s="507">
        <f t="shared" ref="E5:E36" si="1">(D5-D4)/D4*100</f>
        <v>0.30171462212083305</v>
      </c>
      <c r="F5" s="501">
        <f t="shared" ref="F5:F36" si="2">D5-D4</f>
        <v>82</v>
      </c>
      <c r="G5" s="354">
        <f t="shared" si="0"/>
        <v>52.101980924431402</v>
      </c>
    </row>
    <row r="6" spans="1:7">
      <c r="A6" s="694">
        <v>1952</v>
      </c>
      <c r="B6" s="501">
        <v>13270</v>
      </c>
      <c r="C6" s="501">
        <v>14435</v>
      </c>
      <c r="D6" s="501">
        <v>27705</v>
      </c>
      <c r="E6" s="507">
        <f t="shared" si="1"/>
        <v>1.6324284666177549</v>
      </c>
      <c r="F6" s="501">
        <f t="shared" si="2"/>
        <v>445</v>
      </c>
      <c r="G6" s="354">
        <f t="shared" si="0"/>
        <v>52.102508572459847</v>
      </c>
    </row>
    <row r="7" spans="1:7">
      <c r="A7" s="694">
        <v>1953</v>
      </c>
      <c r="B7" s="501">
        <v>13321</v>
      </c>
      <c r="C7" s="501">
        <v>14818</v>
      </c>
      <c r="D7" s="501">
        <v>28139</v>
      </c>
      <c r="E7" s="507">
        <f t="shared" si="1"/>
        <v>1.5665042411117127</v>
      </c>
      <c r="F7" s="501">
        <f t="shared" si="2"/>
        <v>434</v>
      </c>
      <c r="G7" s="354">
        <f t="shared" si="0"/>
        <v>52.660009239845053</v>
      </c>
    </row>
    <row r="8" spans="1:7">
      <c r="A8" s="694">
        <v>1954</v>
      </c>
      <c r="B8" s="501">
        <v>13680</v>
      </c>
      <c r="C8" s="501">
        <v>15153</v>
      </c>
      <c r="D8" s="501">
        <v>28833</v>
      </c>
      <c r="E8" s="507">
        <f t="shared" si="1"/>
        <v>2.4663278723479864</v>
      </c>
      <c r="F8" s="501">
        <f t="shared" si="2"/>
        <v>694</v>
      </c>
      <c r="G8" s="354">
        <f t="shared" si="0"/>
        <v>52.554364790344401</v>
      </c>
    </row>
    <row r="9" spans="1:7">
      <c r="A9" s="694">
        <v>1955</v>
      </c>
      <c r="B9" s="501">
        <v>14285</v>
      </c>
      <c r="C9" s="501">
        <v>15771</v>
      </c>
      <c r="D9" s="501">
        <v>30056</v>
      </c>
      <c r="E9" s="507">
        <f t="shared" si="1"/>
        <v>4.2416675337287133</v>
      </c>
      <c r="F9" s="501">
        <f t="shared" si="2"/>
        <v>1223</v>
      </c>
      <c r="G9" s="354">
        <f t="shared" si="0"/>
        <v>52.472052169283998</v>
      </c>
    </row>
    <row r="10" spans="1:7">
      <c r="A10" s="694">
        <v>1956</v>
      </c>
      <c r="B10" s="501">
        <v>14525</v>
      </c>
      <c r="C10" s="501">
        <v>16025</v>
      </c>
      <c r="D10" s="501">
        <v>30550</v>
      </c>
      <c r="E10" s="507">
        <f t="shared" si="1"/>
        <v>1.6435986159169549</v>
      </c>
      <c r="F10" s="501">
        <f t="shared" si="2"/>
        <v>494</v>
      </c>
      <c r="G10" s="354">
        <f t="shared" si="0"/>
        <v>52.454991816693941</v>
      </c>
    </row>
    <row r="11" spans="1:7">
      <c r="A11" s="694">
        <v>1957</v>
      </c>
      <c r="B11" s="501">
        <v>14829</v>
      </c>
      <c r="C11" s="501">
        <v>16291</v>
      </c>
      <c r="D11" s="501">
        <v>31120</v>
      </c>
      <c r="E11" s="507">
        <f t="shared" si="1"/>
        <v>1.8657937806873977</v>
      </c>
      <c r="F11" s="501">
        <f t="shared" si="2"/>
        <v>570</v>
      </c>
      <c r="G11" s="354">
        <f t="shared" si="0"/>
        <v>52.348971722365036</v>
      </c>
    </row>
    <row r="12" spans="1:7">
      <c r="A12" s="694">
        <v>1958</v>
      </c>
      <c r="B12" s="501">
        <v>15184</v>
      </c>
      <c r="C12" s="501">
        <v>16736</v>
      </c>
      <c r="D12" s="501">
        <v>31920</v>
      </c>
      <c r="E12" s="507">
        <f t="shared" si="1"/>
        <v>2.5706940874035991</v>
      </c>
      <c r="F12" s="501">
        <f t="shared" si="2"/>
        <v>800</v>
      </c>
      <c r="G12" s="354">
        <f t="shared" si="0"/>
        <v>52.431077694235583</v>
      </c>
    </row>
    <row r="13" spans="1:7">
      <c r="A13" s="694">
        <v>1959</v>
      </c>
      <c r="B13" s="501">
        <v>15565</v>
      </c>
      <c r="C13" s="501">
        <v>17092</v>
      </c>
      <c r="D13" s="501">
        <v>32657</v>
      </c>
      <c r="E13" s="507">
        <f t="shared" si="1"/>
        <v>2.3088972431077694</v>
      </c>
      <c r="F13" s="501">
        <f t="shared" si="2"/>
        <v>737</v>
      </c>
      <c r="G13" s="354">
        <f t="shared" si="0"/>
        <v>52.337936736381174</v>
      </c>
    </row>
    <row r="14" spans="1:7">
      <c r="A14" s="694">
        <v>1960</v>
      </c>
      <c r="B14" s="501">
        <v>16055</v>
      </c>
      <c r="C14" s="501">
        <v>17629</v>
      </c>
      <c r="D14" s="501">
        <v>33684</v>
      </c>
      <c r="E14" s="507">
        <f t="shared" si="1"/>
        <v>3.1448081575160001</v>
      </c>
      <c r="F14" s="501">
        <f t="shared" si="2"/>
        <v>1027</v>
      </c>
      <c r="G14" s="354">
        <f t="shared" si="0"/>
        <v>52.336420852630326</v>
      </c>
    </row>
    <row r="15" spans="1:7">
      <c r="A15" s="694">
        <v>1961</v>
      </c>
      <c r="B15" s="501">
        <v>16384</v>
      </c>
      <c r="C15" s="501">
        <v>17921</v>
      </c>
      <c r="D15" s="501">
        <v>34305</v>
      </c>
      <c r="E15" s="507">
        <f t="shared" si="1"/>
        <v>1.8436052725329535</v>
      </c>
      <c r="F15" s="501">
        <f t="shared" si="2"/>
        <v>621</v>
      </c>
      <c r="G15" s="354">
        <f t="shared" si="0"/>
        <v>52.240198221833559</v>
      </c>
    </row>
    <row r="16" spans="1:7">
      <c r="A16" s="694">
        <v>1962</v>
      </c>
      <c r="B16" s="501">
        <v>16920</v>
      </c>
      <c r="C16" s="501">
        <v>18420</v>
      </c>
      <c r="D16" s="501">
        <v>35340</v>
      </c>
      <c r="E16" s="507">
        <f t="shared" si="1"/>
        <v>3.0170529077393966</v>
      </c>
      <c r="F16" s="501">
        <f t="shared" si="2"/>
        <v>1035</v>
      </c>
      <c r="G16" s="354">
        <f t="shared" si="0"/>
        <v>52.122241086587437</v>
      </c>
    </row>
    <row r="17" spans="1:7">
      <c r="A17" s="694">
        <v>1963</v>
      </c>
      <c r="B17" s="501">
        <v>17754</v>
      </c>
      <c r="C17" s="501">
        <v>19171</v>
      </c>
      <c r="D17" s="501">
        <v>36925</v>
      </c>
      <c r="E17" s="507">
        <f t="shared" si="1"/>
        <v>4.4850028296547819</v>
      </c>
      <c r="F17" s="501">
        <f t="shared" si="2"/>
        <v>1585</v>
      </c>
      <c r="G17" s="354">
        <f t="shared" si="0"/>
        <v>51.918754231550437</v>
      </c>
    </row>
    <row r="18" spans="1:7">
      <c r="A18" s="694">
        <v>1964</v>
      </c>
      <c r="B18" s="501">
        <v>18364</v>
      </c>
      <c r="C18" s="501">
        <v>19725</v>
      </c>
      <c r="D18" s="501">
        <v>38089</v>
      </c>
      <c r="E18" s="507">
        <f t="shared" si="1"/>
        <v>3.1523358158429251</v>
      </c>
      <c r="F18" s="501">
        <f t="shared" si="2"/>
        <v>1164</v>
      </c>
      <c r="G18" s="354">
        <f t="shared" si="0"/>
        <v>51.786605056578018</v>
      </c>
    </row>
    <row r="19" spans="1:7">
      <c r="A19" s="694">
        <v>1965</v>
      </c>
      <c r="B19" s="501">
        <v>19331</v>
      </c>
      <c r="C19" s="501">
        <v>20701</v>
      </c>
      <c r="D19" s="501">
        <v>40032</v>
      </c>
      <c r="E19" s="507">
        <f t="shared" si="1"/>
        <v>5.101210323190422</v>
      </c>
      <c r="F19" s="501">
        <f t="shared" si="2"/>
        <v>1943</v>
      </c>
      <c r="G19" s="354">
        <f t="shared" si="0"/>
        <v>51.711131095123896</v>
      </c>
    </row>
    <row r="20" spans="1:7">
      <c r="A20" s="694">
        <v>1966</v>
      </c>
      <c r="B20" s="501">
        <v>20013</v>
      </c>
      <c r="C20" s="501">
        <v>21472</v>
      </c>
      <c r="D20" s="501">
        <v>41485</v>
      </c>
      <c r="E20" s="507">
        <f t="shared" si="1"/>
        <v>3.6295963229416466</v>
      </c>
      <c r="F20" s="501">
        <f t="shared" si="2"/>
        <v>1453</v>
      </c>
      <c r="G20" s="354">
        <f t="shared" si="0"/>
        <v>51.758466915752678</v>
      </c>
    </row>
    <row r="21" spans="1:7">
      <c r="A21" s="694">
        <v>1967</v>
      </c>
      <c r="B21" s="501">
        <v>20484</v>
      </c>
      <c r="C21" s="501">
        <v>22082</v>
      </c>
      <c r="D21" s="501">
        <v>42566</v>
      </c>
      <c r="E21" s="507">
        <f t="shared" si="1"/>
        <v>2.6057611184765581</v>
      </c>
      <c r="F21" s="501">
        <f t="shared" si="2"/>
        <v>1081</v>
      </c>
      <c r="G21" s="354">
        <f t="shared" si="0"/>
        <v>51.877084997415778</v>
      </c>
    </row>
    <row r="22" spans="1:7">
      <c r="A22" s="694">
        <v>1968</v>
      </c>
      <c r="B22" s="501">
        <v>21183</v>
      </c>
      <c r="C22" s="501">
        <v>22820</v>
      </c>
      <c r="D22" s="501">
        <v>44003</v>
      </c>
      <c r="E22" s="507">
        <f t="shared" si="1"/>
        <v>3.3759338439129825</v>
      </c>
      <c r="F22" s="501">
        <f t="shared" si="2"/>
        <v>1437</v>
      </c>
      <c r="G22" s="354">
        <f t="shared" si="0"/>
        <v>51.860100447696745</v>
      </c>
    </row>
    <row r="23" spans="1:7">
      <c r="A23" s="694">
        <v>1969</v>
      </c>
      <c r="B23" s="501">
        <v>21659</v>
      </c>
      <c r="C23" s="501">
        <v>23417</v>
      </c>
      <c r="D23" s="501">
        <v>45076</v>
      </c>
      <c r="E23" s="507">
        <f t="shared" si="1"/>
        <v>2.4384701043110697</v>
      </c>
      <c r="F23" s="501">
        <f t="shared" si="2"/>
        <v>1073</v>
      </c>
      <c r="G23" s="354">
        <f t="shared" si="0"/>
        <v>51.950039932558347</v>
      </c>
    </row>
    <row r="24" spans="1:7">
      <c r="A24" s="694">
        <v>1970</v>
      </c>
      <c r="B24" s="501">
        <v>22249</v>
      </c>
      <c r="C24" s="501">
        <v>24148</v>
      </c>
      <c r="D24" s="501">
        <v>46397</v>
      </c>
      <c r="E24" s="507">
        <f t="shared" si="1"/>
        <v>2.9306060874966722</v>
      </c>
      <c r="F24" s="501">
        <f t="shared" si="2"/>
        <v>1321</v>
      </c>
      <c r="G24" s="354">
        <f t="shared" si="0"/>
        <v>52.046468521671663</v>
      </c>
    </row>
    <row r="25" spans="1:7">
      <c r="A25" s="694">
        <v>1971</v>
      </c>
      <c r="B25" s="501">
        <v>22734</v>
      </c>
      <c r="C25" s="501">
        <v>24805</v>
      </c>
      <c r="D25" s="501">
        <v>47539</v>
      </c>
      <c r="E25" s="507">
        <f t="shared" si="1"/>
        <v>2.4613660365971941</v>
      </c>
      <c r="F25" s="501">
        <f t="shared" si="2"/>
        <v>1142</v>
      </c>
      <c r="G25" s="354">
        <f t="shared" si="0"/>
        <v>52.178211573655318</v>
      </c>
    </row>
    <row r="26" spans="1:7">
      <c r="A26" s="694">
        <v>1972</v>
      </c>
      <c r="B26" s="501">
        <v>23263</v>
      </c>
      <c r="C26" s="501">
        <v>25235</v>
      </c>
      <c r="D26" s="501">
        <v>48498</v>
      </c>
      <c r="E26" s="507">
        <f t="shared" si="1"/>
        <v>2.0172910662824206</v>
      </c>
      <c r="F26" s="501">
        <f t="shared" si="2"/>
        <v>959</v>
      </c>
      <c r="G26" s="354">
        <f t="shared" si="0"/>
        <v>52.033073528805303</v>
      </c>
    </row>
    <row r="27" spans="1:7">
      <c r="A27" s="694">
        <v>1973</v>
      </c>
      <c r="B27" s="501">
        <v>23710</v>
      </c>
      <c r="C27" s="501">
        <v>25822</v>
      </c>
      <c r="D27" s="501">
        <v>49532</v>
      </c>
      <c r="E27" s="507">
        <f t="shared" si="1"/>
        <v>2.1320466823374162</v>
      </c>
      <c r="F27" s="501">
        <f t="shared" si="2"/>
        <v>1034</v>
      </c>
      <c r="G27" s="354">
        <f t="shared" si="0"/>
        <v>52.13195509973351</v>
      </c>
    </row>
    <row r="28" spans="1:7">
      <c r="A28" s="694">
        <v>1974</v>
      </c>
      <c r="B28" s="501">
        <v>24408</v>
      </c>
      <c r="C28" s="501">
        <v>26598</v>
      </c>
      <c r="D28" s="501">
        <v>51006</v>
      </c>
      <c r="E28" s="507">
        <f t="shared" si="1"/>
        <v>2.9758539933780184</v>
      </c>
      <c r="F28" s="501">
        <f t="shared" si="2"/>
        <v>1474</v>
      </c>
      <c r="G28" s="354">
        <f t="shared" si="0"/>
        <v>52.146806258087288</v>
      </c>
    </row>
    <row r="29" spans="1:7">
      <c r="A29" s="694">
        <v>1975</v>
      </c>
      <c r="B29" s="501">
        <v>24901</v>
      </c>
      <c r="C29" s="501">
        <v>26992</v>
      </c>
      <c r="D29" s="501">
        <v>51893</v>
      </c>
      <c r="E29" s="507">
        <f t="shared" si="1"/>
        <v>1.7390110967337176</v>
      </c>
      <c r="F29" s="501">
        <f t="shared" si="2"/>
        <v>887</v>
      </c>
      <c r="G29" s="354">
        <f t="shared" si="0"/>
        <v>52.014722602277764</v>
      </c>
    </row>
    <row r="30" spans="1:7">
      <c r="A30" s="694">
        <v>1976</v>
      </c>
      <c r="B30" s="501">
        <v>25105</v>
      </c>
      <c r="C30" s="501">
        <v>27214</v>
      </c>
      <c r="D30" s="501">
        <v>52319</v>
      </c>
      <c r="E30" s="507">
        <f t="shared" si="1"/>
        <v>0.82091996993814198</v>
      </c>
      <c r="F30" s="501">
        <f t="shared" si="2"/>
        <v>426</v>
      </c>
      <c r="G30" s="354">
        <f t="shared" si="0"/>
        <v>52.015520174315256</v>
      </c>
    </row>
    <row r="31" spans="1:7">
      <c r="A31" s="694">
        <v>1977</v>
      </c>
      <c r="B31" s="501">
        <v>25144</v>
      </c>
      <c r="C31" s="501">
        <v>27266</v>
      </c>
      <c r="D31" s="501">
        <v>52410</v>
      </c>
      <c r="E31" s="507">
        <f t="shared" si="1"/>
        <v>0.17393298801582599</v>
      </c>
      <c r="F31" s="501">
        <f t="shared" si="2"/>
        <v>91</v>
      </c>
      <c r="G31" s="354">
        <f t="shared" si="0"/>
        <v>52.024422820072502</v>
      </c>
    </row>
    <row r="32" spans="1:7">
      <c r="A32" s="694">
        <v>1978</v>
      </c>
      <c r="B32" s="501">
        <v>25058</v>
      </c>
      <c r="C32" s="501">
        <v>27226</v>
      </c>
      <c r="D32" s="501">
        <v>52284</v>
      </c>
      <c r="E32" s="507">
        <f t="shared" si="1"/>
        <v>-0.24041213508872356</v>
      </c>
      <c r="F32" s="501">
        <f t="shared" si="2"/>
        <v>-126</v>
      </c>
      <c r="G32" s="354">
        <f t="shared" si="0"/>
        <v>52.073292020503402</v>
      </c>
    </row>
    <row r="33" spans="1:7">
      <c r="A33" s="694">
        <v>1979</v>
      </c>
      <c r="B33" s="501">
        <v>24943</v>
      </c>
      <c r="C33" s="501">
        <v>27163</v>
      </c>
      <c r="D33" s="501">
        <v>52106</v>
      </c>
      <c r="E33" s="507">
        <f t="shared" si="1"/>
        <v>-0.34044832070996861</v>
      </c>
      <c r="F33" s="501">
        <f t="shared" si="2"/>
        <v>-178</v>
      </c>
      <c r="G33" s="354">
        <f t="shared" si="0"/>
        <v>52.130272905231642</v>
      </c>
    </row>
    <row r="34" spans="1:7">
      <c r="A34" s="694">
        <v>1980</v>
      </c>
      <c r="B34" s="501">
        <v>24952</v>
      </c>
      <c r="C34" s="501">
        <v>27129</v>
      </c>
      <c r="D34" s="501">
        <v>52081</v>
      </c>
      <c r="E34" s="507">
        <f t="shared" si="1"/>
        <v>-4.7979119487199171E-2</v>
      </c>
      <c r="F34" s="501">
        <f t="shared" si="2"/>
        <v>-25</v>
      </c>
      <c r="G34" s="354">
        <f t="shared" si="0"/>
        <v>52.090013632610741</v>
      </c>
    </row>
    <row r="35" spans="1:7">
      <c r="A35" s="694">
        <v>1981</v>
      </c>
      <c r="B35" s="501">
        <v>24773</v>
      </c>
      <c r="C35" s="501">
        <v>27329</v>
      </c>
      <c r="D35" s="501">
        <v>52102</v>
      </c>
      <c r="E35" s="507">
        <f t="shared" si="1"/>
        <v>4.0321806416927473E-2</v>
      </c>
      <c r="F35" s="501">
        <f t="shared" si="2"/>
        <v>21</v>
      </c>
      <c r="G35" s="354">
        <f t="shared" si="0"/>
        <v>52.452880887489925</v>
      </c>
    </row>
    <row r="36" spans="1:7">
      <c r="A36" s="694">
        <v>1982</v>
      </c>
      <c r="B36" s="501">
        <v>24663</v>
      </c>
      <c r="C36" s="501">
        <v>27315</v>
      </c>
      <c r="D36" s="501">
        <v>51978</v>
      </c>
      <c r="E36" s="507">
        <f t="shared" si="1"/>
        <v>-0.23799470269855283</v>
      </c>
      <c r="F36" s="501">
        <f t="shared" si="2"/>
        <v>-124</v>
      </c>
      <c r="G36" s="354">
        <f t="shared" ref="G36:G72" si="3">C36/D36*100</f>
        <v>52.551079302781943</v>
      </c>
    </row>
    <row r="37" spans="1:7">
      <c r="A37" s="694">
        <v>1983</v>
      </c>
      <c r="B37" s="501">
        <v>24558</v>
      </c>
      <c r="C37" s="501">
        <v>27237</v>
      </c>
      <c r="D37" s="501">
        <v>51795</v>
      </c>
      <c r="E37" s="507">
        <f t="shared" ref="E37:E68" si="4">(D37-D36)/D36*100</f>
        <v>-0.35207203047443153</v>
      </c>
      <c r="F37" s="501">
        <f t="shared" ref="F37:F72" si="5">D37-D36</f>
        <v>-183</v>
      </c>
      <c r="G37" s="354">
        <f t="shared" si="3"/>
        <v>52.586156964958008</v>
      </c>
    </row>
    <row r="38" spans="1:7">
      <c r="A38" s="694">
        <v>1984</v>
      </c>
      <c r="B38" s="501">
        <v>24402</v>
      </c>
      <c r="C38" s="501">
        <v>27035</v>
      </c>
      <c r="D38" s="501">
        <v>51437</v>
      </c>
      <c r="E38" s="507">
        <f t="shared" si="4"/>
        <v>-0.69118640795443576</v>
      </c>
      <c r="F38" s="501">
        <f t="shared" si="5"/>
        <v>-358</v>
      </c>
      <c r="G38" s="354">
        <f t="shared" si="3"/>
        <v>52.559441647063402</v>
      </c>
    </row>
    <row r="39" spans="1:7">
      <c r="A39" s="694">
        <v>1985</v>
      </c>
      <c r="B39" s="501">
        <v>24153</v>
      </c>
      <c r="C39" s="501">
        <v>26905</v>
      </c>
      <c r="D39" s="501">
        <v>51058</v>
      </c>
      <c r="E39" s="507">
        <f t="shared" si="4"/>
        <v>-0.73682368722903746</v>
      </c>
      <c r="F39" s="501">
        <f t="shared" si="5"/>
        <v>-379</v>
      </c>
      <c r="G39" s="354">
        <f t="shared" si="3"/>
        <v>52.694974342904146</v>
      </c>
    </row>
    <row r="40" spans="1:7">
      <c r="A40" s="694">
        <v>1986</v>
      </c>
      <c r="B40" s="501">
        <v>24039</v>
      </c>
      <c r="C40" s="501">
        <v>26786</v>
      </c>
      <c r="D40" s="501">
        <v>50825</v>
      </c>
      <c r="E40" s="507">
        <f t="shared" si="4"/>
        <v>-0.45634376591327508</v>
      </c>
      <c r="F40" s="501">
        <f t="shared" si="5"/>
        <v>-233</v>
      </c>
      <c r="G40" s="354">
        <f t="shared" si="3"/>
        <v>52.702410231185439</v>
      </c>
    </row>
    <row r="41" spans="1:7">
      <c r="A41" s="694">
        <v>1987</v>
      </c>
      <c r="B41" s="501">
        <v>23890</v>
      </c>
      <c r="C41" s="501">
        <v>26706</v>
      </c>
      <c r="D41" s="501">
        <v>50596</v>
      </c>
      <c r="E41" s="507">
        <f t="shared" si="4"/>
        <v>-0.45056566650270535</v>
      </c>
      <c r="F41" s="501">
        <f t="shared" si="5"/>
        <v>-229</v>
      </c>
      <c r="G41" s="354">
        <f t="shared" si="3"/>
        <v>52.782828682109262</v>
      </c>
    </row>
    <row r="42" spans="1:7">
      <c r="A42" s="694">
        <v>1988</v>
      </c>
      <c r="B42" s="501">
        <v>23881</v>
      </c>
      <c r="C42" s="501">
        <v>26705</v>
      </c>
      <c r="D42" s="501">
        <v>50586</v>
      </c>
      <c r="E42" s="507">
        <f t="shared" si="4"/>
        <v>-1.9764408253616885E-2</v>
      </c>
      <c r="F42" s="501">
        <f t="shared" si="5"/>
        <v>-10</v>
      </c>
      <c r="G42" s="354">
        <f t="shared" si="3"/>
        <v>52.79128612659629</v>
      </c>
    </row>
    <row r="43" spans="1:7">
      <c r="A43" s="694">
        <v>1989</v>
      </c>
      <c r="B43" s="501">
        <v>23755</v>
      </c>
      <c r="C43" s="501">
        <v>26545</v>
      </c>
      <c r="D43" s="501">
        <v>50300</v>
      </c>
      <c r="E43" s="507">
        <f t="shared" si="4"/>
        <v>-0.56537381884315818</v>
      </c>
      <c r="F43" s="501">
        <f t="shared" si="5"/>
        <v>-286</v>
      </c>
      <c r="G43" s="354">
        <f t="shared" si="3"/>
        <v>52.773359840954271</v>
      </c>
    </row>
    <row r="44" spans="1:7">
      <c r="A44" s="694">
        <v>1990</v>
      </c>
      <c r="B44" s="501">
        <v>23735</v>
      </c>
      <c r="C44" s="501">
        <v>26487</v>
      </c>
      <c r="D44" s="501">
        <v>50222</v>
      </c>
      <c r="E44" s="507">
        <f t="shared" si="4"/>
        <v>-0.15506958250497019</v>
      </c>
      <c r="F44" s="501">
        <f t="shared" si="5"/>
        <v>-78</v>
      </c>
      <c r="G44" s="354">
        <f t="shared" si="3"/>
        <v>52.739835132013859</v>
      </c>
    </row>
    <row r="45" spans="1:7">
      <c r="A45" s="694">
        <v>1991</v>
      </c>
      <c r="B45" s="501">
        <v>23774</v>
      </c>
      <c r="C45" s="501">
        <v>26452</v>
      </c>
      <c r="D45" s="501">
        <v>50226</v>
      </c>
      <c r="E45" s="507">
        <f t="shared" si="4"/>
        <v>7.9646370116681943E-3</v>
      </c>
      <c r="F45" s="501">
        <f t="shared" si="5"/>
        <v>4</v>
      </c>
      <c r="G45" s="354">
        <f t="shared" si="3"/>
        <v>52.665949906422973</v>
      </c>
    </row>
    <row r="46" spans="1:7">
      <c r="A46" s="694">
        <v>1992</v>
      </c>
      <c r="B46" s="501">
        <v>23741</v>
      </c>
      <c r="C46" s="501">
        <v>26421</v>
      </c>
      <c r="D46" s="501">
        <v>50162</v>
      </c>
      <c r="E46" s="507">
        <f t="shared" si="4"/>
        <v>-0.12742404332417473</v>
      </c>
      <c r="F46" s="501">
        <f t="shared" si="5"/>
        <v>-64</v>
      </c>
      <c r="G46" s="354">
        <f t="shared" si="3"/>
        <v>52.671344842709622</v>
      </c>
    </row>
    <row r="47" spans="1:7">
      <c r="A47" s="694">
        <v>1993</v>
      </c>
      <c r="B47" s="501">
        <v>23536</v>
      </c>
      <c r="C47" s="501">
        <v>26185</v>
      </c>
      <c r="D47" s="501">
        <v>49721</v>
      </c>
      <c r="E47" s="507">
        <f t="shared" si="4"/>
        <v>-0.87915154898130055</v>
      </c>
      <c r="F47" s="501">
        <f t="shared" si="5"/>
        <v>-441</v>
      </c>
      <c r="G47" s="354">
        <f t="shared" si="3"/>
        <v>52.663864363146359</v>
      </c>
    </row>
    <row r="48" spans="1:7">
      <c r="A48" s="694">
        <v>1994</v>
      </c>
      <c r="B48" s="501">
        <v>23283</v>
      </c>
      <c r="C48" s="501">
        <v>25966</v>
      </c>
      <c r="D48" s="501">
        <v>49249</v>
      </c>
      <c r="E48" s="507">
        <f t="shared" si="4"/>
        <v>-0.94929707769352989</v>
      </c>
      <c r="F48" s="501">
        <f t="shared" si="5"/>
        <v>-472</v>
      </c>
      <c r="G48" s="354">
        <f t="shared" si="3"/>
        <v>52.723913175902048</v>
      </c>
    </row>
    <row r="49" spans="1:7">
      <c r="A49" s="694">
        <v>1995</v>
      </c>
      <c r="B49" s="501">
        <v>23126</v>
      </c>
      <c r="C49" s="501">
        <v>25757</v>
      </c>
      <c r="D49" s="501">
        <v>48883</v>
      </c>
      <c r="E49" s="507">
        <f t="shared" si="4"/>
        <v>-0.74316229771162867</v>
      </c>
      <c r="F49" s="501">
        <f t="shared" si="5"/>
        <v>-366</v>
      </c>
      <c r="G49" s="354">
        <f t="shared" si="3"/>
        <v>52.691119612135097</v>
      </c>
    </row>
    <row r="50" spans="1:7">
      <c r="A50" s="694">
        <v>1996</v>
      </c>
      <c r="B50" s="501">
        <v>23025</v>
      </c>
      <c r="C50" s="501">
        <v>25584</v>
      </c>
      <c r="D50" s="501">
        <v>48609</v>
      </c>
      <c r="E50" s="507">
        <f t="shared" si="4"/>
        <v>-0.56052206288484752</v>
      </c>
      <c r="F50" s="501">
        <f t="shared" si="5"/>
        <v>-274</v>
      </c>
      <c r="G50" s="354">
        <f t="shared" si="3"/>
        <v>52.63222859964204</v>
      </c>
    </row>
    <row r="51" spans="1:7">
      <c r="A51" s="694">
        <v>1997</v>
      </c>
      <c r="B51" s="501">
        <v>22976</v>
      </c>
      <c r="C51" s="501">
        <v>25518</v>
      </c>
      <c r="D51" s="501">
        <v>48494</v>
      </c>
      <c r="E51" s="507">
        <f t="shared" si="4"/>
        <v>-0.23658170297681499</v>
      </c>
      <c r="F51" s="501">
        <f t="shared" si="5"/>
        <v>-115</v>
      </c>
      <c r="G51" s="354">
        <f t="shared" si="3"/>
        <v>52.620942797047057</v>
      </c>
    </row>
    <row r="52" spans="1:7">
      <c r="A52" s="695">
        <v>1998</v>
      </c>
      <c r="B52" s="687">
        <v>23048</v>
      </c>
      <c r="C52" s="687">
        <v>25507</v>
      </c>
      <c r="D52" s="687">
        <v>48555</v>
      </c>
      <c r="E52" s="688">
        <f t="shared" si="4"/>
        <v>0.12578875737204603</v>
      </c>
      <c r="F52" s="687">
        <f t="shared" si="5"/>
        <v>61</v>
      </c>
      <c r="G52" s="689">
        <f t="shared" si="3"/>
        <v>52.532180002059526</v>
      </c>
    </row>
    <row r="53" spans="1:7">
      <c r="A53" s="696">
        <v>1999</v>
      </c>
      <c r="B53" s="690">
        <v>23156</v>
      </c>
      <c r="C53" s="690">
        <v>25502</v>
      </c>
      <c r="D53" s="690">
        <v>48658</v>
      </c>
      <c r="E53" s="691">
        <f t="shared" si="4"/>
        <v>0.21213057357635673</v>
      </c>
      <c r="F53" s="690">
        <f t="shared" si="5"/>
        <v>103</v>
      </c>
      <c r="G53" s="692">
        <f t="shared" si="3"/>
        <v>52.410703275925854</v>
      </c>
    </row>
    <row r="54" spans="1:7">
      <c r="A54" s="694">
        <v>2000</v>
      </c>
      <c r="B54" s="501">
        <v>23243</v>
      </c>
      <c r="C54" s="501">
        <v>25555</v>
      </c>
      <c r="D54" s="501">
        <v>48798</v>
      </c>
      <c r="E54" s="507">
        <f t="shared" si="4"/>
        <v>0.28772247112499483</v>
      </c>
      <c r="F54" s="501">
        <f t="shared" si="5"/>
        <v>140</v>
      </c>
      <c r="G54" s="354">
        <f t="shared" si="3"/>
        <v>52.368949547112585</v>
      </c>
    </row>
    <row r="55" spans="1:7">
      <c r="A55" s="694">
        <v>2001</v>
      </c>
      <c r="B55" s="501">
        <v>23487</v>
      </c>
      <c r="C55" s="501">
        <v>25678</v>
      </c>
      <c r="D55" s="501">
        <v>49165</v>
      </c>
      <c r="E55" s="507">
        <f t="shared" si="4"/>
        <v>0.75208000327882285</v>
      </c>
      <c r="F55" s="501">
        <f t="shared" si="5"/>
        <v>367</v>
      </c>
      <c r="G55" s="354">
        <f t="shared" si="3"/>
        <v>52.228211125800868</v>
      </c>
    </row>
    <row r="56" spans="1:7">
      <c r="A56" s="694">
        <v>2002</v>
      </c>
      <c r="B56" s="501">
        <v>23900</v>
      </c>
      <c r="C56" s="501">
        <v>25972</v>
      </c>
      <c r="D56" s="501">
        <v>49872</v>
      </c>
      <c r="E56" s="507">
        <f t="shared" si="4"/>
        <v>1.4380148479609478</v>
      </c>
      <c r="F56" s="501">
        <f t="shared" si="5"/>
        <v>707</v>
      </c>
      <c r="G56" s="354">
        <f t="shared" si="3"/>
        <v>52.07731793391082</v>
      </c>
    </row>
    <row r="57" spans="1:7">
      <c r="A57" s="694">
        <v>2003</v>
      </c>
      <c r="B57" s="501">
        <v>24434</v>
      </c>
      <c r="C57" s="501">
        <v>26574</v>
      </c>
      <c r="D57" s="501">
        <v>51008</v>
      </c>
      <c r="E57" s="507">
        <f t="shared" si="4"/>
        <v>2.2778312479948668</v>
      </c>
      <c r="F57" s="501">
        <f t="shared" si="5"/>
        <v>1136</v>
      </c>
      <c r="G57" s="354">
        <f t="shared" si="3"/>
        <v>52.097710163111664</v>
      </c>
    </row>
    <row r="58" spans="1:7">
      <c r="A58" s="694">
        <v>2004</v>
      </c>
      <c r="B58" s="501">
        <v>24495</v>
      </c>
      <c r="C58" s="501">
        <v>26549</v>
      </c>
      <c r="D58" s="501">
        <v>51044</v>
      </c>
      <c r="E58" s="507">
        <f t="shared" si="4"/>
        <v>7.0577164366373901E-2</v>
      </c>
      <c r="F58" s="501">
        <f t="shared" si="5"/>
        <v>36</v>
      </c>
      <c r="G58" s="354">
        <f t="shared" si="3"/>
        <v>52.011989655983072</v>
      </c>
    </row>
    <row r="59" spans="1:7">
      <c r="A59" s="694">
        <v>2005</v>
      </c>
      <c r="B59" s="501">
        <v>24388</v>
      </c>
      <c r="C59" s="501">
        <v>26538</v>
      </c>
      <c r="D59" s="501">
        <v>50926</v>
      </c>
      <c r="E59" s="507">
        <f t="shared" si="4"/>
        <v>-0.23117310555599091</v>
      </c>
      <c r="F59" s="501">
        <f t="shared" si="5"/>
        <v>-118</v>
      </c>
      <c r="G59" s="354">
        <f t="shared" si="3"/>
        <v>52.110906020500337</v>
      </c>
    </row>
    <row r="60" spans="1:7">
      <c r="A60" s="694">
        <v>2006</v>
      </c>
      <c r="B60" s="501">
        <v>24084</v>
      </c>
      <c r="C60" s="501">
        <v>26435</v>
      </c>
      <c r="D60" s="501">
        <v>50519</v>
      </c>
      <c r="E60" s="507">
        <f t="shared" si="4"/>
        <v>-0.79919883752896359</v>
      </c>
      <c r="F60" s="501">
        <f t="shared" si="5"/>
        <v>-407</v>
      </c>
      <c r="G60" s="354">
        <f t="shared" si="3"/>
        <v>52.326847324768899</v>
      </c>
    </row>
    <row r="61" spans="1:7">
      <c r="A61" s="694">
        <v>2007</v>
      </c>
      <c r="B61" s="501">
        <v>24248</v>
      </c>
      <c r="C61" s="501">
        <v>26603</v>
      </c>
      <c r="D61" s="501">
        <v>50851</v>
      </c>
      <c r="E61" s="507">
        <f t="shared" si="4"/>
        <v>0.65717848730180728</v>
      </c>
      <c r="F61" s="501">
        <f t="shared" si="5"/>
        <v>332</v>
      </c>
      <c r="G61" s="354">
        <f t="shared" si="3"/>
        <v>52.315588680655246</v>
      </c>
    </row>
    <row r="62" spans="1:7">
      <c r="A62" s="694">
        <v>2008</v>
      </c>
      <c r="B62" s="501">
        <v>24583</v>
      </c>
      <c r="C62" s="501">
        <v>26878</v>
      </c>
      <c r="D62" s="501">
        <v>51461</v>
      </c>
      <c r="E62" s="507">
        <f t="shared" si="4"/>
        <v>1.1995830957109987</v>
      </c>
      <c r="F62" s="501">
        <f t="shared" si="5"/>
        <v>610</v>
      </c>
      <c r="G62" s="354">
        <f t="shared" si="3"/>
        <v>52.229843959503306</v>
      </c>
    </row>
    <row r="63" spans="1:7">
      <c r="A63" s="694">
        <v>2009</v>
      </c>
      <c r="B63" s="501">
        <v>24493</v>
      </c>
      <c r="C63" s="501">
        <v>26911</v>
      </c>
      <c r="D63" s="501">
        <v>51404</v>
      </c>
      <c r="E63" s="507">
        <f t="shared" si="4"/>
        <v>-0.11076349079885738</v>
      </c>
      <c r="F63" s="501">
        <f t="shared" si="5"/>
        <v>-57</v>
      </c>
      <c r="G63" s="354">
        <f t="shared" si="3"/>
        <v>52.351957046144271</v>
      </c>
    </row>
    <row r="64" spans="1:7">
      <c r="A64" s="694">
        <v>2010</v>
      </c>
      <c r="B64" s="501">
        <v>24603</v>
      </c>
      <c r="C64" s="501">
        <v>27120</v>
      </c>
      <c r="D64" s="501">
        <v>51723</v>
      </c>
      <c r="E64" s="507">
        <f t="shared" si="4"/>
        <v>0.62057427437553503</v>
      </c>
      <c r="F64" s="501">
        <f t="shared" si="5"/>
        <v>319</v>
      </c>
      <c r="G64" s="354">
        <f t="shared" si="3"/>
        <v>52.433153529377648</v>
      </c>
    </row>
    <row r="65" spans="1:7">
      <c r="A65" s="694" t="s">
        <v>160</v>
      </c>
      <c r="B65" s="501">
        <v>23790</v>
      </c>
      <c r="C65" s="501">
        <v>26575</v>
      </c>
      <c r="D65" s="501">
        <v>50365</v>
      </c>
      <c r="E65" s="507">
        <f t="shared" si="4"/>
        <v>-2.6255244282040868</v>
      </c>
      <c r="F65" s="501">
        <f t="shared" si="5"/>
        <v>-1358</v>
      </c>
      <c r="G65" s="354">
        <f t="shared" si="3"/>
        <v>52.764816837089242</v>
      </c>
    </row>
    <row r="66" spans="1:7">
      <c r="A66" s="694">
        <v>2012</v>
      </c>
      <c r="B66" s="501">
        <v>24355</v>
      </c>
      <c r="C66" s="501">
        <v>27023</v>
      </c>
      <c r="D66" s="501">
        <v>51378</v>
      </c>
      <c r="E66" s="507">
        <f t="shared" si="4"/>
        <v>2.0113173831033455</v>
      </c>
      <c r="F66" s="501">
        <f t="shared" si="5"/>
        <v>1013</v>
      </c>
      <c r="G66" s="354">
        <f t="shared" si="3"/>
        <v>52.596442056911521</v>
      </c>
    </row>
    <row r="67" spans="1:7">
      <c r="A67" s="694">
        <v>2013</v>
      </c>
      <c r="B67" s="501">
        <v>24568</v>
      </c>
      <c r="C67" s="501">
        <v>27190</v>
      </c>
      <c r="D67" s="501">
        <v>51758</v>
      </c>
      <c r="E67" s="507">
        <f t="shared" si="4"/>
        <v>0.73961617813071745</v>
      </c>
      <c r="F67" s="501">
        <f t="shared" si="5"/>
        <v>380</v>
      </c>
      <c r="G67" s="354">
        <f t="shared" si="3"/>
        <v>52.532941767456244</v>
      </c>
    </row>
    <row r="68" spans="1:7">
      <c r="A68" s="694">
        <v>2014</v>
      </c>
      <c r="B68" s="501">
        <v>24519</v>
      </c>
      <c r="C68" s="501">
        <v>27113</v>
      </c>
      <c r="D68" s="501">
        <v>51632</v>
      </c>
      <c r="E68" s="507">
        <f t="shared" si="4"/>
        <v>-0.24344062753583989</v>
      </c>
      <c r="F68" s="501">
        <f t="shared" si="5"/>
        <v>-126</v>
      </c>
      <c r="G68" s="354">
        <f t="shared" si="3"/>
        <v>52.512008057018903</v>
      </c>
    </row>
    <row r="69" spans="1:7">
      <c r="A69" s="694">
        <v>2015</v>
      </c>
      <c r="B69" s="501">
        <v>24368</v>
      </c>
      <c r="C69" s="501">
        <v>26861</v>
      </c>
      <c r="D69" s="501">
        <v>51229</v>
      </c>
      <c r="E69" s="507">
        <f t="shared" ref="E69:E72" si="6">(D69-D68)/D68*100</f>
        <v>-0.78052370622869538</v>
      </c>
      <c r="F69" s="501">
        <f t="shared" si="5"/>
        <v>-403</v>
      </c>
      <c r="G69" s="354">
        <f t="shared" si="3"/>
        <v>52.433192137266005</v>
      </c>
    </row>
    <row r="70" spans="1:7">
      <c r="A70" s="694">
        <v>2016</v>
      </c>
      <c r="B70" s="501">
        <v>24323</v>
      </c>
      <c r="C70" s="501">
        <v>26816</v>
      </c>
      <c r="D70" s="501">
        <v>51139</v>
      </c>
      <c r="E70" s="507">
        <f t="shared" si="6"/>
        <v>-0.1756817427628882</v>
      </c>
      <c r="F70" s="501">
        <f t="shared" si="5"/>
        <v>-90</v>
      </c>
      <c r="G70" s="354">
        <f t="shared" si="3"/>
        <v>52.437474334656521</v>
      </c>
    </row>
    <row r="71" spans="1:7">
      <c r="A71" s="694">
        <v>2017</v>
      </c>
      <c r="B71" s="501">
        <v>24402</v>
      </c>
      <c r="C71" s="501">
        <v>26725</v>
      </c>
      <c r="D71" s="501">
        <v>51127</v>
      </c>
      <c r="E71" s="507">
        <f t="shared" si="6"/>
        <v>-2.3465456892000237E-2</v>
      </c>
      <c r="F71" s="501">
        <f t="shared" si="5"/>
        <v>-12</v>
      </c>
      <c r="G71" s="354">
        <f t="shared" si="3"/>
        <v>52.271793768458942</v>
      </c>
    </row>
    <row r="72" spans="1:7">
      <c r="A72" s="694">
        <v>2018</v>
      </c>
      <c r="B72" s="501">
        <v>24605</v>
      </c>
      <c r="C72" s="501">
        <v>26762</v>
      </c>
      <c r="D72" s="501">
        <v>51367</v>
      </c>
      <c r="E72" s="507">
        <f t="shared" si="6"/>
        <v>0.4694192892209596</v>
      </c>
      <c r="F72" s="501">
        <f t="shared" si="5"/>
        <v>240</v>
      </c>
      <c r="G72" s="354">
        <f t="shared" si="3"/>
        <v>52.099597017540447</v>
      </c>
    </row>
    <row r="73" spans="1:7">
      <c r="A73" s="1" t="s">
        <v>1624</v>
      </c>
    </row>
    <row r="74" spans="1:7">
      <c r="A74" s="27" t="s">
        <v>1871</v>
      </c>
    </row>
    <row r="75" spans="1:7">
      <c r="A75" s="27"/>
    </row>
    <row r="76" spans="1:7">
      <c r="A76" s="27"/>
    </row>
    <row r="77" spans="1:7" ht="15">
      <c r="A77" s="811" t="s">
        <v>1872</v>
      </c>
      <c r="B77" s="811"/>
      <c r="C77" s="811"/>
      <c r="D77" s="811"/>
      <c r="E77" s="811"/>
      <c r="F77" s="811"/>
      <c r="G77" s="811"/>
    </row>
  </sheetData>
  <mergeCells count="2">
    <mergeCell ref="A77:G77"/>
    <mergeCell ref="A1:G1"/>
  </mergeCells>
  <pageMargins left="0.78740157480314965" right="0.78740157480314965" top="1.0629921259842521" bottom="1.0629921259842521" header="0.78740157480314965" footer="0.78740157480314965"/>
  <pageSetup paperSize="9" orientation="portrait" r:id="rId1"/>
  <drawing r:id="rId2"/>
</worksheet>
</file>

<file path=xl/worksheets/sheet21.xml><?xml version="1.0" encoding="utf-8"?>
<worksheet xmlns="http://schemas.openxmlformats.org/spreadsheetml/2006/main" xmlns:r="http://schemas.openxmlformats.org/officeDocument/2006/relationships">
  <dimension ref="A1:H90"/>
  <sheetViews>
    <sheetView zoomScaleNormal="100" workbookViewId="0">
      <selection sqref="A1:H1"/>
    </sheetView>
  </sheetViews>
  <sheetFormatPr defaultRowHeight="12.75"/>
  <cols>
    <col min="1" max="8" width="10.140625" style="1" customWidth="1"/>
    <col min="9" max="1025" width="11.5703125" style="1"/>
    <col min="1026" max="16384" width="9.140625" style="1"/>
  </cols>
  <sheetData>
    <row r="1" spans="1:8" ht="16.5" customHeight="1">
      <c r="A1" s="812" t="s">
        <v>2092</v>
      </c>
      <c r="B1" s="812"/>
      <c r="C1" s="812"/>
      <c r="D1" s="812"/>
      <c r="E1" s="812"/>
      <c r="F1" s="812"/>
      <c r="G1" s="812"/>
      <c r="H1" s="812"/>
    </row>
    <row r="3" spans="1:8" s="469" customFormat="1" ht="21" customHeight="1">
      <c r="A3" s="813" t="s">
        <v>72</v>
      </c>
      <c r="B3" s="813" t="s">
        <v>161</v>
      </c>
      <c r="C3" s="813"/>
      <c r="D3" s="813"/>
      <c r="E3" s="813" t="s">
        <v>162</v>
      </c>
      <c r="F3" s="813"/>
      <c r="G3" s="813"/>
      <c r="H3" s="813" t="s">
        <v>163</v>
      </c>
    </row>
    <row r="4" spans="1:8" s="469" customFormat="1" ht="21" customHeight="1">
      <c r="A4" s="813"/>
      <c r="B4" s="623" t="s">
        <v>155</v>
      </c>
      <c r="C4" s="623" t="s">
        <v>156</v>
      </c>
      <c r="D4" s="623" t="s">
        <v>68</v>
      </c>
      <c r="E4" s="623" t="s">
        <v>155</v>
      </c>
      <c r="F4" s="623" t="s">
        <v>156</v>
      </c>
      <c r="G4" s="623" t="s">
        <v>68</v>
      </c>
      <c r="H4" s="813"/>
    </row>
    <row r="5" spans="1:8">
      <c r="A5" s="333">
        <v>1997</v>
      </c>
      <c r="B5" s="414">
        <v>155</v>
      </c>
      <c r="C5" s="414">
        <v>158</v>
      </c>
      <c r="D5" s="414">
        <v>313</v>
      </c>
      <c r="E5" s="414">
        <v>262</v>
      </c>
      <c r="F5" s="414">
        <v>291</v>
      </c>
      <c r="G5" s="414">
        <v>553</v>
      </c>
      <c r="H5" s="414">
        <v>-240</v>
      </c>
    </row>
    <row r="6" spans="1:8">
      <c r="A6" s="334">
        <v>1998</v>
      </c>
      <c r="B6" s="314">
        <v>203</v>
      </c>
      <c r="C6" s="314">
        <v>172</v>
      </c>
      <c r="D6" s="314">
        <v>375</v>
      </c>
      <c r="E6" s="314">
        <v>217</v>
      </c>
      <c r="F6" s="314">
        <v>294</v>
      </c>
      <c r="G6" s="314">
        <v>511</v>
      </c>
      <c r="H6" s="314">
        <v>-136</v>
      </c>
    </row>
    <row r="7" spans="1:8">
      <c r="A7" s="334">
        <v>1999</v>
      </c>
      <c r="B7" s="314">
        <v>196</v>
      </c>
      <c r="C7" s="314">
        <v>202</v>
      </c>
      <c r="D7" s="314">
        <v>398</v>
      </c>
      <c r="E7" s="314">
        <v>246</v>
      </c>
      <c r="F7" s="314">
        <v>244</v>
      </c>
      <c r="G7" s="314">
        <v>490</v>
      </c>
      <c r="H7" s="314">
        <v>-92</v>
      </c>
    </row>
    <row r="8" spans="1:8">
      <c r="A8" s="334">
        <v>2000</v>
      </c>
      <c r="B8" s="314">
        <v>182</v>
      </c>
      <c r="C8" s="314">
        <v>199</v>
      </c>
      <c r="D8" s="314">
        <v>381</v>
      </c>
      <c r="E8" s="314">
        <v>255</v>
      </c>
      <c r="F8" s="314">
        <v>243</v>
      </c>
      <c r="G8" s="314">
        <v>498</v>
      </c>
      <c r="H8" s="314">
        <v>-117</v>
      </c>
    </row>
    <row r="9" spans="1:8">
      <c r="A9" s="334">
        <v>2001</v>
      </c>
      <c r="B9" s="314">
        <v>242</v>
      </c>
      <c r="C9" s="314">
        <v>186</v>
      </c>
      <c r="D9" s="314">
        <v>428</v>
      </c>
      <c r="E9" s="314">
        <v>214</v>
      </c>
      <c r="F9" s="314">
        <v>246</v>
      </c>
      <c r="G9" s="314">
        <v>460</v>
      </c>
      <c r="H9" s="314">
        <v>-32</v>
      </c>
    </row>
    <row r="10" spans="1:8">
      <c r="A10" s="334">
        <v>2002</v>
      </c>
      <c r="B10" s="314">
        <v>182</v>
      </c>
      <c r="C10" s="314">
        <v>204</v>
      </c>
      <c r="D10" s="314">
        <v>386</v>
      </c>
      <c r="E10" s="314">
        <v>234</v>
      </c>
      <c r="F10" s="314">
        <v>276</v>
      </c>
      <c r="G10" s="314">
        <v>510</v>
      </c>
      <c r="H10" s="314">
        <v>-124</v>
      </c>
    </row>
    <row r="11" spans="1:8">
      <c r="A11" s="334">
        <v>2003</v>
      </c>
      <c r="B11" s="314">
        <v>238</v>
      </c>
      <c r="C11" s="314">
        <v>206</v>
      </c>
      <c r="D11" s="314">
        <v>444</v>
      </c>
      <c r="E11" s="314">
        <v>255</v>
      </c>
      <c r="F11" s="314">
        <v>264</v>
      </c>
      <c r="G11" s="314">
        <v>519</v>
      </c>
      <c r="H11" s="314">
        <v>-75</v>
      </c>
    </row>
    <row r="12" spans="1:8">
      <c r="A12" s="334">
        <v>2004</v>
      </c>
      <c r="B12" s="314">
        <v>254</v>
      </c>
      <c r="C12" s="314">
        <v>224</v>
      </c>
      <c r="D12" s="314">
        <v>478</v>
      </c>
      <c r="E12" s="314">
        <v>239</v>
      </c>
      <c r="F12" s="314">
        <v>264</v>
      </c>
      <c r="G12" s="314">
        <v>503</v>
      </c>
      <c r="H12" s="314">
        <v>-25</v>
      </c>
    </row>
    <row r="13" spans="1:8">
      <c r="A13" s="334">
        <v>2005</v>
      </c>
      <c r="B13" s="314">
        <v>231</v>
      </c>
      <c r="C13" s="314">
        <v>235</v>
      </c>
      <c r="D13" s="314">
        <v>466</v>
      </c>
      <c r="E13" s="314">
        <v>219</v>
      </c>
      <c r="F13" s="314">
        <v>275</v>
      </c>
      <c r="G13" s="314">
        <v>494</v>
      </c>
      <c r="H13" s="314">
        <v>-28</v>
      </c>
    </row>
    <row r="14" spans="1:8">
      <c r="A14" s="334">
        <v>2006</v>
      </c>
      <c r="B14" s="314">
        <v>246</v>
      </c>
      <c r="C14" s="314">
        <v>250</v>
      </c>
      <c r="D14" s="314">
        <v>496</v>
      </c>
      <c r="E14" s="314">
        <v>243</v>
      </c>
      <c r="F14" s="314">
        <v>268</v>
      </c>
      <c r="G14" s="314">
        <v>511</v>
      </c>
      <c r="H14" s="314">
        <v>-15</v>
      </c>
    </row>
    <row r="15" spans="1:8">
      <c r="A15" s="334">
        <v>2007</v>
      </c>
      <c r="B15" s="314">
        <v>256</v>
      </c>
      <c r="C15" s="314">
        <v>260</v>
      </c>
      <c r="D15" s="314">
        <v>516</v>
      </c>
      <c r="E15" s="314">
        <v>208</v>
      </c>
      <c r="F15" s="314">
        <v>273</v>
      </c>
      <c r="G15" s="314">
        <v>481</v>
      </c>
      <c r="H15" s="314">
        <v>35</v>
      </c>
    </row>
    <row r="16" spans="1:8">
      <c r="A16" s="334">
        <v>2008</v>
      </c>
      <c r="B16" s="314">
        <v>256</v>
      </c>
      <c r="C16" s="314">
        <v>230</v>
      </c>
      <c r="D16" s="314">
        <v>486</v>
      </c>
      <c r="E16" s="314">
        <v>257</v>
      </c>
      <c r="F16" s="314">
        <v>313</v>
      </c>
      <c r="G16" s="314">
        <v>570</v>
      </c>
      <c r="H16" s="314">
        <v>-84</v>
      </c>
    </row>
    <row r="17" spans="1:8">
      <c r="A17" s="334">
        <v>2009</v>
      </c>
      <c r="B17" s="314">
        <v>273</v>
      </c>
      <c r="C17" s="314">
        <v>237</v>
      </c>
      <c r="D17" s="314">
        <v>510</v>
      </c>
      <c r="E17" s="314">
        <v>266</v>
      </c>
      <c r="F17" s="314">
        <v>323</v>
      </c>
      <c r="G17" s="314">
        <v>589</v>
      </c>
      <c r="H17" s="314">
        <v>-79</v>
      </c>
    </row>
    <row r="18" spans="1:8">
      <c r="A18" s="334">
        <v>2010</v>
      </c>
      <c r="B18" s="314">
        <v>249</v>
      </c>
      <c r="C18" s="314">
        <v>231</v>
      </c>
      <c r="D18" s="314">
        <v>480</v>
      </c>
      <c r="E18" s="314">
        <v>232</v>
      </c>
      <c r="F18" s="314">
        <v>286</v>
      </c>
      <c r="G18" s="314">
        <v>518</v>
      </c>
      <c r="H18" s="314">
        <v>-38</v>
      </c>
    </row>
    <row r="19" spans="1:8">
      <c r="A19" s="334">
        <v>2011</v>
      </c>
      <c r="B19" s="314">
        <v>244</v>
      </c>
      <c r="C19" s="314">
        <v>235</v>
      </c>
      <c r="D19" s="314">
        <v>479</v>
      </c>
      <c r="E19" s="314">
        <v>223</v>
      </c>
      <c r="F19" s="314">
        <v>282</v>
      </c>
      <c r="G19" s="314">
        <v>505</v>
      </c>
      <c r="H19" s="314">
        <v>-26</v>
      </c>
    </row>
    <row r="20" spans="1:8">
      <c r="A20" s="334">
        <v>2012</v>
      </c>
      <c r="B20" s="314">
        <v>226</v>
      </c>
      <c r="C20" s="314">
        <v>203</v>
      </c>
      <c r="D20" s="314">
        <v>429</v>
      </c>
      <c r="E20" s="314">
        <v>242</v>
      </c>
      <c r="F20" s="314">
        <v>277</v>
      </c>
      <c r="G20" s="314">
        <v>519</v>
      </c>
      <c r="H20" s="314">
        <v>-90</v>
      </c>
    </row>
    <row r="21" spans="1:8">
      <c r="A21" s="334">
        <v>2013</v>
      </c>
      <c r="B21" s="314">
        <v>228</v>
      </c>
      <c r="C21" s="314">
        <v>217</v>
      </c>
      <c r="D21" s="314">
        <v>445</v>
      </c>
      <c r="E21" s="314">
        <v>240</v>
      </c>
      <c r="F21" s="314">
        <v>283</v>
      </c>
      <c r="G21" s="314">
        <v>523</v>
      </c>
      <c r="H21" s="314">
        <v>-78</v>
      </c>
    </row>
    <row r="22" spans="1:8">
      <c r="A22" s="334">
        <v>2014</v>
      </c>
      <c r="B22" s="314">
        <v>222</v>
      </c>
      <c r="C22" s="314">
        <v>212</v>
      </c>
      <c r="D22" s="314">
        <v>434</v>
      </c>
      <c r="E22" s="314">
        <v>234</v>
      </c>
      <c r="F22" s="314">
        <v>281</v>
      </c>
      <c r="G22" s="314">
        <v>515</v>
      </c>
      <c r="H22" s="314">
        <v>-81</v>
      </c>
    </row>
    <row r="23" spans="1:8">
      <c r="A23" s="334">
        <v>2015</v>
      </c>
      <c r="B23" s="314">
        <v>220</v>
      </c>
      <c r="C23" s="314">
        <v>184</v>
      </c>
      <c r="D23" s="314">
        <v>404</v>
      </c>
      <c r="E23" s="314">
        <v>255</v>
      </c>
      <c r="F23" s="314">
        <v>322</v>
      </c>
      <c r="G23" s="314">
        <v>577</v>
      </c>
      <c r="H23" s="314">
        <v>-173</v>
      </c>
    </row>
    <row r="24" spans="1:8">
      <c r="A24" s="334">
        <v>2016</v>
      </c>
      <c r="B24" s="314">
        <v>226</v>
      </c>
      <c r="C24" s="314">
        <v>174</v>
      </c>
      <c r="D24" s="314">
        <v>400</v>
      </c>
      <c r="E24" s="314">
        <v>239</v>
      </c>
      <c r="F24" s="314">
        <v>266</v>
      </c>
      <c r="G24" s="314">
        <v>505</v>
      </c>
      <c r="H24" s="314">
        <v>-105</v>
      </c>
    </row>
    <row r="25" spans="1:8">
      <c r="A25" s="334">
        <v>2017</v>
      </c>
      <c r="B25" s="314">
        <v>180</v>
      </c>
      <c r="C25" s="314">
        <v>179</v>
      </c>
      <c r="D25" s="314">
        <v>359</v>
      </c>
      <c r="E25" s="314">
        <v>260</v>
      </c>
      <c r="F25" s="314">
        <v>305</v>
      </c>
      <c r="G25" s="314">
        <v>565</v>
      </c>
      <c r="H25" s="314">
        <f>B25+C25-E25-F25</f>
        <v>-206</v>
      </c>
    </row>
    <row r="26" spans="1:8">
      <c r="A26" s="334">
        <v>2018</v>
      </c>
      <c r="B26" s="314">
        <v>178</v>
      </c>
      <c r="C26" s="314">
        <v>204</v>
      </c>
      <c r="D26" s="314">
        <v>382</v>
      </c>
      <c r="E26" s="314">
        <v>253</v>
      </c>
      <c r="F26" s="314">
        <v>351</v>
      </c>
      <c r="G26" s="314">
        <v>604</v>
      </c>
      <c r="H26" s="314">
        <f>B26+C26-E26-F26</f>
        <v>-222</v>
      </c>
    </row>
    <row r="27" spans="1:8">
      <c r="A27" s="1" t="s">
        <v>350</v>
      </c>
    </row>
    <row r="30" spans="1:8" ht="15">
      <c r="A30" s="811" t="s">
        <v>1873</v>
      </c>
      <c r="B30" s="811"/>
      <c r="C30" s="811"/>
      <c r="D30" s="811"/>
      <c r="E30" s="811"/>
      <c r="F30" s="811"/>
      <c r="G30" s="811"/>
      <c r="H30" s="811"/>
    </row>
    <row r="54" spans="1:8" ht="15">
      <c r="A54" s="811" t="s">
        <v>1874</v>
      </c>
      <c r="B54" s="811"/>
      <c r="C54" s="811"/>
      <c r="D54" s="811"/>
      <c r="E54" s="811"/>
      <c r="F54" s="811"/>
      <c r="G54" s="811"/>
      <c r="H54" s="811"/>
    </row>
    <row r="55" spans="1:8" ht="15">
      <c r="A55" s="811" t="s">
        <v>1799</v>
      </c>
      <c r="B55" s="811"/>
      <c r="C55" s="811"/>
      <c r="D55" s="811"/>
      <c r="E55" s="811"/>
      <c r="F55" s="811"/>
      <c r="G55" s="811"/>
      <c r="H55" s="811"/>
    </row>
    <row r="71" spans="1:8" ht="15">
      <c r="A71" s="811" t="s">
        <v>1800</v>
      </c>
      <c r="B71" s="811"/>
      <c r="C71" s="811"/>
      <c r="D71" s="811"/>
      <c r="E71" s="811"/>
      <c r="F71" s="811"/>
      <c r="G71" s="811"/>
      <c r="H71" s="811"/>
    </row>
    <row r="90" spans="1:8" ht="15">
      <c r="A90" s="811" t="s">
        <v>1804</v>
      </c>
      <c r="B90" s="811"/>
      <c r="C90" s="811"/>
      <c r="D90" s="811"/>
      <c r="E90" s="811"/>
      <c r="F90" s="811"/>
      <c r="G90" s="811"/>
      <c r="H90" s="811"/>
    </row>
  </sheetData>
  <mergeCells count="10">
    <mergeCell ref="A54:H54"/>
    <mergeCell ref="A55:H55"/>
    <mergeCell ref="A71:H71"/>
    <mergeCell ref="A30:H30"/>
    <mergeCell ref="A90:H90"/>
    <mergeCell ref="H3:H4"/>
    <mergeCell ref="B3:D3"/>
    <mergeCell ref="E3:G3"/>
    <mergeCell ref="A3:A4"/>
    <mergeCell ref="A1:H1"/>
  </mergeCells>
  <pageMargins left="0.78740157480314965" right="0.78740157480314965" top="1.0629921259842521" bottom="1.0629921259842521" header="0.78740157480314965" footer="0.78740157480314965"/>
  <pageSetup paperSize="9" orientation="portrait" r:id="rId1"/>
  <drawing r:id="rId2"/>
</worksheet>
</file>

<file path=xl/worksheets/sheet22.xml><?xml version="1.0" encoding="utf-8"?>
<worksheet xmlns="http://schemas.openxmlformats.org/spreadsheetml/2006/main" xmlns:r="http://schemas.openxmlformats.org/officeDocument/2006/relationships">
  <dimension ref="A1:N105"/>
  <sheetViews>
    <sheetView view="pageBreakPreview" topLeftCell="A76" zoomScale="110" zoomScaleNormal="100" zoomScaleSheetLayoutView="110" workbookViewId="0">
      <selection activeCell="P75" sqref="P75"/>
    </sheetView>
  </sheetViews>
  <sheetFormatPr defaultRowHeight="12.75"/>
  <cols>
    <col min="1" max="14" width="6.28515625" style="1" customWidth="1"/>
    <col min="15" max="1025" width="11.5703125" style="1"/>
    <col min="1026" max="16384" width="9.140625" style="1"/>
  </cols>
  <sheetData>
    <row r="1" spans="1:14" ht="15">
      <c r="A1" s="6" t="s">
        <v>1794</v>
      </c>
    </row>
    <row r="2" spans="1:14">
      <c r="A2" s="29"/>
    </row>
    <row r="3" spans="1:14" s="14" customFormat="1" ht="27.75" customHeight="1">
      <c r="A3" s="260" t="s">
        <v>164</v>
      </c>
      <c r="B3" s="260" t="s">
        <v>165</v>
      </c>
      <c r="C3" s="260" t="s">
        <v>166</v>
      </c>
      <c r="D3" s="260" t="s">
        <v>167</v>
      </c>
      <c r="E3" s="260" t="s">
        <v>168</v>
      </c>
      <c r="F3" s="260" t="s">
        <v>1152</v>
      </c>
      <c r="G3" s="260" t="s">
        <v>169</v>
      </c>
      <c r="H3" s="260" t="s">
        <v>170</v>
      </c>
      <c r="I3" s="260" t="s">
        <v>166</v>
      </c>
      <c r="J3" s="260" t="s">
        <v>167</v>
      </c>
      <c r="K3" s="260" t="s">
        <v>171</v>
      </c>
      <c r="L3" s="260" t="s">
        <v>1152</v>
      </c>
      <c r="M3" s="260" t="s">
        <v>1153</v>
      </c>
      <c r="N3" s="261" t="s">
        <v>172</v>
      </c>
    </row>
    <row r="4" spans="1:14">
      <c r="A4" s="697">
        <v>0</v>
      </c>
      <c r="B4" s="422">
        <v>180</v>
      </c>
      <c r="C4" s="422">
        <v>0</v>
      </c>
      <c r="D4" s="422">
        <v>0</v>
      </c>
      <c r="E4" s="422">
        <v>0</v>
      </c>
      <c r="F4" s="422">
        <v>0</v>
      </c>
      <c r="G4" s="422">
        <v>180</v>
      </c>
      <c r="H4" s="422">
        <v>181</v>
      </c>
      <c r="I4" s="422">
        <v>0</v>
      </c>
      <c r="J4" s="422">
        <v>0</v>
      </c>
      <c r="K4" s="422">
        <v>0</v>
      </c>
      <c r="L4" s="422">
        <v>0</v>
      </c>
      <c r="M4" s="422">
        <v>181</v>
      </c>
      <c r="N4" s="422">
        <v>361</v>
      </c>
    </row>
    <row r="5" spans="1:14">
      <c r="A5" s="654">
        <v>1</v>
      </c>
      <c r="B5" s="419">
        <v>233</v>
      </c>
      <c r="C5" s="419">
        <v>0</v>
      </c>
      <c r="D5" s="419">
        <v>0</v>
      </c>
      <c r="E5" s="419">
        <v>0</v>
      </c>
      <c r="F5" s="419">
        <v>0</v>
      </c>
      <c r="G5" s="419">
        <v>233</v>
      </c>
      <c r="H5" s="419">
        <v>168</v>
      </c>
      <c r="I5" s="419">
        <v>0</v>
      </c>
      <c r="J5" s="419">
        <v>0</v>
      </c>
      <c r="K5" s="419">
        <v>0</v>
      </c>
      <c r="L5" s="419">
        <v>0</v>
      </c>
      <c r="M5" s="419">
        <v>168</v>
      </c>
      <c r="N5" s="419">
        <v>401</v>
      </c>
    </row>
    <row r="6" spans="1:14">
      <c r="A6" s="654">
        <v>2</v>
      </c>
      <c r="B6" s="419">
        <v>212</v>
      </c>
      <c r="C6" s="419">
        <v>0</v>
      </c>
      <c r="D6" s="419">
        <v>0</v>
      </c>
      <c r="E6" s="419">
        <v>0</v>
      </c>
      <c r="F6" s="419">
        <v>0</v>
      </c>
      <c r="G6" s="419">
        <v>212</v>
      </c>
      <c r="H6" s="419">
        <v>186</v>
      </c>
      <c r="I6" s="419">
        <v>0</v>
      </c>
      <c r="J6" s="419">
        <v>0</v>
      </c>
      <c r="K6" s="419">
        <v>0</v>
      </c>
      <c r="L6" s="419">
        <v>0</v>
      </c>
      <c r="M6" s="419">
        <v>186</v>
      </c>
      <c r="N6" s="419">
        <v>398</v>
      </c>
    </row>
    <row r="7" spans="1:14">
      <c r="A7" s="654">
        <v>3</v>
      </c>
      <c r="B7" s="419">
        <v>212</v>
      </c>
      <c r="C7" s="419">
        <v>0</v>
      </c>
      <c r="D7" s="419">
        <v>0</v>
      </c>
      <c r="E7" s="419">
        <v>0</v>
      </c>
      <c r="F7" s="419">
        <v>0</v>
      </c>
      <c r="G7" s="419">
        <v>212</v>
      </c>
      <c r="H7" s="419">
        <v>203</v>
      </c>
      <c r="I7" s="419">
        <v>0</v>
      </c>
      <c r="J7" s="419">
        <v>0</v>
      </c>
      <c r="K7" s="419">
        <v>0</v>
      </c>
      <c r="L7" s="419">
        <v>0</v>
      </c>
      <c r="M7" s="419">
        <v>203</v>
      </c>
      <c r="N7" s="419">
        <v>415</v>
      </c>
    </row>
    <row r="8" spans="1:14">
      <c r="A8" s="654">
        <v>4</v>
      </c>
      <c r="B8" s="419">
        <v>214</v>
      </c>
      <c r="C8" s="419">
        <v>0</v>
      </c>
      <c r="D8" s="419">
        <v>0</v>
      </c>
      <c r="E8" s="419">
        <v>0</v>
      </c>
      <c r="F8" s="419">
        <v>0</v>
      </c>
      <c r="G8" s="419">
        <v>214</v>
      </c>
      <c r="H8" s="419">
        <v>203</v>
      </c>
      <c r="I8" s="419">
        <v>0</v>
      </c>
      <c r="J8" s="419">
        <v>0</v>
      </c>
      <c r="K8" s="419">
        <v>0</v>
      </c>
      <c r="L8" s="419">
        <v>0</v>
      </c>
      <c r="M8" s="419">
        <v>203</v>
      </c>
      <c r="N8" s="419">
        <v>417</v>
      </c>
    </row>
    <row r="9" spans="1:14">
      <c r="A9" s="654">
        <v>5</v>
      </c>
      <c r="B9" s="419">
        <v>224</v>
      </c>
      <c r="C9" s="419">
        <v>0</v>
      </c>
      <c r="D9" s="419">
        <v>0</v>
      </c>
      <c r="E9" s="419">
        <v>0</v>
      </c>
      <c r="F9" s="419">
        <v>0</v>
      </c>
      <c r="G9" s="419">
        <v>224</v>
      </c>
      <c r="H9" s="419">
        <v>178</v>
      </c>
      <c r="I9" s="419">
        <v>0</v>
      </c>
      <c r="J9" s="419">
        <v>0</v>
      </c>
      <c r="K9" s="419">
        <v>0</v>
      </c>
      <c r="L9" s="419">
        <v>0</v>
      </c>
      <c r="M9" s="419">
        <v>178</v>
      </c>
      <c r="N9" s="419">
        <v>402</v>
      </c>
    </row>
    <row r="10" spans="1:14">
      <c r="A10" s="654">
        <v>6</v>
      </c>
      <c r="B10" s="419">
        <v>237</v>
      </c>
      <c r="C10" s="419">
        <v>0</v>
      </c>
      <c r="D10" s="419">
        <v>0</v>
      </c>
      <c r="E10" s="419">
        <v>0</v>
      </c>
      <c r="F10" s="419">
        <v>0</v>
      </c>
      <c r="G10" s="419">
        <v>237</v>
      </c>
      <c r="H10" s="419">
        <v>207</v>
      </c>
      <c r="I10" s="419">
        <v>0</v>
      </c>
      <c r="J10" s="419">
        <v>0</v>
      </c>
      <c r="K10" s="419">
        <v>0</v>
      </c>
      <c r="L10" s="419">
        <v>0</v>
      </c>
      <c r="M10" s="419">
        <v>207</v>
      </c>
      <c r="N10" s="419">
        <v>444</v>
      </c>
    </row>
    <row r="11" spans="1:14">
      <c r="A11" s="654">
        <v>7</v>
      </c>
      <c r="B11" s="419">
        <v>236</v>
      </c>
      <c r="C11" s="419">
        <v>0</v>
      </c>
      <c r="D11" s="419">
        <v>0</v>
      </c>
      <c r="E11" s="419">
        <v>0</v>
      </c>
      <c r="F11" s="419">
        <v>0</v>
      </c>
      <c r="G11" s="419">
        <v>236</v>
      </c>
      <c r="H11" s="419">
        <v>214</v>
      </c>
      <c r="I11" s="419">
        <v>0</v>
      </c>
      <c r="J11" s="419">
        <v>0</v>
      </c>
      <c r="K11" s="419">
        <v>0</v>
      </c>
      <c r="L11" s="419">
        <v>0</v>
      </c>
      <c r="M11" s="419">
        <v>214</v>
      </c>
      <c r="N11" s="419">
        <v>450</v>
      </c>
    </row>
    <row r="12" spans="1:14">
      <c r="A12" s="654">
        <v>8</v>
      </c>
      <c r="B12" s="419">
        <v>267</v>
      </c>
      <c r="C12" s="419">
        <v>0</v>
      </c>
      <c r="D12" s="419">
        <v>0</v>
      </c>
      <c r="E12" s="419">
        <v>0</v>
      </c>
      <c r="F12" s="419">
        <v>0</v>
      </c>
      <c r="G12" s="419">
        <v>267</v>
      </c>
      <c r="H12" s="419">
        <v>237</v>
      </c>
      <c r="I12" s="419">
        <v>0</v>
      </c>
      <c r="J12" s="419">
        <v>0</v>
      </c>
      <c r="K12" s="419">
        <v>0</v>
      </c>
      <c r="L12" s="419">
        <v>0</v>
      </c>
      <c r="M12" s="419">
        <v>237</v>
      </c>
      <c r="N12" s="419">
        <v>504</v>
      </c>
    </row>
    <row r="13" spans="1:14">
      <c r="A13" s="654">
        <v>9</v>
      </c>
      <c r="B13" s="419">
        <v>241</v>
      </c>
      <c r="C13" s="419">
        <v>0</v>
      </c>
      <c r="D13" s="419">
        <v>0</v>
      </c>
      <c r="E13" s="419">
        <v>0</v>
      </c>
      <c r="F13" s="419">
        <v>0</v>
      </c>
      <c r="G13" s="419">
        <v>241</v>
      </c>
      <c r="H13" s="419">
        <v>237</v>
      </c>
      <c r="I13" s="419">
        <v>0</v>
      </c>
      <c r="J13" s="419">
        <v>0</v>
      </c>
      <c r="K13" s="419">
        <v>0</v>
      </c>
      <c r="L13" s="419">
        <v>0</v>
      </c>
      <c r="M13" s="419">
        <v>237</v>
      </c>
      <c r="N13" s="419">
        <v>478</v>
      </c>
    </row>
    <row r="14" spans="1:14">
      <c r="A14" s="654">
        <v>10</v>
      </c>
      <c r="B14" s="419">
        <v>250</v>
      </c>
      <c r="C14" s="419">
        <v>0</v>
      </c>
      <c r="D14" s="419">
        <v>0</v>
      </c>
      <c r="E14" s="419">
        <v>0</v>
      </c>
      <c r="F14" s="419">
        <v>0</v>
      </c>
      <c r="G14" s="419">
        <v>250</v>
      </c>
      <c r="H14" s="419">
        <v>236</v>
      </c>
      <c r="I14" s="419">
        <v>0</v>
      </c>
      <c r="J14" s="419">
        <v>0</v>
      </c>
      <c r="K14" s="419">
        <v>0</v>
      </c>
      <c r="L14" s="419">
        <v>0</v>
      </c>
      <c r="M14" s="419">
        <v>236</v>
      </c>
      <c r="N14" s="419">
        <v>486</v>
      </c>
    </row>
    <row r="15" spans="1:14">
      <c r="A15" s="654">
        <v>11</v>
      </c>
      <c r="B15" s="419">
        <v>230</v>
      </c>
      <c r="C15" s="419">
        <v>0</v>
      </c>
      <c r="D15" s="419">
        <v>0</v>
      </c>
      <c r="E15" s="419">
        <v>0</v>
      </c>
      <c r="F15" s="419">
        <v>0</v>
      </c>
      <c r="G15" s="419">
        <v>230</v>
      </c>
      <c r="H15" s="419">
        <v>209</v>
      </c>
      <c r="I15" s="419">
        <v>0</v>
      </c>
      <c r="J15" s="419">
        <v>0</v>
      </c>
      <c r="K15" s="419">
        <v>0</v>
      </c>
      <c r="L15" s="419">
        <v>0</v>
      </c>
      <c r="M15" s="419">
        <v>209</v>
      </c>
      <c r="N15" s="419">
        <v>439</v>
      </c>
    </row>
    <row r="16" spans="1:14">
      <c r="A16" s="654">
        <v>12</v>
      </c>
      <c r="B16" s="419">
        <v>236</v>
      </c>
      <c r="C16" s="419">
        <v>0</v>
      </c>
      <c r="D16" s="419">
        <v>0</v>
      </c>
      <c r="E16" s="419">
        <v>0</v>
      </c>
      <c r="F16" s="419">
        <v>0</v>
      </c>
      <c r="G16" s="419">
        <v>236</v>
      </c>
      <c r="H16" s="419">
        <v>216</v>
      </c>
      <c r="I16" s="419">
        <v>0</v>
      </c>
      <c r="J16" s="419">
        <v>0</v>
      </c>
      <c r="K16" s="419">
        <v>0</v>
      </c>
      <c r="L16" s="419">
        <v>0</v>
      </c>
      <c r="M16" s="419">
        <v>216</v>
      </c>
      <c r="N16" s="419">
        <v>452</v>
      </c>
    </row>
    <row r="17" spans="1:14">
      <c r="A17" s="654">
        <v>13</v>
      </c>
      <c r="B17" s="419">
        <v>228</v>
      </c>
      <c r="C17" s="419">
        <v>0</v>
      </c>
      <c r="D17" s="419">
        <v>0</v>
      </c>
      <c r="E17" s="419">
        <v>0</v>
      </c>
      <c r="F17" s="419">
        <v>0</v>
      </c>
      <c r="G17" s="419">
        <v>228</v>
      </c>
      <c r="H17" s="419">
        <v>205</v>
      </c>
      <c r="I17" s="419">
        <v>0</v>
      </c>
      <c r="J17" s="419">
        <v>0</v>
      </c>
      <c r="K17" s="419">
        <v>0</v>
      </c>
      <c r="L17" s="419">
        <v>0</v>
      </c>
      <c r="M17" s="419">
        <v>205</v>
      </c>
      <c r="N17" s="419">
        <v>433</v>
      </c>
    </row>
    <row r="18" spans="1:14">
      <c r="A18" s="654">
        <v>14</v>
      </c>
      <c r="B18" s="419">
        <v>233</v>
      </c>
      <c r="C18" s="419">
        <v>0</v>
      </c>
      <c r="D18" s="419">
        <v>0</v>
      </c>
      <c r="E18" s="419">
        <v>0</v>
      </c>
      <c r="F18" s="419">
        <v>0</v>
      </c>
      <c r="G18" s="419">
        <v>233</v>
      </c>
      <c r="H18" s="419">
        <v>191</v>
      </c>
      <c r="I18" s="419">
        <v>0</v>
      </c>
      <c r="J18" s="419">
        <v>0</v>
      </c>
      <c r="K18" s="419">
        <v>0</v>
      </c>
      <c r="L18" s="419">
        <v>0</v>
      </c>
      <c r="M18" s="419">
        <v>191</v>
      </c>
      <c r="N18" s="419">
        <v>424</v>
      </c>
    </row>
    <row r="19" spans="1:14">
      <c r="A19" s="654">
        <v>15</v>
      </c>
      <c r="B19" s="419">
        <v>188</v>
      </c>
      <c r="C19" s="419">
        <v>0</v>
      </c>
      <c r="D19" s="419">
        <v>0</v>
      </c>
      <c r="E19" s="419">
        <v>0</v>
      </c>
      <c r="F19" s="419">
        <v>0</v>
      </c>
      <c r="G19" s="419">
        <v>188</v>
      </c>
      <c r="H19" s="419">
        <v>192</v>
      </c>
      <c r="I19" s="419">
        <v>0</v>
      </c>
      <c r="J19" s="419">
        <v>0</v>
      </c>
      <c r="K19" s="419">
        <v>0</v>
      </c>
      <c r="L19" s="419">
        <v>0</v>
      </c>
      <c r="M19" s="419">
        <v>192</v>
      </c>
      <c r="N19" s="419">
        <v>380</v>
      </c>
    </row>
    <row r="20" spans="1:14">
      <c r="A20" s="654">
        <v>16</v>
      </c>
      <c r="B20" s="419">
        <v>239</v>
      </c>
      <c r="C20" s="419">
        <v>0</v>
      </c>
      <c r="D20" s="419">
        <v>0</v>
      </c>
      <c r="E20" s="419">
        <v>0</v>
      </c>
      <c r="F20" s="419">
        <v>0</v>
      </c>
      <c r="G20" s="419">
        <v>239</v>
      </c>
      <c r="H20" s="419">
        <v>179</v>
      </c>
      <c r="I20" s="419">
        <v>0</v>
      </c>
      <c r="J20" s="419">
        <v>0</v>
      </c>
      <c r="K20" s="419">
        <v>0</v>
      </c>
      <c r="L20" s="419">
        <v>0</v>
      </c>
      <c r="M20" s="419">
        <v>179</v>
      </c>
      <c r="N20" s="419">
        <v>418</v>
      </c>
    </row>
    <row r="21" spans="1:14">
      <c r="A21" s="654">
        <v>17</v>
      </c>
      <c r="B21" s="419">
        <v>212</v>
      </c>
      <c r="C21" s="419">
        <v>0</v>
      </c>
      <c r="D21" s="419">
        <v>0</v>
      </c>
      <c r="E21" s="419">
        <v>0</v>
      </c>
      <c r="F21" s="419">
        <v>0</v>
      </c>
      <c r="G21" s="419">
        <v>212</v>
      </c>
      <c r="H21" s="419">
        <v>223</v>
      </c>
      <c r="I21" s="419">
        <v>0</v>
      </c>
      <c r="J21" s="419">
        <v>0</v>
      </c>
      <c r="K21" s="419">
        <v>0</v>
      </c>
      <c r="L21" s="419">
        <v>0</v>
      </c>
      <c r="M21" s="419">
        <v>223</v>
      </c>
      <c r="N21" s="419">
        <v>435</v>
      </c>
    </row>
    <row r="22" spans="1:14">
      <c r="A22" s="654">
        <v>18</v>
      </c>
      <c r="B22" s="419">
        <v>210</v>
      </c>
      <c r="C22" s="419">
        <v>0</v>
      </c>
      <c r="D22" s="419">
        <v>0</v>
      </c>
      <c r="E22" s="419">
        <v>0</v>
      </c>
      <c r="F22" s="419">
        <v>0</v>
      </c>
      <c r="G22" s="419">
        <v>210</v>
      </c>
      <c r="H22" s="419">
        <v>205</v>
      </c>
      <c r="I22" s="419">
        <v>0</v>
      </c>
      <c r="J22" s="419">
        <v>0</v>
      </c>
      <c r="K22" s="419">
        <v>0</v>
      </c>
      <c r="L22" s="419">
        <v>0</v>
      </c>
      <c r="M22" s="419">
        <v>205</v>
      </c>
      <c r="N22" s="419">
        <v>415</v>
      </c>
    </row>
    <row r="23" spans="1:14">
      <c r="A23" s="654">
        <v>19</v>
      </c>
      <c r="B23" s="419">
        <v>238</v>
      </c>
      <c r="C23" s="419">
        <v>0</v>
      </c>
      <c r="D23" s="419">
        <v>0</v>
      </c>
      <c r="E23" s="419">
        <v>0</v>
      </c>
      <c r="F23" s="419">
        <v>0</v>
      </c>
      <c r="G23" s="419">
        <v>238</v>
      </c>
      <c r="H23" s="419">
        <v>202</v>
      </c>
      <c r="I23" s="419">
        <v>0</v>
      </c>
      <c r="J23" s="419">
        <v>0</v>
      </c>
      <c r="K23" s="419">
        <v>0</v>
      </c>
      <c r="L23" s="419">
        <v>0</v>
      </c>
      <c r="M23" s="419">
        <v>202</v>
      </c>
      <c r="N23" s="419">
        <v>440</v>
      </c>
    </row>
    <row r="24" spans="1:14">
      <c r="A24" s="654">
        <v>20</v>
      </c>
      <c r="B24" s="419">
        <v>193</v>
      </c>
      <c r="C24" s="419">
        <v>1</v>
      </c>
      <c r="D24" s="419">
        <v>0</v>
      </c>
      <c r="E24" s="419">
        <v>0</v>
      </c>
      <c r="F24" s="419">
        <v>0</v>
      </c>
      <c r="G24" s="419">
        <v>194</v>
      </c>
      <c r="H24" s="419">
        <v>196</v>
      </c>
      <c r="I24" s="419">
        <v>1</v>
      </c>
      <c r="J24" s="419">
        <v>0</v>
      </c>
      <c r="K24" s="419">
        <v>0</v>
      </c>
      <c r="L24" s="419">
        <v>0</v>
      </c>
      <c r="M24" s="419">
        <v>197</v>
      </c>
      <c r="N24" s="419">
        <v>391</v>
      </c>
    </row>
    <row r="25" spans="1:14">
      <c r="A25" s="654">
        <v>21</v>
      </c>
      <c r="B25" s="419">
        <v>259</v>
      </c>
      <c r="C25" s="419">
        <v>1</v>
      </c>
      <c r="D25" s="419">
        <v>0</v>
      </c>
      <c r="E25" s="419">
        <v>0</v>
      </c>
      <c r="F25" s="419">
        <v>0</v>
      </c>
      <c r="G25" s="419">
        <v>260</v>
      </c>
      <c r="H25" s="419">
        <v>199</v>
      </c>
      <c r="I25" s="419">
        <v>7</v>
      </c>
      <c r="J25" s="419">
        <v>0</v>
      </c>
      <c r="K25" s="419">
        <v>0</v>
      </c>
      <c r="L25" s="419">
        <v>0</v>
      </c>
      <c r="M25" s="419">
        <v>206</v>
      </c>
      <c r="N25" s="419">
        <v>466</v>
      </c>
    </row>
    <row r="26" spans="1:14">
      <c r="A26" s="654">
        <v>22</v>
      </c>
      <c r="B26" s="419">
        <v>248</v>
      </c>
      <c r="C26" s="419">
        <v>2</v>
      </c>
      <c r="D26" s="419">
        <v>0</v>
      </c>
      <c r="E26" s="419">
        <v>0</v>
      </c>
      <c r="F26" s="419">
        <v>0</v>
      </c>
      <c r="G26" s="419">
        <v>250</v>
      </c>
      <c r="H26" s="419">
        <v>174</v>
      </c>
      <c r="I26" s="419">
        <v>10</v>
      </c>
      <c r="J26" s="419">
        <v>0</v>
      </c>
      <c r="K26" s="419">
        <v>0</v>
      </c>
      <c r="L26" s="419">
        <v>0</v>
      </c>
      <c r="M26" s="419">
        <v>184</v>
      </c>
      <c r="N26" s="419">
        <v>434</v>
      </c>
    </row>
    <row r="27" spans="1:14">
      <c r="A27" s="654">
        <v>23</v>
      </c>
      <c r="B27" s="419">
        <v>222</v>
      </c>
      <c r="C27" s="419">
        <v>5</v>
      </c>
      <c r="D27" s="419">
        <v>0</v>
      </c>
      <c r="E27" s="419">
        <v>0</v>
      </c>
      <c r="F27" s="419">
        <v>0</v>
      </c>
      <c r="G27" s="419">
        <v>227</v>
      </c>
      <c r="H27" s="419">
        <v>185</v>
      </c>
      <c r="I27" s="419">
        <v>29</v>
      </c>
      <c r="J27" s="419">
        <v>1</v>
      </c>
      <c r="K27" s="419">
        <v>0</v>
      </c>
      <c r="L27" s="419">
        <v>0</v>
      </c>
      <c r="M27" s="419">
        <v>215</v>
      </c>
      <c r="N27" s="419">
        <v>442</v>
      </c>
    </row>
    <row r="28" spans="1:14">
      <c r="A28" s="654">
        <v>24</v>
      </c>
      <c r="B28" s="419">
        <v>257</v>
      </c>
      <c r="C28" s="419">
        <v>4</v>
      </c>
      <c r="D28" s="419">
        <v>0</v>
      </c>
      <c r="E28" s="419">
        <v>0</v>
      </c>
      <c r="F28" s="419">
        <v>0</v>
      </c>
      <c r="G28" s="419">
        <v>261</v>
      </c>
      <c r="H28" s="419">
        <v>197</v>
      </c>
      <c r="I28" s="419">
        <v>26</v>
      </c>
      <c r="J28" s="419">
        <v>0</v>
      </c>
      <c r="K28" s="419">
        <v>0</v>
      </c>
      <c r="L28" s="419">
        <v>0</v>
      </c>
      <c r="M28" s="419">
        <v>223</v>
      </c>
      <c r="N28" s="419">
        <v>484</v>
      </c>
    </row>
    <row r="29" spans="1:14">
      <c r="A29" s="654">
        <v>25</v>
      </c>
      <c r="B29" s="419">
        <v>270</v>
      </c>
      <c r="C29" s="419">
        <v>10</v>
      </c>
      <c r="D29" s="419">
        <v>0</v>
      </c>
      <c r="E29" s="419">
        <v>0</v>
      </c>
      <c r="F29" s="419">
        <v>0</v>
      </c>
      <c r="G29" s="419">
        <v>280</v>
      </c>
      <c r="H29" s="419">
        <v>231</v>
      </c>
      <c r="I29" s="419">
        <v>43</v>
      </c>
      <c r="J29" s="419">
        <v>1</v>
      </c>
      <c r="K29" s="419">
        <v>0</v>
      </c>
      <c r="L29" s="419">
        <v>0</v>
      </c>
      <c r="M29" s="419">
        <v>275</v>
      </c>
      <c r="N29" s="419">
        <v>555</v>
      </c>
    </row>
    <row r="30" spans="1:14">
      <c r="A30" s="654">
        <v>26</v>
      </c>
      <c r="B30" s="419">
        <v>242</v>
      </c>
      <c r="C30" s="419">
        <v>15</v>
      </c>
      <c r="D30" s="419">
        <v>0</v>
      </c>
      <c r="E30" s="419">
        <v>0</v>
      </c>
      <c r="F30" s="419">
        <v>0</v>
      </c>
      <c r="G30" s="419">
        <v>257</v>
      </c>
      <c r="H30" s="419">
        <v>209</v>
      </c>
      <c r="I30" s="419">
        <v>42</v>
      </c>
      <c r="J30" s="419">
        <v>0</v>
      </c>
      <c r="K30" s="419">
        <v>0</v>
      </c>
      <c r="L30" s="419">
        <v>0</v>
      </c>
      <c r="M30" s="419">
        <v>251</v>
      </c>
      <c r="N30" s="419">
        <v>508</v>
      </c>
    </row>
    <row r="31" spans="1:14">
      <c r="A31" s="654">
        <v>27</v>
      </c>
      <c r="B31" s="419">
        <v>211</v>
      </c>
      <c r="C31" s="419">
        <v>28</v>
      </c>
      <c r="D31" s="419">
        <v>1</v>
      </c>
      <c r="E31" s="419">
        <v>0</v>
      </c>
      <c r="F31" s="419">
        <v>0</v>
      </c>
      <c r="G31" s="419">
        <v>240</v>
      </c>
      <c r="H31" s="419">
        <v>204</v>
      </c>
      <c r="I31" s="419">
        <v>70</v>
      </c>
      <c r="J31" s="419">
        <v>1</v>
      </c>
      <c r="K31" s="419">
        <v>0</v>
      </c>
      <c r="L31" s="419">
        <v>0</v>
      </c>
      <c r="M31" s="419">
        <v>275</v>
      </c>
      <c r="N31" s="419">
        <v>514</v>
      </c>
    </row>
    <row r="32" spans="1:14">
      <c r="A32" s="654">
        <v>28</v>
      </c>
      <c r="B32" s="419">
        <v>220</v>
      </c>
      <c r="C32" s="419">
        <v>41</v>
      </c>
      <c r="D32" s="419">
        <v>1</v>
      </c>
      <c r="E32" s="419">
        <v>0</v>
      </c>
      <c r="F32" s="419">
        <v>0</v>
      </c>
      <c r="G32" s="419">
        <v>262</v>
      </c>
      <c r="H32" s="419">
        <v>168</v>
      </c>
      <c r="I32" s="419">
        <v>82</v>
      </c>
      <c r="J32" s="419">
        <v>2</v>
      </c>
      <c r="K32" s="419">
        <v>0</v>
      </c>
      <c r="L32" s="419">
        <v>0</v>
      </c>
      <c r="M32" s="419">
        <v>252</v>
      </c>
      <c r="N32" s="419">
        <v>514</v>
      </c>
    </row>
    <row r="33" spans="1:14">
      <c r="A33" s="654">
        <v>29</v>
      </c>
      <c r="B33" s="419">
        <v>211</v>
      </c>
      <c r="C33" s="419">
        <v>53</v>
      </c>
      <c r="D33" s="419">
        <v>1</v>
      </c>
      <c r="E33" s="419">
        <v>0</v>
      </c>
      <c r="F33" s="419">
        <v>0</v>
      </c>
      <c r="G33" s="419">
        <v>265</v>
      </c>
      <c r="H33" s="419">
        <v>162</v>
      </c>
      <c r="I33" s="419">
        <v>97</v>
      </c>
      <c r="J33" s="419">
        <v>4</v>
      </c>
      <c r="K33" s="419">
        <v>0</v>
      </c>
      <c r="L33" s="419">
        <v>0</v>
      </c>
      <c r="M33" s="419">
        <v>263</v>
      </c>
      <c r="N33" s="419">
        <v>528</v>
      </c>
    </row>
    <row r="34" spans="1:14">
      <c r="A34" s="654">
        <v>30</v>
      </c>
      <c r="B34" s="419">
        <v>200</v>
      </c>
      <c r="C34" s="419">
        <v>64</v>
      </c>
      <c r="D34" s="419">
        <v>0</v>
      </c>
      <c r="E34" s="419">
        <v>0</v>
      </c>
      <c r="F34" s="419">
        <v>0</v>
      </c>
      <c r="G34" s="419">
        <v>264</v>
      </c>
      <c r="H34" s="419">
        <v>135</v>
      </c>
      <c r="I34" s="419">
        <v>114</v>
      </c>
      <c r="J34" s="419">
        <v>1</v>
      </c>
      <c r="K34" s="419">
        <v>0</v>
      </c>
      <c r="L34" s="419">
        <v>0</v>
      </c>
      <c r="M34" s="419">
        <v>250</v>
      </c>
      <c r="N34" s="419">
        <v>514</v>
      </c>
    </row>
    <row r="35" spans="1:14">
      <c r="A35" s="654">
        <v>31</v>
      </c>
      <c r="B35" s="419">
        <v>193</v>
      </c>
      <c r="C35" s="419">
        <v>70</v>
      </c>
      <c r="D35" s="419">
        <v>3</v>
      </c>
      <c r="E35" s="419">
        <v>0</v>
      </c>
      <c r="F35" s="419">
        <v>0</v>
      </c>
      <c r="G35" s="419">
        <v>266</v>
      </c>
      <c r="H35" s="419">
        <v>129</v>
      </c>
      <c r="I35" s="419">
        <v>134</v>
      </c>
      <c r="J35" s="419">
        <v>5</v>
      </c>
      <c r="K35" s="419">
        <v>1</v>
      </c>
      <c r="L35" s="419">
        <v>2</v>
      </c>
      <c r="M35" s="419">
        <v>271</v>
      </c>
      <c r="N35" s="419">
        <v>535</v>
      </c>
    </row>
    <row r="36" spans="1:14">
      <c r="A36" s="654">
        <v>32</v>
      </c>
      <c r="B36" s="419">
        <v>203</v>
      </c>
      <c r="C36" s="419">
        <v>104</v>
      </c>
      <c r="D36" s="419">
        <v>0</v>
      </c>
      <c r="E36" s="419">
        <v>0</v>
      </c>
      <c r="F36" s="419">
        <v>0</v>
      </c>
      <c r="G36" s="419">
        <v>307</v>
      </c>
      <c r="H36" s="419">
        <v>142</v>
      </c>
      <c r="I36" s="419">
        <v>134</v>
      </c>
      <c r="J36" s="419">
        <v>0</v>
      </c>
      <c r="K36" s="419">
        <v>0</v>
      </c>
      <c r="L36" s="419">
        <v>0</v>
      </c>
      <c r="M36" s="419">
        <v>276</v>
      </c>
      <c r="N36" s="419">
        <v>583</v>
      </c>
    </row>
    <row r="37" spans="1:14">
      <c r="A37" s="654">
        <v>33</v>
      </c>
      <c r="B37" s="419">
        <v>171</v>
      </c>
      <c r="C37" s="419">
        <v>111</v>
      </c>
      <c r="D37" s="419">
        <v>2</v>
      </c>
      <c r="E37" s="419">
        <v>0</v>
      </c>
      <c r="F37" s="419">
        <v>0</v>
      </c>
      <c r="G37" s="419">
        <v>284</v>
      </c>
      <c r="H37" s="419">
        <v>122</v>
      </c>
      <c r="I37" s="419">
        <v>139</v>
      </c>
      <c r="J37" s="419">
        <v>2</v>
      </c>
      <c r="K37" s="419">
        <v>0</v>
      </c>
      <c r="L37" s="419">
        <v>1</v>
      </c>
      <c r="M37" s="419">
        <v>264</v>
      </c>
      <c r="N37" s="419">
        <v>548</v>
      </c>
    </row>
    <row r="38" spans="1:14">
      <c r="A38" s="654">
        <v>34</v>
      </c>
      <c r="B38" s="419">
        <v>174</v>
      </c>
      <c r="C38" s="419">
        <v>121</v>
      </c>
      <c r="D38" s="419">
        <v>0</v>
      </c>
      <c r="E38" s="419">
        <v>0</v>
      </c>
      <c r="F38" s="419">
        <v>0</v>
      </c>
      <c r="G38" s="419">
        <v>295</v>
      </c>
      <c r="H38" s="419">
        <v>119</v>
      </c>
      <c r="I38" s="419">
        <v>151</v>
      </c>
      <c r="J38" s="419">
        <v>11</v>
      </c>
      <c r="K38" s="419">
        <v>2</v>
      </c>
      <c r="L38" s="419">
        <v>0</v>
      </c>
      <c r="M38" s="419">
        <v>283</v>
      </c>
      <c r="N38" s="419">
        <v>578</v>
      </c>
    </row>
    <row r="39" spans="1:14">
      <c r="A39" s="654">
        <v>35</v>
      </c>
      <c r="B39" s="419">
        <v>163</v>
      </c>
      <c r="C39" s="419">
        <v>108</v>
      </c>
      <c r="D39" s="419">
        <v>3</v>
      </c>
      <c r="E39" s="419">
        <v>0</v>
      </c>
      <c r="F39" s="419">
        <v>0</v>
      </c>
      <c r="G39" s="419">
        <v>274</v>
      </c>
      <c r="H39" s="419">
        <v>114</v>
      </c>
      <c r="I39" s="419">
        <v>162</v>
      </c>
      <c r="J39" s="419">
        <v>13</v>
      </c>
      <c r="K39" s="419">
        <v>0</v>
      </c>
      <c r="L39" s="419">
        <v>0</v>
      </c>
      <c r="M39" s="419">
        <v>289</v>
      </c>
      <c r="N39" s="419">
        <v>563</v>
      </c>
    </row>
    <row r="40" spans="1:14">
      <c r="A40" s="654">
        <v>36</v>
      </c>
      <c r="B40" s="419">
        <v>144</v>
      </c>
      <c r="C40" s="419">
        <v>145</v>
      </c>
      <c r="D40" s="419">
        <v>5</v>
      </c>
      <c r="E40" s="419">
        <v>0</v>
      </c>
      <c r="F40" s="419">
        <v>0</v>
      </c>
      <c r="G40" s="419">
        <v>294</v>
      </c>
      <c r="H40" s="419">
        <v>102</v>
      </c>
      <c r="I40" s="419">
        <v>183</v>
      </c>
      <c r="J40" s="419">
        <v>10</v>
      </c>
      <c r="K40" s="419">
        <v>2</v>
      </c>
      <c r="L40" s="419">
        <v>0</v>
      </c>
      <c r="M40" s="419">
        <v>297</v>
      </c>
      <c r="N40" s="419">
        <v>591</v>
      </c>
    </row>
    <row r="41" spans="1:14">
      <c r="A41" s="654">
        <v>37</v>
      </c>
      <c r="B41" s="419">
        <v>138</v>
      </c>
      <c r="C41" s="419">
        <v>170</v>
      </c>
      <c r="D41" s="419">
        <v>5</v>
      </c>
      <c r="E41" s="419">
        <v>0</v>
      </c>
      <c r="F41" s="419">
        <v>0</v>
      </c>
      <c r="G41" s="419">
        <v>313</v>
      </c>
      <c r="H41" s="419">
        <v>104</v>
      </c>
      <c r="I41" s="419">
        <v>182</v>
      </c>
      <c r="J41" s="419">
        <v>9</v>
      </c>
      <c r="K41" s="419">
        <v>3</v>
      </c>
      <c r="L41" s="419">
        <v>1</v>
      </c>
      <c r="M41" s="419">
        <v>299</v>
      </c>
      <c r="N41" s="419">
        <v>612</v>
      </c>
    </row>
    <row r="42" spans="1:14">
      <c r="A42" s="654">
        <v>38</v>
      </c>
      <c r="B42" s="419">
        <v>138</v>
      </c>
      <c r="C42" s="419">
        <v>157</v>
      </c>
      <c r="D42" s="419">
        <v>7</v>
      </c>
      <c r="E42" s="419">
        <v>1</v>
      </c>
      <c r="F42" s="419">
        <v>0</v>
      </c>
      <c r="G42" s="419">
        <v>303</v>
      </c>
      <c r="H42" s="419">
        <v>91</v>
      </c>
      <c r="I42" s="419">
        <v>181</v>
      </c>
      <c r="J42" s="419">
        <v>14</v>
      </c>
      <c r="K42" s="419">
        <v>0</v>
      </c>
      <c r="L42" s="419">
        <v>0</v>
      </c>
      <c r="M42" s="419">
        <v>286</v>
      </c>
      <c r="N42" s="419">
        <v>589</v>
      </c>
    </row>
    <row r="43" spans="1:14">
      <c r="A43" s="654">
        <v>39</v>
      </c>
      <c r="B43" s="419">
        <v>144</v>
      </c>
      <c r="C43" s="419">
        <v>201</v>
      </c>
      <c r="D43" s="419">
        <v>4</v>
      </c>
      <c r="E43" s="419">
        <v>0</v>
      </c>
      <c r="F43" s="419">
        <v>0</v>
      </c>
      <c r="G43" s="419">
        <v>349</v>
      </c>
      <c r="H43" s="419">
        <v>113</v>
      </c>
      <c r="I43" s="419">
        <v>191</v>
      </c>
      <c r="J43" s="419">
        <v>13</v>
      </c>
      <c r="K43" s="419">
        <v>1</v>
      </c>
      <c r="L43" s="419">
        <v>0</v>
      </c>
      <c r="M43" s="419">
        <v>318</v>
      </c>
      <c r="N43" s="419">
        <v>667</v>
      </c>
    </row>
    <row r="44" spans="1:14">
      <c r="A44" s="654">
        <v>40</v>
      </c>
      <c r="B44" s="419">
        <v>161</v>
      </c>
      <c r="C44" s="419">
        <v>187</v>
      </c>
      <c r="D44" s="419">
        <v>10</v>
      </c>
      <c r="E44" s="419">
        <v>0</v>
      </c>
      <c r="F44" s="419">
        <v>1</v>
      </c>
      <c r="G44" s="419">
        <v>359</v>
      </c>
      <c r="H44" s="419">
        <v>93</v>
      </c>
      <c r="I44" s="419">
        <v>235</v>
      </c>
      <c r="J44" s="419">
        <v>20</v>
      </c>
      <c r="K44" s="419">
        <v>0</v>
      </c>
      <c r="L44" s="419">
        <v>0</v>
      </c>
      <c r="M44" s="419">
        <v>348</v>
      </c>
      <c r="N44" s="419">
        <v>707</v>
      </c>
    </row>
    <row r="45" spans="1:14">
      <c r="A45" s="654">
        <v>41</v>
      </c>
      <c r="B45" s="419">
        <v>135</v>
      </c>
      <c r="C45" s="419">
        <v>210</v>
      </c>
      <c r="D45" s="419">
        <v>4</v>
      </c>
      <c r="E45" s="419">
        <v>0</v>
      </c>
      <c r="F45" s="419">
        <v>0</v>
      </c>
      <c r="G45" s="419">
        <v>349</v>
      </c>
      <c r="H45" s="419">
        <v>117</v>
      </c>
      <c r="I45" s="419">
        <v>219</v>
      </c>
      <c r="J45" s="419">
        <v>19</v>
      </c>
      <c r="K45" s="419">
        <v>2</v>
      </c>
      <c r="L45" s="419">
        <v>0</v>
      </c>
      <c r="M45" s="419">
        <v>357</v>
      </c>
      <c r="N45" s="419">
        <v>706</v>
      </c>
    </row>
    <row r="46" spans="1:14">
      <c r="A46" s="654">
        <v>42</v>
      </c>
      <c r="B46" s="419">
        <v>173</v>
      </c>
      <c r="C46" s="419">
        <v>220</v>
      </c>
      <c r="D46" s="419">
        <v>10</v>
      </c>
      <c r="E46" s="419">
        <v>0</v>
      </c>
      <c r="F46" s="419">
        <v>2</v>
      </c>
      <c r="G46" s="419">
        <v>405</v>
      </c>
      <c r="H46" s="419">
        <v>111</v>
      </c>
      <c r="I46" s="419">
        <v>241</v>
      </c>
      <c r="J46" s="419">
        <v>34</v>
      </c>
      <c r="K46" s="419">
        <v>2</v>
      </c>
      <c r="L46" s="419">
        <v>0</v>
      </c>
      <c r="M46" s="419">
        <v>388</v>
      </c>
      <c r="N46" s="419">
        <v>793</v>
      </c>
    </row>
    <row r="47" spans="1:14">
      <c r="A47" s="654">
        <v>43</v>
      </c>
      <c r="B47" s="419">
        <v>150</v>
      </c>
      <c r="C47" s="419">
        <v>235</v>
      </c>
      <c r="D47" s="419">
        <v>19</v>
      </c>
      <c r="E47" s="419">
        <v>1</v>
      </c>
      <c r="F47" s="419">
        <v>0</v>
      </c>
      <c r="G47" s="419">
        <v>405</v>
      </c>
      <c r="H47" s="419">
        <v>104</v>
      </c>
      <c r="I47" s="419">
        <v>301</v>
      </c>
      <c r="J47" s="419">
        <v>36</v>
      </c>
      <c r="K47" s="419">
        <v>2</v>
      </c>
      <c r="L47" s="419">
        <v>0</v>
      </c>
      <c r="M47" s="419">
        <v>443</v>
      </c>
      <c r="N47" s="419">
        <v>848</v>
      </c>
    </row>
    <row r="48" spans="1:14">
      <c r="A48" s="654">
        <v>44</v>
      </c>
      <c r="B48" s="419">
        <v>132</v>
      </c>
      <c r="C48" s="419">
        <v>222</v>
      </c>
      <c r="D48" s="419">
        <v>15</v>
      </c>
      <c r="E48" s="419">
        <v>0</v>
      </c>
      <c r="F48" s="419">
        <v>0</v>
      </c>
      <c r="G48" s="419">
        <v>369</v>
      </c>
      <c r="H48" s="419">
        <v>82</v>
      </c>
      <c r="I48" s="419">
        <v>295</v>
      </c>
      <c r="J48" s="419">
        <v>20</v>
      </c>
      <c r="K48" s="419">
        <v>4</v>
      </c>
      <c r="L48" s="419">
        <v>0</v>
      </c>
      <c r="M48" s="419">
        <v>401</v>
      </c>
      <c r="N48" s="419">
        <v>770</v>
      </c>
    </row>
    <row r="49" spans="1:14">
      <c r="A49" s="654">
        <v>45</v>
      </c>
      <c r="B49" s="419">
        <v>140</v>
      </c>
      <c r="C49" s="419">
        <v>272</v>
      </c>
      <c r="D49" s="419">
        <v>20</v>
      </c>
      <c r="E49" s="419">
        <v>0</v>
      </c>
      <c r="F49" s="419">
        <v>0</v>
      </c>
      <c r="G49" s="419">
        <v>432</v>
      </c>
      <c r="H49" s="419">
        <v>97</v>
      </c>
      <c r="I49" s="419">
        <v>292</v>
      </c>
      <c r="J49" s="419">
        <v>32</v>
      </c>
      <c r="K49" s="419">
        <v>6</v>
      </c>
      <c r="L49" s="419">
        <v>0</v>
      </c>
      <c r="M49" s="419">
        <v>427</v>
      </c>
      <c r="N49" s="419">
        <v>859</v>
      </c>
    </row>
    <row r="50" spans="1:14">
      <c r="A50" s="654">
        <v>46</v>
      </c>
      <c r="B50" s="419">
        <v>140</v>
      </c>
      <c r="C50" s="419">
        <v>243</v>
      </c>
      <c r="D50" s="419">
        <v>18</v>
      </c>
      <c r="E50" s="419">
        <v>3</v>
      </c>
      <c r="F50" s="419">
        <v>0</v>
      </c>
      <c r="G50" s="419">
        <v>404</v>
      </c>
      <c r="H50" s="419">
        <v>99</v>
      </c>
      <c r="I50" s="419">
        <v>242</v>
      </c>
      <c r="J50" s="419">
        <v>35</v>
      </c>
      <c r="K50" s="419">
        <v>4</v>
      </c>
      <c r="L50" s="419">
        <v>0</v>
      </c>
      <c r="M50" s="419">
        <v>380</v>
      </c>
      <c r="N50" s="419">
        <v>784</v>
      </c>
    </row>
    <row r="51" spans="1:14">
      <c r="A51" s="654">
        <v>47</v>
      </c>
      <c r="B51" s="419">
        <v>118</v>
      </c>
      <c r="C51" s="419">
        <v>242</v>
      </c>
      <c r="D51" s="419">
        <v>23</v>
      </c>
      <c r="E51" s="419">
        <v>1</v>
      </c>
      <c r="F51" s="419">
        <v>0</v>
      </c>
      <c r="G51" s="419">
        <v>384</v>
      </c>
      <c r="H51" s="419">
        <v>106</v>
      </c>
      <c r="I51" s="419">
        <v>267</v>
      </c>
      <c r="J51" s="419">
        <v>48</v>
      </c>
      <c r="K51" s="419">
        <v>7</v>
      </c>
      <c r="L51" s="419">
        <v>0</v>
      </c>
      <c r="M51" s="419">
        <v>428</v>
      </c>
      <c r="N51" s="419">
        <v>812</v>
      </c>
    </row>
    <row r="52" spans="1:14">
      <c r="A52" s="654">
        <v>48</v>
      </c>
      <c r="B52" s="419">
        <v>124</v>
      </c>
      <c r="C52" s="419">
        <v>268</v>
      </c>
      <c r="D52" s="419">
        <v>28</v>
      </c>
      <c r="E52" s="419">
        <v>1</v>
      </c>
      <c r="F52" s="419">
        <v>0</v>
      </c>
      <c r="G52" s="419">
        <v>421</v>
      </c>
      <c r="H52" s="419">
        <v>85</v>
      </c>
      <c r="I52" s="419">
        <v>289</v>
      </c>
      <c r="J52" s="419">
        <v>35</v>
      </c>
      <c r="K52" s="419">
        <v>4</v>
      </c>
      <c r="L52" s="419">
        <v>0</v>
      </c>
      <c r="M52" s="419">
        <v>413</v>
      </c>
      <c r="N52" s="419">
        <v>834</v>
      </c>
    </row>
    <row r="53" spans="1:14">
      <c r="A53" s="654">
        <v>49</v>
      </c>
      <c r="B53" s="419">
        <v>115</v>
      </c>
      <c r="C53" s="419">
        <v>287</v>
      </c>
      <c r="D53" s="419">
        <v>22</v>
      </c>
      <c r="E53" s="419">
        <v>4</v>
      </c>
      <c r="F53" s="419">
        <v>0</v>
      </c>
      <c r="G53" s="419">
        <v>428</v>
      </c>
      <c r="H53" s="419">
        <v>95</v>
      </c>
      <c r="I53" s="419">
        <v>296</v>
      </c>
      <c r="J53" s="419">
        <v>43</v>
      </c>
      <c r="K53" s="419">
        <v>12</v>
      </c>
      <c r="L53" s="419">
        <v>0</v>
      </c>
      <c r="M53" s="419">
        <v>446</v>
      </c>
      <c r="N53" s="419">
        <v>874</v>
      </c>
    </row>
    <row r="54" spans="1:14">
      <c r="A54" s="654">
        <v>50</v>
      </c>
      <c r="B54" s="419">
        <v>91</v>
      </c>
      <c r="C54" s="419">
        <v>260</v>
      </c>
      <c r="D54" s="419">
        <v>26</v>
      </c>
      <c r="E54" s="419">
        <v>4</v>
      </c>
      <c r="F54" s="419">
        <v>0</v>
      </c>
      <c r="G54" s="419">
        <v>381</v>
      </c>
      <c r="H54" s="419">
        <v>94</v>
      </c>
      <c r="I54" s="419">
        <v>299</v>
      </c>
      <c r="J54" s="419">
        <v>67</v>
      </c>
      <c r="K54" s="419">
        <v>7</v>
      </c>
      <c r="L54" s="419">
        <v>0</v>
      </c>
      <c r="M54" s="419">
        <v>467</v>
      </c>
      <c r="N54" s="419">
        <v>848</v>
      </c>
    </row>
    <row r="55" spans="1:14">
      <c r="A55" s="654">
        <v>51</v>
      </c>
      <c r="B55" s="419">
        <v>88</v>
      </c>
      <c r="C55" s="419">
        <v>247</v>
      </c>
      <c r="D55" s="419">
        <v>25</v>
      </c>
      <c r="E55" s="419">
        <v>1</v>
      </c>
      <c r="F55" s="419">
        <v>0</v>
      </c>
      <c r="G55" s="419">
        <v>361</v>
      </c>
      <c r="H55" s="419">
        <v>83</v>
      </c>
      <c r="I55" s="419">
        <v>281</v>
      </c>
      <c r="J55" s="419">
        <v>55</v>
      </c>
      <c r="K55" s="419">
        <v>12</v>
      </c>
      <c r="L55" s="419">
        <v>0</v>
      </c>
      <c r="M55" s="419">
        <v>431</v>
      </c>
      <c r="N55" s="419">
        <v>792</v>
      </c>
    </row>
    <row r="56" spans="1:14">
      <c r="A56" s="654">
        <v>52</v>
      </c>
      <c r="B56" s="419">
        <v>102</v>
      </c>
      <c r="C56" s="419">
        <v>269</v>
      </c>
      <c r="D56" s="419">
        <v>36</v>
      </c>
      <c r="E56" s="419">
        <v>2</v>
      </c>
      <c r="F56" s="419">
        <v>1</v>
      </c>
      <c r="G56" s="419">
        <v>410</v>
      </c>
      <c r="H56" s="419">
        <v>78</v>
      </c>
      <c r="I56" s="419">
        <v>267</v>
      </c>
      <c r="J56" s="419">
        <v>56</v>
      </c>
      <c r="K56" s="419">
        <v>9</v>
      </c>
      <c r="L56" s="419">
        <v>0</v>
      </c>
      <c r="M56" s="419">
        <v>410</v>
      </c>
      <c r="N56" s="419">
        <v>820</v>
      </c>
    </row>
    <row r="57" spans="1:14">
      <c r="A57" s="654">
        <v>53</v>
      </c>
      <c r="B57" s="419">
        <v>86</v>
      </c>
      <c r="C57" s="419">
        <v>289</v>
      </c>
      <c r="D57" s="419">
        <v>36</v>
      </c>
      <c r="E57" s="419">
        <v>4</v>
      </c>
      <c r="F57" s="419">
        <v>0</v>
      </c>
      <c r="G57" s="419">
        <v>415</v>
      </c>
      <c r="H57" s="419">
        <v>93</v>
      </c>
      <c r="I57" s="419">
        <v>288</v>
      </c>
      <c r="J57" s="419">
        <v>58</v>
      </c>
      <c r="K57" s="419">
        <v>14</v>
      </c>
      <c r="L57" s="419">
        <v>0</v>
      </c>
      <c r="M57" s="419">
        <v>453</v>
      </c>
      <c r="N57" s="419">
        <v>868</v>
      </c>
    </row>
    <row r="58" spans="1:14">
      <c r="A58" s="654">
        <v>54</v>
      </c>
      <c r="B58" s="419">
        <v>80</v>
      </c>
      <c r="C58" s="419">
        <v>271</v>
      </c>
      <c r="D58" s="419">
        <v>39</v>
      </c>
      <c r="E58" s="419">
        <v>3</v>
      </c>
      <c r="F58" s="419">
        <v>1</v>
      </c>
      <c r="G58" s="419">
        <v>394</v>
      </c>
      <c r="H58" s="419">
        <v>57</v>
      </c>
      <c r="I58" s="419">
        <v>310</v>
      </c>
      <c r="J58" s="419">
        <v>42</v>
      </c>
      <c r="K58" s="419">
        <v>11</v>
      </c>
      <c r="L58" s="419">
        <v>0</v>
      </c>
      <c r="M58" s="419">
        <v>420</v>
      </c>
      <c r="N58" s="419">
        <v>814</v>
      </c>
    </row>
    <row r="59" spans="1:14">
      <c r="A59" s="654">
        <v>55</v>
      </c>
      <c r="B59" s="419">
        <v>63</v>
      </c>
      <c r="C59" s="419">
        <v>254</v>
      </c>
      <c r="D59" s="419">
        <v>43</v>
      </c>
      <c r="E59" s="419">
        <v>3</v>
      </c>
      <c r="F59" s="419">
        <v>1</v>
      </c>
      <c r="G59" s="419">
        <v>364</v>
      </c>
      <c r="H59" s="419">
        <v>50</v>
      </c>
      <c r="I59" s="419">
        <v>280</v>
      </c>
      <c r="J59" s="419">
        <v>37</v>
      </c>
      <c r="K59" s="419">
        <v>17</v>
      </c>
      <c r="L59" s="419">
        <v>0</v>
      </c>
      <c r="M59" s="419">
        <v>384</v>
      </c>
      <c r="N59" s="419">
        <v>748</v>
      </c>
    </row>
    <row r="60" spans="1:14">
      <c r="A60" s="654">
        <v>56</v>
      </c>
      <c r="B60" s="419">
        <v>58</v>
      </c>
      <c r="C60" s="419">
        <v>265</v>
      </c>
      <c r="D60" s="419">
        <v>31</v>
      </c>
      <c r="E60" s="419">
        <v>11</v>
      </c>
      <c r="F60" s="419">
        <v>0</v>
      </c>
      <c r="G60" s="419">
        <v>365</v>
      </c>
      <c r="H60" s="419">
        <v>49</v>
      </c>
      <c r="I60" s="419">
        <v>261</v>
      </c>
      <c r="J60" s="419">
        <v>49</v>
      </c>
      <c r="K60" s="419">
        <v>8</v>
      </c>
      <c r="L60" s="419">
        <v>0</v>
      </c>
      <c r="M60" s="419">
        <v>367</v>
      </c>
      <c r="N60" s="419">
        <v>732</v>
      </c>
    </row>
    <row r="61" spans="1:14">
      <c r="A61" s="654">
        <v>57</v>
      </c>
      <c r="B61" s="419">
        <v>53</v>
      </c>
      <c r="C61" s="419">
        <v>237</v>
      </c>
      <c r="D61" s="419">
        <v>29</v>
      </c>
      <c r="E61" s="419">
        <v>2</v>
      </c>
      <c r="F61" s="419">
        <v>1</v>
      </c>
      <c r="G61" s="419">
        <v>322</v>
      </c>
      <c r="H61" s="419">
        <v>48</v>
      </c>
      <c r="I61" s="419">
        <v>250</v>
      </c>
      <c r="J61" s="419">
        <v>56</v>
      </c>
      <c r="K61" s="419">
        <v>13</v>
      </c>
      <c r="L61" s="419">
        <v>0</v>
      </c>
      <c r="M61" s="419">
        <v>367</v>
      </c>
      <c r="N61" s="419">
        <v>689</v>
      </c>
    </row>
    <row r="62" spans="1:14">
      <c r="A62" s="654">
        <v>58</v>
      </c>
      <c r="B62" s="419">
        <v>60</v>
      </c>
      <c r="C62" s="419">
        <v>221</v>
      </c>
      <c r="D62" s="419">
        <v>34</v>
      </c>
      <c r="E62" s="419">
        <v>4</v>
      </c>
      <c r="F62" s="419">
        <v>0</v>
      </c>
      <c r="G62" s="419">
        <v>319</v>
      </c>
      <c r="H62" s="419">
        <v>54</v>
      </c>
      <c r="I62" s="419">
        <v>267</v>
      </c>
      <c r="J62" s="419">
        <v>48</v>
      </c>
      <c r="K62" s="419">
        <v>16</v>
      </c>
      <c r="L62" s="419">
        <v>0</v>
      </c>
      <c r="M62" s="419">
        <v>385</v>
      </c>
      <c r="N62" s="419">
        <v>704</v>
      </c>
    </row>
    <row r="63" spans="1:14">
      <c r="A63" s="736">
        <v>59</v>
      </c>
      <c r="B63" s="737">
        <v>46</v>
      </c>
      <c r="C63" s="737">
        <v>232</v>
      </c>
      <c r="D63" s="737">
        <v>25</v>
      </c>
      <c r="E63" s="737">
        <v>7</v>
      </c>
      <c r="F63" s="737">
        <v>1</v>
      </c>
      <c r="G63" s="737">
        <v>311</v>
      </c>
      <c r="H63" s="737">
        <v>41</v>
      </c>
      <c r="I63" s="737">
        <v>221</v>
      </c>
      <c r="J63" s="737">
        <v>45</v>
      </c>
      <c r="K63" s="737">
        <v>25</v>
      </c>
      <c r="L63" s="737">
        <v>0</v>
      </c>
      <c r="M63" s="737">
        <v>332</v>
      </c>
      <c r="N63" s="737">
        <v>643</v>
      </c>
    </row>
    <row r="64" spans="1:14">
      <c r="A64" s="738">
        <v>60</v>
      </c>
      <c r="B64" s="739">
        <v>52</v>
      </c>
      <c r="C64" s="739">
        <v>238</v>
      </c>
      <c r="D64" s="739">
        <v>28</v>
      </c>
      <c r="E64" s="739">
        <v>6</v>
      </c>
      <c r="F64" s="739">
        <v>0</v>
      </c>
      <c r="G64" s="739">
        <v>324</v>
      </c>
      <c r="H64" s="739">
        <v>39</v>
      </c>
      <c r="I64" s="739">
        <v>270</v>
      </c>
      <c r="J64" s="739">
        <v>54</v>
      </c>
      <c r="K64" s="739">
        <v>17</v>
      </c>
      <c r="L64" s="739">
        <v>0</v>
      </c>
      <c r="M64" s="739">
        <v>380</v>
      </c>
      <c r="N64" s="739">
        <v>704</v>
      </c>
    </row>
    <row r="65" spans="1:14">
      <c r="A65" s="654">
        <v>61</v>
      </c>
      <c r="B65" s="419">
        <v>41</v>
      </c>
      <c r="C65" s="419">
        <v>215</v>
      </c>
      <c r="D65" s="419">
        <v>29</v>
      </c>
      <c r="E65" s="419">
        <v>4</v>
      </c>
      <c r="F65" s="419">
        <v>0</v>
      </c>
      <c r="G65" s="419">
        <v>289</v>
      </c>
      <c r="H65" s="419">
        <v>37</v>
      </c>
      <c r="I65" s="419">
        <v>222</v>
      </c>
      <c r="J65" s="419">
        <v>47</v>
      </c>
      <c r="K65" s="419">
        <v>31</v>
      </c>
      <c r="L65" s="419">
        <v>0</v>
      </c>
      <c r="M65" s="419">
        <v>337</v>
      </c>
      <c r="N65" s="419">
        <v>626</v>
      </c>
    </row>
    <row r="66" spans="1:14">
      <c r="A66" s="654">
        <v>62</v>
      </c>
      <c r="B66" s="419">
        <v>41</v>
      </c>
      <c r="C66" s="419">
        <v>230</v>
      </c>
      <c r="D66" s="419">
        <v>18</v>
      </c>
      <c r="E66" s="419">
        <v>6</v>
      </c>
      <c r="F66" s="419">
        <v>0</v>
      </c>
      <c r="G66" s="419">
        <v>295</v>
      </c>
      <c r="H66" s="419">
        <v>29</v>
      </c>
      <c r="I66" s="419">
        <v>216</v>
      </c>
      <c r="J66" s="419">
        <v>32</v>
      </c>
      <c r="K66" s="419">
        <v>26</v>
      </c>
      <c r="L66" s="419">
        <v>0</v>
      </c>
      <c r="M66" s="419">
        <v>303</v>
      </c>
      <c r="N66" s="419">
        <v>598</v>
      </c>
    </row>
    <row r="67" spans="1:14">
      <c r="A67" s="654">
        <v>63</v>
      </c>
      <c r="B67" s="419">
        <v>34</v>
      </c>
      <c r="C67" s="419">
        <v>241</v>
      </c>
      <c r="D67" s="419">
        <v>24</v>
      </c>
      <c r="E67" s="419">
        <v>6</v>
      </c>
      <c r="F67" s="419">
        <v>1</v>
      </c>
      <c r="G67" s="419">
        <v>306</v>
      </c>
      <c r="H67" s="419">
        <v>38</v>
      </c>
      <c r="I67" s="419">
        <v>256</v>
      </c>
      <c r="J67" s="419">
        <v>36</v>
      </c>
      <c r="K67" s="419">
        <v>35</v>
      </c>
      <c r="L67" s="419">
        <v>0</v>
      </c>
      <c r="M67" s="419">
        <v>365</v>
      </c>
      <c r="N67" s="419">
        <v>671</v>
      </c>
    </row>
    <row r="68" spans="1:14">
      <c r="A68" s="654">
        <v>64</v>
      </c>
      <c r="B68" s="419">
        <v>29</v>
      </c>
      <c r="C68" s="419">
        <v>182</v>
      </c>
      <c r="D68" s="419">
        <v>18</v>
      </c>
      <c r="E68" s="419">
        <v>8</v>
      </c>
      <c r="F68" s="419">
        <v>0</v>
      </c>
      <c r="G68" s="419">
        <v>237</v>
      </c>
      <c r="H68" s="419">
        <v>27</v>
      </c>
      <c r="I68" s="419">
        <v>238</v>
      </c>
      <c r="J68" s="419">
        <v>29</v>
      </c>
      <c r="K68" s="419">
        <v>28</v>
      </c>
      <c r="L68" s="419">
        <v>0</v>
      </c>
      <c r="M68" s="419">
        <v>322</v>
      </c>
      <c r="N68" s="419">
        <v>559</v>
      </c>
    </row>
    <row r="69" spans="1:14">
      <c r="A69" s="654">
        <v>65</v>
      </c>
      <c r="B69" s="419">
        <v>25</v>
      </c>
      <c r="C69" s="419">
        <v>248</v>
      </c>
      <c r="D69" s="419">
        <v>9</v>
      </c>
      <c r="E69" s="419">
        <v>9</v>
      </c>
      <c r="F69" s="419">
        <v>0</v>
      </c>
      <c r="G69" s="419">
        <v>291</v>
      </c>
      <c r="H69" s="419">
        <v>34</v>
      </c>
      <c r="I69" s="419">
        <v>241</v>
      </c>
      <c r="J69" s="419">
        <v>37</v>
      </c>
      <c r="K69" s="419">
        <v>46</v>
      </c>
      <c r="L69" s="419">
        <v>0</v>
      </c>
      <c r="M69" s="419">
        <v>358</v>
      </c>
      <c r="N69" s="419">
        <v>649</v>
      </c>
    </row>
    <row r="70" spans="1:14">
      <c r="A70" s="654">
        <v>66</v>
      </c>
      <c r="B70" s="419">
        <v>28</v>
      </c>
      <c r="C70" s="419">
        <v>218</v>
      </c>
      <c r="D70" s="419">
        <v>18</v>
      </c>
      <c r="E70" s="419">
        <v>10</v>
      </c>
      <c r="F70" s="419">
        <v>0</v>
      </c>
      <c r="G70" s="419">
        <v>274</v>
      </c>
      <c r="H70" s="419">
        <v>29</v>
      </c>
      <c r="I70" s="419">
        <v>242</v>
      </c>
      <c r="J70" s="419">
        <v>38</v>
      </c>
      <c r="K70" s="419">
        <v>54</v>
      </c>
      <c r="L70" s="419">
        <v>0</v>
      </c>
      <c r="M70" s="419">
        <v>363</v>
      </c>
      <c r="N70" s="419">
        <v>637</v>
      </c>
    </row>
    <row r="71" spans="1:14">
      <c r="A71" s="654">
        <v>67</v>
      </c>
      <c r="B71" s="419">
        <v>28</v>
      </c>
      <c r="C71" s="419">
        <v>225</v>
      </c>
      <c r="D71" s="419">
        <v>20</v>
      </c>
      <c r="E71" s="419">
        <v>11</v>
      </c>
      <c r="F71" s="419">
        <v>0</v>
      </c>
      <c r="G71" s="419">
        <v>284</v>
      </c>
      <c r="H71" s="419">
        <v>23</v>
      </c>
      <c r="I71" s="419">
        <v>234</v>
      </c>
      <c r="J71" s="419">
        <v>39</v>
      </c>
      <c r="K71" s="419">
        <v>47</v>
      </c>
      <c r="L71" s="419">
        <v>0</v>
      </c>
      <c r="M71" s="419">
        <v>343</v>
      </c>
      <c r="N71" s="419">
        <v>627</v>
      </c>
    </row>
    <row r="72" spans="1:14">
      <c r="A72" s="654">
        <v>68</v>
      </c>
      <c r="B72" s="419">
        <v>22</v>
      </c>
      <c r="C72" s="419">
        <v>243</v>
      </c>
      <c r="D72" s="419">
        <v>20</v>
      </c>
      <c r="E72" s="419">
        <v>10</v>
      </c>
      <c r="F72" s="419">
        <v>0</v>
      </c>
      <c r="G72" s="419">
        <v>295</v>
      </c>
      <c r="H72" s="419">
        <v>33</v>
      </c>
      <c r="I72" s="419">
        <v>231</v>
      </c>
      <c r="J72" s="419">
        <v>18</v>
      </c>
      <c r="K72" s="419">
        <v>33</v>
      </c>
      <c r="L72" s="419">
        <v>0</v>
      </c>
      <c r="M72" s="419">
        <v>315</v>
      </c>
      <c r="N72" s="419">
        <v>610</v>
      </c>
    </row>
    <row r="73" spans="1:14">
      <c r="A73" s="654">
        <v>69</v>
      </c>
      <c r="B73" s="419">
        <v>28</v>
      </c>
      <c r="C73" s="419">
        <v>248</v>
      </c>
      <c r="D73" s="419">
        <v>15</v>
      </c>
      <c r="E73" s="419">
        <v>11</v>
      </c>
      <c r="F73" s="419">
        <v>0</v>
      </c>
      <c r="G73" s="419">
        <v>302</v>
      </c>
      <c r="H73" s="419">
        <v>30</v>
      </c>
      <c r="I73" s="419">
        <v>272</v>
      </c>
      <c r="J73" s="419">
        <v>33</v>
      </c>
      <c r="K73" s="419">
        <v>49</v>
      </c>
      <c r="L73" s="419">
        <v>0</v>
      </c>
      <c r="M73" s="419">
        <v>384</v>
      </c>
      <c r="N73" s="419">
        <v>686</v>
      </c>
    </row>
    <row r="74" spans="1:14">
      <c r="A74" s="654">
        <v>70</v>
      </c>
      <c r="B74" s="419">
        <v>20</v>
      </c>
      <c r="C74" s="419">
        <v>248</v>
      </c>
      <c r="D74" s="419">
        <v>15</v>
      </c>
      <c r="E74" s="419">
        <v>17</v>
      </c>
      <c r="F74" s="419">
        <v>0</v>
      </c>
      <c r="G74" s="419">
        <v>300</v>
      </c>
      <c r="H74" s="419">
        <v>24</v>
      </c>
      <c r="I74" s="419">
        <v>247</v>
      </c>
      <c r="J74" s="419">
        <v>13</v>
      </c>
      <c r="K74" s="419">
        <v>64</v>
      </c>
      <c r="L74" s="419">
        <v>0</v>
      </c>
      <c r="M74" s="419">
        <v>348</v>
      </c>
      <c r="N74" s="419">
        <v>648</v>
      </c>
    </row>
    <row r="75" spans="1:14">
      <c r="A75" s="654">
        <v>71</v>
      </c>
      <c r="B75" s="419">
        <v>18</v>
      </c>
      <c r="C75" s="419">
        <v>257</v>
      </c>
      <c r="D75" s="419">
        <v>15</v>
      </c>
      <c r="E75" s="419">
        <v>10</v>
      </c>
      <c r="F75" s="419">
        <v>0</v>
      </c>
      <c r="G75" s="419">
        <v>300</v>
      </c>
      <c r="H75" s="419">
        <v>33</v>
      </c>
      <c r="I75" s="419">
        <v>232</v>
      </c>
      <c r="J75" s="419">
        <v>19</v>
      </c>
      <c r="K75" s="419">
        <v>80</v>
      </c>
      <c r="L75" s="419">
        <v>0</v>
      </c>
      <c r="M75" s="419">
        <v>364</v>
      </c>
      <c r="N75" s="419">
        <v>664</v>
      </c>
    </row>
    <row r="76" spans="1:14">
      <c r="A76" s="654">
        <v>72</v>
      </c>
      <c r="B76" s="419">
        <v>14</v>
      </c>
      <c r="C76" s="419">
        <v>195</v>
      </c>
      <c r="D76" s="419">
        <v>9</v>
      </c>
      <c r="E76" s="419">
        <v>13</v>
      </c>
      <c r="F76" s="419">
        <v>0</v>
      </c>
      <c r="G76" s="419">
        <v>231</v>
      </c>
      <c r="H76" s="419">
        <v>21</v>
      </c>
      <c r="I76" s="419">
        <v>173</v>
      </c>
      <c r="J76" s="419">
        <v>15</v>
      </c>
      <c r="K76" s="419">
        <v>49</v>
      </c>
      <c r="L76" s="419">
        <v>0</v>
      </c>
      <c r="M76" s="419">
        <v>258</v>
      </c>
      <c r="N76" s="419">
        <v>489</v>
      </c>
    </row>
    <row r="77" spans="1:14">
      <c r="A77" s="654">
        <v>73</v>
      </c>
      <c r="B77" s="419">
        <v>19</v>
      </c>
      <c r="C77" s="419">
        <v>210</v>
      </c>
      <c r="D77" s="419">
        <v>10</v>
      </c>
      <c r="E77" s="419">
        <v>13</v>
      </c>
      <c r="F77" s="419">
        <v>0</v>
      </c>
      <c r="G77" s="419">
        <v>252</v>
      </c>
      <c r="H77" s="419">
        <v>10</v>
      </c>
      <c r="I77" s="419">
        <v>184</v>
      </c>
      <c r="J77" s="419">
        <v>14</v>
      </c>
      <c r="K77" s="419">
        <v>93</v>
      </c>
      <c r="L77" s="419">
        <v>0</v>
      </c>
      <c r="M77" s="419">
        <v>301</v>
      </c>
      <c r="N77" s="419">
        <v>553</v>
      </c>
    </row>
    <row r="78" spans="1:14">
      <c r="A78" s="654">
        <v>74</v>
      </c>
      <c r="B78" s="419">
        <v>17</v>
      </c>
      <c r="C78" s="419">
        <v>199</v>
      </c>
      <c r="D78" s="419">
        <v>20</v>
      </c>
      <c r="E78" s="419">
        <v>0</v>
      </c>
      <c r="F78" s="419">
        <v>0</v>
      </c>
      <c r="G78" s="419">
        <v>243</v>
      </c>
      <c r="H78" s="419">
        <v>23</v>
      </c>
      <c r="I78" s="419">
        <v>172</v>
      </c>
      <c r="J78" s="419">
        <v>21</v>
      </c>
      <c r="K78" s="419">
        <v>77</v>
      </c>
      <c r="L78" s="419">
        <v>0</v>
      </c>
      <c r="M78" s="419">
        <v>293</v>
      </c>
      <c r="N78" s="419">
        <v>536</v>
      </c>
    </row>
    <row r="79" spans="1:14">
      <c r="A79" s="654">
        <v>75</v>
      </c>
      <c r="B79" s="419">
        <v>15</v>
      </c>
      <c r="C79" s="419">
        <v>190</v>
      </c>
      <c r="D79" s="419">
        <v>8</v>
      </c>
      <c r="E79" s="419">
        <v>14</v>
      </c>
      <c r="F79" s="419">
        <v>0</v>
      </c>
      <c r="G79" s="419">
        <v>227</v>
      </c>
      <c r="H79" s="419">
        <v>28</v>
      </c>
      <c r="I79" s="419">
        <v>200</v>
      </c>
      <c r="J79" s="419">
        <v>16</v>
      </c>
      <c r="K79" s="419">
        <v>102</v>
      </c>
      <c r="L79" s="419">
        <v>0</v>
      </c>
      <c r="M79" s="419">
        <v>346</v>
      </c>
      <c r="N79" s="419">
        <v>573</v>
      </c>
    </row>
    <row r="80" spans="1:14">
      <c r="A80" s="654">
        <v>76</v>
      </c>
      <c r="B80" s="419">
        <v>15</v>
      </c>
      <c r="C80" s="419">
        <v>181</v>
      </c>
      <c r="D80" s="419">
        <v>8</v>
      </c>
      <c r="E80" s="419">
        <v>14</v>
      </c>
      <c r="F80" s="419">
        <v>0</v>
      </c>
      <c r="G80" s="419">
        <v>218</v>
      </c>
      <c r="H80" s="419">
        <v>18</v>
      </c>
      <c r="I80" s="419">
        <v>163</v>
      </c>
      <c r="J80" s="419">
        <v>17</v>
      </c>
      <c r="K80" s="419">
        <v>115</v>
      </c>
      <c r="L80" s="419">
        <v>0</v>
      </c>
      <c r="M80" s="419">
        <v>313</v>
      </c>
      <c r="N80" s="419">
        <v>531</v>
      </c>
    </row>
    <row r="81" spans="1:14">
      <c r="A81" s="654">
        <v>77</v>
      </c>
      <c r="B81" s="419">
        <v>16</v>
      </c>
      <c r="C81" s="419">
        <v>204</v>
      </c>
      <c r="D81" s="419">
        <v>6</v>
      </c>
      <c r="E81" s="419">
        <v>25</v>
      </c>
      <c r="F81" s="419">
        <v>0</v>
      </c>
      <c r="G81" s="419">
        <v>251</v>
      </c>
      <c r="H81" s="419">
        <v>25</v>
      </c>
      <c r="I81" s="419">
        <v>173</v>
      </c>
      <c r="J81" s="419">
        <v>13</v>
      </c>
      <c r="K81" s="419">
        <v>118</v>
      </c>
      <c r="L81" s="419">
        <v>0</v>
      </c>
      <c r="M81" s="419">
        <v>329</v>
      </c>
      <c r="N81" s="419">
        <v>580</v>
      </c>
    </row>
    <row r="82" spans="1:14">
      <c r="A82" s="654">
        <v>78</v>
      </c>
      <c r="B82" s="419">
        <v>11</v>
      </c>
      <c r="C82" s="419">
        <v>177</v>
      </c>
      <c r="D82" s="419">
        <v>3</v>
      </c>
      <c r="E82" s="419">
        <v>26</v>
      </c>
      <c r="F82" s="419">
        <v>0</v>
      </c>
      <c r="G82" s="419">
        <v>217</v>
      </c>
      <c r="H82" s="419">
        <v>34</v>
      </c>
      <c r="I82" s="419">
        <v>166</v>
      </c>
      <c r="J82" s="419">
        <v>9</v>
      </c>
      <c r="K82" s="419">
        <v>131</v>
      </c>
      <c r="L82" s="419">
        <v>0</v>
      </c>
      <c r="M82" s="419">
        <v>340</v>
      </c>
      <c r="N82" s="419">
        <v>557</v>
      </c>
    </row>
    <row r="83" spans="1:14">
      <c r="A83" s="654">
        <v>79</v>
      </c>
      <c r="B83" s="419">
        <v>9</v>
      </c>
      <c r="C83" s="419">
        <v>186</v>
      </c>
      <c r="D83" s="419">
        <v>2</v>
      </c>
      <c r="E83" s="419">
        <v>27</v>
      </c>
      <c r="F83" s="419">
        <v>0</v>
      </c>
      <c r="G83" s="419">
        <v>224</v>
      </c>
      <c r="H83" s="419">
        <v>18</v>
      </c>
      <c r="I83" s="419">
        <v>126</v>
      </c>
      <c r="J83" s="419">
        <v>8</v>
      </c>
      <c r="K83" s="419">
        <v>153</v>
      </c>
      <c r="L83" s="419">
        <v>0</v>
      </c>
      <c r="M83" s="419">
        <v>305</v>
      </c>
      <c r="N83" s="419">
        <v>529</v>
      </c>
    </row>
    <row r="84" spans="1:14">
      <c r="A84" s="654">
        <v>80</v>
      </c>
      <c r="B84" s="419">
        <v>11</v>
      </c>
      <c r="C84" s="419">
        <v>164</v>
      </c>
      <c r="D84" s="419">
        <v>4</v>
      </c>
      <c r="E84" s="419">
        <v>33</v>
      </c>
      <c r="F84" s="419">
        <v>0</v>
      </c>
      <c r="G84" s="419">
        <v>212</v>
      </c>
      <c r="H84" s="419">
        <v>17</v>
      </c>
      <c r="I84" s="419">
        <v>119</v>
      </c>
      <c r="J84" s="419">
        <v>14</v>
      </c>
      <c r="K84" s="419">
        <v>161</v>
      </c>
      <c r="L84" s="419">
        <v>0</v>
      </c>
      <c r="M84" s="419">
        <v>311</v>
      </c>
      <c r="N84" s="419">
        <v>523</v>
      </c>
    </row>
    <row r="85" spans="1:14">
      <c r="A85" s="654">
        <v>81</v>
      </c>
      <c r="B85" s="419">
        <v>6</v>
      </c>
      <c r="C85" s="419">
        <v>142</v>
      </c>
      <c r="D85" s="419">
        <v>3</v>
      </c>
      <c r="E85" s="419">
        <v>32</v>
      </c>
      <c r="F85" s="419">
        <v>0</v>
      </c>
      <c r="G85" s="419">
        <v>183</v>
      </c>
      <c r="H85" s="419">
        <v>22</v>
      </c>
      <c r="I85" s="419">
        <v>84</v>
      </c>
      <c r="J85" s="419">
        <v>6</v>
      </c>
      <c r="K85" s="419">
        <v>127</v>
      </c>
      <c r="L85" s="419">
        <v>0</v>
      </c>
      <c r="M85" s="419">
        <v>239</v>
      </c>
      <c r="N85" s="419">
        <v>422</v>
      </c>
    </row>
    <row r="86" spans="1:14">
      <c r="A86" s="654">
        <v>82</v>
      </c>
      <c r="B86" s="419">
        <v>11</v>
      </c>
      <c r="C86" s="419">
        <v>107</v>
      </c>
      <c r="D86" s="419">
        <v>7</v>
      </c>
      <c r="E86" s="419">
        <v>31</v>
      </c>
      <c r="F86" s="419">
        <v>0</v>
      </c>
      <c r="G86" s="419">
        <v>156</v>
      </c>
      <c r="H86" s="419">
        <v>13</v>
      </c>
      <c r="I86" s="419">
        <v>78</v>
      </c>
      <c r="J86" s="419">
        <v>7</v>
      </c>
      <c r="K86" s="419">
        <v>142</v>
      </c>
      <c r="L86" s="419">
        <v>0</v>
      </c>
      <c r="M86" s="419">
        <v>240</v>
      </c>
      <c r="N86" s="419">
        <v>396</v>
      </c>
    </row>
    <row r="87" spans="1:14">
      <c r="A87" s="654">
        <v>83</v>
      </c>
      <c r="B87" s="419">
        <v>6</v>
      </c>
      <c r="C87" s="419">
        <v>111</v>
      </c>
      <c r="D87" s="419">
        <v>1</v>
      </c>
      <c r="E87" s="419">
        <v>31</v>
      </c>
      <c r="F87" s="419">
        <v>0</v>
      </c>
      <c r="G87" s="419">
        <v>149</v>
      </c>
      <c r="H87" s="419">
        <v>18</v>
      </c>
      <c r="I87" s="419">
        <v>60</v>
      </c>
      <c r="J87" s="419">
        <v>4</v>
      </c>
      <c r="K87" s="419">
        <v>134</v>
      </c>
      <c r="L87" s="419">
        <v>0</v>
      </c>
      <c r="M87" s="419">
        <v>216</v>
      </c>
      <c r="N87" s="419">
        <v>365</v>
      </c>
    </row>
    <row r="88" spans="1:14">
      <c r="A88" s="654">
        <v>84</v>
      </c>
      <c r="B88" s="419">
        <v>7</v>
      </c>
      <c r="C88" s="419">
        <v>77</v>
      </c>
      <c r="D88" s="419">
        <v>1</v>
      </c>
      <c r="E88" s="419">
        <v>25</v>
      </c>
      <c r="F88" s="419">
        <v>0</v>
      </c>
      <c r="G88" s="419">
        <v>110</v>
      </c>
      <c r="H88" s="419">
        <v>16</v>
      </c>
      <c r="I88" s="419">
        <v>44</v>
      </c>
      <c r="J88" s="419">
        <v>7</v>
      </c>
      <c r="K88" s="419">
        <v>113</v>
      </c>
      <c r="L88" s="419">
        <v>0</v>
      </c>
      <c r="M88" s="419">
        <v>180</v>
      </c>
      <c r="N88" s="419">
        <v>290</v>
      </c>
    </row>
    <row r="89" spans="1:14">
      <c r="A89" s="654">
        <v>85</v>
      </c>
      <c r="B89" s="419">
        <v>6</v>
      </c>
      <c r="C89" s="419">
        <v>86</v>
      </c>
      <c r="D89" s="419">
        <v>1</v>
      </c>
      <c r="E89" s="419">
        <v>31</v>
      </c>
      <c r="F89" s="419">
        <v>0</v>
      </c>
      <c r="G89" s="419">
        <v>124</v>
      </c>
      <c r="H89" s="419">
        <v>15</v>
      </c>
      <c r="I89" s="419">
        <v>43</v>
      </c>
      <c r="J89" s="419">
        <v>3</v>
      </c>
      <c r="K89" s="419">
        <v>152</v>
      </c>
      <c r="L89" s="419">
        <v>0</v>
      </c>
      <c r="M89" s="419">
        <v>213</v>
      </c>
      <c r="N89" s="419">
        <v>337</v>
      </c>
    </row>
    <row r="90" spans="1:14">
      <c r="A90" s="654">
        <v>86</v>
      </c>
      <c r="B90" s="419">
        <v>6</v>
      </c>
      <c r="C90" s="419">
        <v>77</v>
      </c>
      <c r="D90" s="419">
        <v>4</v>
      </c>
      <c r="E90" s="419">
        <v>22</v>
      </c>
      <c r="F90" s="419">
        <v>0</v>
      </c>
      <c r="G90" s="419">
        <v>109</v>
      </c>
      <c r="H90" s="419">
        <v>16</v>
      </c>
      <c r="I90" s="419">
        <v>36</v>
      </c>
      <c r="J90" s="419">
        <v>2</v>
      </c>
      <c r="K90" s="419">
        <v>145</v>
      </c>
      <c r="L90" s="419">
        <v>0</v>
      </c>
      <c r="M90" s="419">
        <v>199</v>
      </c>
      <c r="N90" s="419">
        <v>308</v>
      </c>
    </row>
    <row r="91" spans="1:14">
      <c r="A91" s="654">
        <v>87</v>
      </c>
      <c r="B91" s="419">
        <v>6</v>
      </c>
      <c r="C91" s="419">
        <v>55</v>
      </c>
      <c r="D91" s="419">
        <v>1</v>
      </c>
      <c r="E91" s="419">
        <v>19</v>
      </c>
      <c r="F91" s="419">
        <v>0</v>
      </c>
      <c r="G91" s="419">
        <v>81</v>
      </c>
      <c r="H91" s="419">
        <v>19</v>
      </c>
      <c r="I91" s="419">
        <v>26</v>
      </c>
      <c r="J91" s="419">
        <v>3</v>
      </c>
      <c r="K91" s="419">
        <v>142</v>
      </c>
      <c r="L91" s="419">
        <v>0</v>
      </c>
      <c r="M91" s="419">
        <v>190</v>
      </c>
      <c r="N91" s="419">
        <v>271</v>
      </c>
    </row>
    <row r="92" spans="1:14">
      <c r="A92" s="654">
        <v>88</v>
      </c>
      <c r="B92" s="419">
        <v>6</v>
      </c>
      <c r="C92" s="419">
        <v>44</v>
      </c>
      <c r="D92" s="419">
        <v>0</v>
      </c>
      <c r="E92" s="419">
        <v>23</v>
      </c>
      <c r="F92" s="419">
        <v>0</v>
      </c>
      <c r="G92" s="419">
        <v>73</v>
      </c>
      <c r="H92" s="419">
        <v>14</v>
      </c>
      <c r="I92" s="419">
        <v>17</v>
      </c>
      <c r="J92" s="419">
        <v>1</v>
      </c>
      <c r="K92" s="419">
        <v>124</v>
      </c>
      <c r="L92" s="419">
        <v>0</v>
      </c>
      <c r="M92" s="419">
        <v>156</v>
      </c>
      <c r="N92" s="419">
        <v>229</v>
      </c>
    </row>
    <row r="93" spans="1:14">
      <c r="A93" s="654">
        <v>89</v>
      </c>
      <c r="B93" s="419">
        <v>4</v>
      </c>
      <c r="C93" s="419">
        <v>47</v>
      </c>
      <c r="D93" s="419">
        <v>3</v>
      </c>
      <c r="E93" s="419">
        <v>24</v>
      </c>
      <c r="F93" s="419">
        <v>0</v>
      </c>
      <c r="G93" s="419">
        <v>78</v>
      </c>
      <c r="H93" s="419">
        <v>15</v>
      </c>
      <c r="I93" s="419">
        <v>18</v>
      </c>
      <c r="J93" s="419">
        <v>2</v>
      </c>
      <c r="K93" s="419">
        <v>130</v>
      </c>
      <c r="L93" s="419">
        <v>0</v>
      </c>
      <c r="M93" s="419">
        <v>165</v>
      </c>
      <c r="N93" s="419">
        <v>243</v>
      </c>
    </row>
    <row r="94" spans="1:14">
      <c r="A94" s="654">
        <v>90</v>
      </c>
      <c r="B94" s="419">
        <v>2</v>
      </c>
      <c r="C94" s="419">
        <v>25</v>
      </c>
      <c r="D94" s="419">
        <v>1</v>
      </c>
      <c r="E94" s="419">
        <v>19</v>
      </c>
      <c r="F94" s="419">
        <v>0</v>
      </c>
      <c r="G94" s="419">
        <v>47</v>
      </c>
      <c r="H94" s="419">
        <v>9</v>
      </c>
      <c r="I94" s="419">
        <v>8</v>
      </c>
      <c r="J94" s="419">
        <v>0</v>
      </c>
      <c r="K94" s="419">
        <v>111</v>
      </c>
      <c r="L94" s="419">
        <v>0</v>
      </c>
      <c r="M94" s="419">
        <v>128</v>
      </c>
      <c r="N94" s="419">
        <v>175</v>
      </c>
    </row>
    <row r="95" spans="1:14">
      <c r="A95" s="654">
        <v>91</v>
      </c>
      <c r="B95" s="419">
        <v>2</v>
      </c>
      <c r="C95" s="419">
        <v>24</v>
      </c>
      <c r="D95" s="419">
        <v>0</v>
      </c>
      <c r="E95" s="419">
        <v>10</v>
      </c>
      <c r="F95" s="419">
        <v>0</v>
      </c>
      <c r="G95" s="419">
        <v>36</v>
      </c>
      <c r="H95" s="419">
        <v>9</v>
      </c>
      <c r="I95" s="419">
        <v>12</v>
      </c>
      <c r="J95" s="419">
        <v>1</v>
      </c>
      <c r="K95" s="419">
        <v>95</v>
      </c>
      <c r="L95" s="419">
        <v>0</v>
      </c>
      <c r="M95" s="419">
        <v>117</v>
      </c>
      <c r="N95" s="419">
        <v>153</v>
      </c>
    </row>
    <row r="96" spans="1:14">
      <c r="A96" s="654">
        <v>92</v>
      </c>
      <c r="B96" s="419">
        <v>3</v>
      </c>
      <c r="C96" s="419">
        <v>16</v>
      </c>
      <c r="D96" s="419">
        <v>0</v>
      </c>
      <c r="E96" s="419">
        <v>14</v>
      </c>
      <c r="F96" s="419">
        <v>0</v>
      </c>
      <c r="G96" s="419">
        <v>33</v>
      </c>
      <c r="H96" s="419">
        <v>9</v>
      </c>
      <c r="I96" s="419">
        <v>5</v>
      </c>
      <c r="J96" s="419">
        <v>2</v>
      </c>
      <c r="K96" s="419">
        <v>80</v>
      </c>
      <c r="L96" s="419">
        <v>0</v>
      </c>
      <c r="M96" s="419">
        <v>96</v>
      </c>
      <c r="N96" s="419">
        <v>129</v>
      </c>
    </row>
    <row r="97" spans="1:14">
      <c r="A97" s="654">
        <v>93</v>
      </c>
      <c r="B97" s="419">
        <v>1</v>
      </c>
      <c r="C97" s="419">
        <v>13</v>
      </c>
      <c r="D97" s="419">
        <v>0</v>
      </c>
      <c r="E97" s="419">
        <v>14</v>
      </c>
      <c r="F97" s="419">
        <v>0</v>
      </c>
      <c r="G97" s="419">
        <v>28</v>
      </c>
      <c r="H97" s="419">
        <v>11</v>
      </c>
      <c r="I97" s="419">
        <v>3</v>
      </c>
      <c r="J97" s="419">
        <v>1</v>
      </c>
      <c r="K97" s="419">
        <v>68</v>
      </c>
      <c r="L97" s="419">
        <v>0</v>
      </c>
      <c r="M97" s="419">
        <v>83</v>
      </c>
      <c r="N97" s="419">
        <v>111</v>
      </c>
    </row>
    <row r="98" spans="1:14">
      <c r="A98" s="654">
        <v>94</v>
      </c>
      <c r="B98" s="419">
        <v>0</v>
      </c>
      <c r="C98" s="419">
        <v>9</v>
      </c>
      <c r="D98" s="419">
        <v>0</v>
      </c>
      <c r="E98" s="419">
        <v>6</v>
      </c>
      <c r="F98" s="419">
        <v>0</v>
      </c>
      <c r="G98" s="419">
        <v>15</v>
      </c>
      <c r="H98" s="419">
        <v>5</v>
      </c>
      <c r="I98" s="419">
        <v>3</v>
      </c>
      <c r="J98" s="419">
        <v>3</v>
      </c>
      <c r="K98" s="419">
        <v>59</v>
      </c>
      <c r="L98" s="419">
        <v>0</v>
      </c>
      <c r="M98" s="419">
        <v>70</v>
      </c>
      <c r="N98" s="419">
        <v>85</v>
      </c>
    </row>
    <row r="99" spans="1:14">
      <c r="A99" s="654">
        <v>95</v>
      </c>
      <c r="B99" s="419">
        <v>0</v>
      </c>
      <c r="C99" s="419">
        <v>13</v>
      </c>
      <c r="D99" s="419">
        <v>0</v>
      </c>
      <c r="E99" s="419">
        <v>7</v>
      </c>
      <c r="F99" s="419">
        <v>0</v>
      </c>
      <c r="G99" s="419">
        <v>20</v>
      </c>
      <c r="H99" s="419">
        <v>3</v>
      </c>
      <c r="I99" s="419">
        <v>0</v>
      </c>
      <c r="J99" s="419">
        <v>0</v>
      </c>
      <c r="K99" s="419">
        <v>43</v>
      </c>
      <c r="L99" s="419">
        <v>0</v>
      </c>
      <c r="M99" s="419">
        <v>46</v>
      </c>
      <c r="N99" s="419">
        <v>66</v>
      </c>
    </row>
    <row r="100" spans="1:14">
      <c r="A100" s="654">
        <v>96</v>
      </c>
      <c r="B100" s="419">
        <v>1</v>
      </c>
      <c r="C100" s="419">
        <v>7</v>
      </c>
      <c r="D100" s="419">
        <v>0</v>
      </c>
      <c r="E100" s="419">
        <v>5</v>
      </c>
      <c r="F100" s="419">
        <v>0</v>
      </c>
      <c r="G100" s="419">
        <v>13</v>
      </c>
      <c r="H100" s="419">
        <v>5</v>
      </c>
      <c r="I100" s="419">
        <v>0</v>
      </c>
      <c r="J100" s="419">
        <v>1</v>
      </c>
      <c r="K100" s="419">
        <v>34</v>
      </c>
      <c r="L100" s="419">
        <v>0</v>
      </c>
      <c r="M100" s="419">
        <v>40</v>
      </c>
      <c r="N100" s="419">
        <v>53</v>
      </c>
    </row>
    <row r="101" spans="1:14">
      <c r="A101" s="654">
        <v>97</v>
      </c>
      <c r="B101" s="419">
        <v>0</v>
      </c>
      <c r="C101" s="419">
        <v>0</v>
      </c>
      <c r="D101" s="419">
        <v>0</v>
      </c>
      <c r="E101" s="419">
        <v>4</v>
      </c>
      <c r="F101" s="419">
        <v>0</v>
      </c>
      <c r="G101" s="419">
        <v>4</v>
      </c>
      <c r="H101" s="419">
        <v>3</v>
      </c>
      <c r="I101" s="419">
        <v>1</v>
      </c>
      <c r="J101" s="419">
        <v>0</v>
      </c>
      <c r="K101" s="419">
        <v>24</v>
      </c>
      <c r="L101" s="419">
        <v>0</v>
      </c>
      <c r="M101" s="419">
        <v>28</v>
      </c>
      <c r="N101" s="419">
        <v>32</v>
      </c>
    </row>
    <row r="102" spans="1:14">
      <c r="A102" s="654">
        <v>98</v>
      </c>
      <c r="B102" s="419">
        <v>1</v>
      </c>
      <c r="C102" s="419">
        <v>1</v>
      </c>
      <c r="D102" s="419">
        <v>0</v>
      </c>
      <c r="E102" s="419">
        <v>1</v>
      </c>
      <c r="F102" s="419">
        <v>0</v>
      </c>
      <c r="G102" s="419">
        <v>3</v>
      </c>
      <c r="H102" s="419">
        <v>2</v>
      </c>
      <c r="I102" s="419">
        <v>0</v>
      </c>
      <c r="J102" s="419">
        <v>0</v>
      </c>
      <c r="K102" s="419">
        <v>15</v>
      </c>
      <c r="L102" s="419">
        <v>0</v>
      </c>
      <c r="M102" s="419">
        <v>17</v>
      </c>
      <c r="N102" s="419">
        <v>20</v>
      </c>
    </row>
    <row r="103" spans="1:14">
      <c r="A103" s="654">
        <v>99</v>
      </c>
      <c r="B103" s="419">
        <v>0</v>
      </c>
      <c r="C103" s="419">
        <v>0</v>
      </c>
      <c r="D103" s="419">
        <v>0</v>
      </c>
      <c r="E103" s="419">
        <v>2</v>
      </c>
      <c r="F103" s="419">
        <v>0</v>
      </c>
      <c r="G103" s="419">
        <v>2</v>
      </c>
      <c r="H103" s="419">
        <v>0</v>
      </c>
      <c r="I103" s="419">
        <v>0</v>
      </c>
      <c r="J103" s="419">
        <v>0</v>
      </c>
      <c r="K103" s="419">
        <v>6</v>
      </c>
      <c r="L103" s="419">
        <v>0</v>
      </c>
      <c r="M103" s="419">
        <v>6</v>
      </c>
      <c r="N103" s="419">
        <v>8</v>
      </c>
    </row>
    <row r="104" spans="1:14" ht="15" customHeight="1">
      <c r="A104" s="654" t="s">
        <v>349</v>
      </c>
      <c r="B104" s="419">
        <v>0</v>
      </c>
      <c r="C104" s="419">
        <v>1</v>
      </c>
      <c r="D104" s="419">
        <v>0</v>
      </c>
      <c r="E104" s="419">
        <v>2</v>
      </c>
      <c r="F104" s="419">
        <v>0</v>
      </c>
      <c r="G104" s="419">
        <v>3</v>
      </c>
      <c r="H104" s="419">
        <v>3</v>
      </c>
      <c r="I104" s="419">
        <v>1</v>
      </c>
      <c r="J104" s="419">
        <v>1</v>
      </c>
      <c r="K104" s="419">
        <v>20</v>
      </c>
      <c r="L104" s="419">
        <v>0</v>
      </c>
      <c r="M104" s="419">
        <v>25</v>
      </c>
      <c r="N104" s="419">
        <v>28</v>
      </c>
    </row>
    <row r="105" spans="1:14" s="14" customFormat="1">
      <c r="A105" s="655" t="s">
        <v>68</v>
      </c>
      <c r="B105" s="421">
        <v>0</v>
      </c>
      <c r="C105" s="421">
        <v>0</v>
      </c>
      <c r="D105" s="421">
        <v>0</v>
      </c>
      <c r="E105" s="421">
        <v>0</v>
      </c>
      <c r="F105" s="421">
        <v>0</v>
      </c>
      <c r="G105" s="420">
        <v>24402</v>
      </c>
      <c r="H105" s="421">
        <v>0</v>
      </c>
      <c r="I105" s="421">
        <v>0</v>
      </c>
      <c r="J105" s="421">
        <v>0</v>
      </c>
      <c r="K105" s="421">
        <v>0</v>
      </c>
      <c r="L105" s="421">
        <v>0</v>
      </c>
      <c r="M105" s="420">
        <v>26725</v>
      </c>
      <c r="N105" s="420">
        <v>51127</v>
      </c>
    </row>
  </sheetData>
  <pageMargins left="0.78740157480314965" right="0.78740157480314965" top="1.0629921259842521" bottom="1.0629921259842521" header="0.78740157480314965" footer="0.78740157480314965"/>
  <pageSetup paperSize="9" scale="85" fitToHeight="2" orientation="portrait" r:id="rId1"/>
</worksheet>
</file>

<file path=xl/worksheets/sheet23.xml><?xml version="1.0" encoding="utf-8"?>
<worksheet xmlns="http://schemas.openxmlformats.org/spreadsheetml/2006/main" xmlns:r="http://schemas.openxmlformats.org/officeDocument/2006/relationships">
  <sheetPr>
    <pageSetUpPr fitToPage="1"/>
  </sheetPr>
  <dimension ref="A1:N105"/>
  <sheetViews>
    <sheetView topLeftCell="A40" zoomScaleNormal="100" zoomScaleSheetLayoutView="90" workbookViewId="0">
      <selection activeCell="H65" sqref="H65"/>
    </sheetView>
  </sheetViews>
  <sheetFormatPr defaultRowHeight="12.75"/>
  <cols>
    <col min="1" max="1" width="7.28515625" style="1" customWidth="1"/>
    <col min="2" max="13" width="6.85546875" style="1" customWidth="1"/>
    <col min="14" max="14" width="6.85546875" style="14" customWidth="1"/>
    <col min="15" max="16384" width="9.140625" style="1"/>
  </cols>
  <sheetData>
    <row r="1" spans="1:14" ht="15">
      <c r="A1" s="6" t="s">
        <v>1795</v>
      </c>
    </row>
    <row r="2" spans="1:14">
      <c r="A2" s="29"/>
    </row>
    <row r="3" spans="1:14" s="14" customFormat="1" ht="30" customHeight="1">
      <c r="A3" s="260" t="s">
        <v>164</v>
      </c>
      <c r="B3" s="260" t="s">
        <v>165</v>
      </c>
      <c r="C3" s="260" t="s">
        <v>166</v>
      </c>
      <c r="D3" s="260" t="s">
        <v>167</v>
      </c>
      <c r="E3" s="260" t="s">
        <v>168</v>
      </c>
      <c r="F3" s="260" t="s">
        <v>1152</v>
      </c>
      <c r="G3" s="260" t="s">
        <v>169</v>
      </c>
      <c r="H3" s="260" t="s">
        <v>170</v>
      </c>
      <c r="I3" s="260" t="s">
        <v>166</v>
      </c>
      <c r="J3" s="260" t="s">
        <v>167</v>
      </c>
      <c r="K3" s="260" t="s">
        <v>171</v>
      </c>
      <c r="L3" s="260" t="s">
        <v>1152</v>
      </c>
      <c r="M3" s="260" t="s">
        <v>1153</v>
      </c>
      <c r="N3" s="261" t="s">
        <v>172</v>
      </c>
    </row>
    <row r="4" spans="1:14">
      <c r="A4" s="697">
        <v>0</v>
      </c>
      <c r="B4" s="422">
        <v>176</v>
      </c>
      <c r="C4" s="422">
        <v>0</v>
      </c>
      <c r="D4" s="422">
        <v>0</v>
      </c>
      <c r="E4" s="422">
        <v>0</v>
      </c>
      <c r="F4" s="422">
        <v>0</v>
      </c>
      <c r="G4" s="422">
        <v>176</v>
      </c>
      <c r="H4" s="422">
        <v>203</v>
      </c>
      <c r="I4" s="422">
        <v>0</v>
      </c>
      <c r="J4" s="422">
        <v>0</v>
      </c>
      <c r="K4" s="422">
        <v>0</v>
      </c>
      <c r="L4" s="422">
        <v>0</v>
      </c>
      <c r="M4" s="422">
        <v>203</v>
      </c>
      <c r="N4" s="422">
        <f>G4+M4</f>
        <v>379</v>
      </c>
    </row>
    <row r="5" spans="1:14">
      <c r="A5" s="654">
        <v>1</v>
      </c>
      <c r="B5" s="419">
        <v>186</v>
      </c>
      <c r="C5" s="419">
        <v>0</v>
      </c>
      <c r="D5" s="419">
        <v>0</v>
      </c>
      <c r="E5" s="419">
        <v>0</v>
      </c>
      <c r="F5" s="419">
        <v>0</v>
      </c>
      <c r="G5" s="419">
        <v>186</v>
      </c>
      <c r="H5" s="419">
        <v>186</v>
      </c>
      <c r="I5" s="419">
        <v>0</v>
      </c>
      <c r="J5" s="419">
        <v>0</v>
      </c>
      <c r="K5" s="419">
        <v>0</v>
      </c>
      <c r="L5" s="419">
        <v>0</v>
      </c>
      <c r="M5" s="419">
        <v>186</v>
      </c>
      <c r="N5" s="419">
        <f t="shared" ref="N5:N68" si="0">G5+M5</f>
        <v>372</v>
      </c>
    </row>
    <row r="6" spans="1:14">
      <c r="A6" s="654">
        <v>2</v>
      </c>
      <c r="B6" s="419">
        <v>228</v>
      </c>
      <c r="C6" s="419">
        <v>0</v>
      </c>
      <c r="D6" s="419">
        <v>0</v>
      </c>
      <c r="E6" s="419">
        <v>0</v>
      </c>
      <c r="F6" s="419">
        <v>0</v>
      </c>
      <c r="G6" s="419">
        <v>228</v>
      </c>
      <c r="H6" s="419">
        <v>176</v>
      </c>
      <c r="I6" s="419">
        <v>0</v>
      </c>
      <c r="J6" s="419">
        <v>0</v>
      </c>
      <c r="K6" s="419">
        <v>0</v>
      </c>
      <c r="L6" s="419">
        <v>0</v>
      </c>
      <c r="M6" s="419">
        <v>176</v>
      </c>
      <c r="N6" s="419">
        <f t="shared" si="0"/>
        <v>404</v>
      </c>
    </row>
    <row r="7" spans="1:14">
      <c r="A7" s="654">
        <v>3</v>
      </c>
      <c r="B7" s="419">
        <v>220</v>
      </c>
      <c r="C7" s="419">
        <v>0</v>
      </c>
      <c r="D7" s="419">
        <v>0</v>
      </c>
      <c r="E7" s="419">
        <v>0</v>
      </c>
      <c r="F7" s="419">
        <v>0</v>
      </c>
      <c r="G7" s="419">
        <v>220</v>
      </c>
      <c r="H7" s="419">
        <v>198</v>
      </c>
      <c r="I7" s="419">
        <v>0</v>
      </c>
      <c r="J7" s="419">
        <v>0</v>
      </c>
      <c r="K7" s="419">
        <v>0</v>
      </c>
      <c r="L7" s="419">
        <v>0</v>
      </c>
      <c r="M7" s="419">
        <v>198</v>
      </c>
      <c r="N7" s="419">
        <f t="shared" si="0"/>
        <v>418</v>
      </c>
    </row>
    <row r="8" spans="1:14">
      <c r="A8" s="654">
        <v>4</v>
      </c>
      <c r="B8" s="419">
        <v>211</v>
      </c>
      <c r="C8" s="419">
        <v>0</v>
      </c>
      <c r="D8" s="419">
        <v>0</v>
      </c>
      <c r="E8" s="419">
        <v>0</v>
      </c>
      <c r="F8" s="419">
        <v>0</v>
      </c>
      <c r="G8" s="419">
        <v>211</v>
      </c>
      <c r="H8" s="419">
        <v>214</v>
      </c>
      <c r="I8" s="419">
        <v>0</v>
      </c>
      <c r="J8" s="419">
        <v>0</v>
      </c>
      <c r="K8" s="419">
        <v>0</v>
      </c>
      <c r="L8" s="419">
        <v>0</v>
      </c>
      <c r="M8" s="419">
        <v>214</v>
      </c>
      <c r="N8" s="419">
        <f t="shared" si="0"/>
        <v>425</v>
      </c>
    </row>
    <row r="9" spans="1:14">
      <c r="A9" s="654">
        <v>5</v>
      </c>
      <c r="B9" s="419">
        <v>222</v>
      </c>
      <c r="C9" s="419">
        <v>0</v>
      </c>
      <c r="D9" s="419">
        <v>0</v>
      </c>
      <c r="E9" s="419">
        <v>0</v>
      </c>
      <c r="F9" s="419">
        <v>0</v>
      </c>
      <c r="G9" s="419">
        <v>222</v>
      </c>
      <c r="H9" s="419">
        <v>207</v>
      </c>
      <c r="I9" s="419">
        <v>0</v>
      </c>
      <c r="J9" s="419">
        <v>0</v>
      </c>
      <c r="K9" s="419">
        <v>0</v>
      </c>
      <c r="L9" s="419">
        <v>0</v>
      </c>
      <c r="M9" s="419">
        <v>207</v>
      </c>
      <c r="N9" s="419">
        <f t="shared" si="0"/>
        <v>429</v>
      </c>
    </row>
    <row r="10" spans="1:14">
      <c r="A10" s="654">
        <v>6</v>
      </c>
      <c r="B10" s="419">
        <v>236</v>
      </c>
      <c r="C10" s="419">
        <v>0</v>
      </c>
      <c r="D10" s="419">
        <v>0</v>
      </c>
      <c r="E10" s="419">
        <v>0</v>
      </c>
      <c r="F10" s="419">
        <v>0</v>
      </c>
      <c r="G10" s="419">
        <v>236</v>
      </c>
      <c r="H10" s="419">
        <v>174</v>
      </c>
      <c r="I10" s="419">
        <v>0</v>
      </c>
      <c r="J10" s="419">
        <v>0</v>
      </c>
      <c r="K10" s="419">
        <v>0</v>
      </c>
      <c r="L10" s="419">
        <v>0</v>
      </c>
      <c r="M10" s="419">
        <v>174</v>
      </c>
      <c r="N10" s="419">
        <f t="shared" si="0"/>
        <v>410</v>
      </c>
    </row>
    <row r="11" spans="1:14">
      <c r="A11" s="654">
        <v>7</v>
      </c>
      <c r="B11" s="419">
        <v>235</v>
      </c>
      <c r="C11" s="419">
        <v>0</v>
      </c>
      <c r="D11" s="419">
        <v>0</v>
      </c>
      <c r="E11" s="419">
        <v>0</v>
      </c>
      <c r="F11" s="419">
        <v>0</v>
      </c>
      <c r="G11" s="419">
        <v>235</v>
      </c>
      <c r="H11" s="419">
        <v>207</v>
      </c>
      <c r="I11" s="419">
        <v>0</v>
      </c>
      <c r="J11" s="419">
        <v>0</v>
      </c>
      <c r="K11" s="419">
        <v>0</v>
      </c>
      <c r="L11" s="419">
        <v>0</v>
      </c>
      <c r="M11" s="419">
        <v>207</v>
      </c>
      <c r="N11" s="419">
        <f t="shared" si="0"/>
        <v>442</v>
      </c>
    </row>
    <row r="12" spans="1:14">
      <c r="A12" s="654">
        <v>8</v>
      </c>
      <c r="B12" s="419">
        <v>234</v>
      </c>
      <c r="C12" s="419">
        <v>0</v>
      </c>
      <c r="D12" s="419">
        <v>0</v>
      </c>
      <c r="E12" s="419">
        <v>0</v>
      </c>
      <c r="F12" s="419">
        <v>0</v>
      </c>
      <c r="G12" s="419">
        <v>234</v>
      </c>
      <c r="H12" s="419">
        <v>219</v>
      </c>
      <c r="I12" s="419">
        <v>0</v>
      </c>
      <c r="J12" s="419">
        <v>0</v>
      </c>
      <c r="K12" s="419">
        <v>0</v>
      </c>
      <c r="L12" s="419">
        <v>0</v>
      </c>
      <c r="M12" s="419">
        <v>219</v>
      </c>
      <c r="N12" s="419">
        <f t="shared" si="0"/>
        <v>453</v>
      </c>
    </row>
    <row r="13" spans="1:14">
      <c r="A13" s="654">
        <v>9</v>
      </c>
      <c r="B13" s="419">
        <v>267</v>
      </c>
      <c r="C13" s="419">
        <v>0</v>
      </c>
      <c r="D13" s="419">
        <v>0</v>
      </c>
      <c r="E13" s="419">
        <v>0</v>
      </c>
      <c r="F13" s="419">
        <v>0</v>
      </c>
      <c r="G13" s="419">
        <v>267</v>
      </c>
      <c r="H13" s="419">
        <v>240</v>
      </c>
      <c r="I13" s="419">
        <v>0</v>
      </c>
      <c r="J13" s="419">
        <v>0</v>
      </c>
      <c r="K13" s="419">
        <v>0</v>
      </c>
      <c r="L13" s="419">
        <v>0</v>
      </c>
      <c r="M13" s="419">
        <v>240</v>
      </c>
      <c r="N13" s="419">
        <f t="shared" si="0"/>
        <v>507</v>
      </c>
    </row>
    <row r="14" spans="1:14">
      <c r="A14" s="654">
        <v>10</v>
      </c>
      <c r="B14" s="419">
        <v>250</v>
      </c>
      <c r="C14" s="419">
        <v>0</v>
      </c>
      <c r="D14" s="419">
        <v>0</v>
      </c>
      <c r="E14" s="419">
        <v>0</v>
      </c>
      <c r="F14" s="419">
        <v>0</v>
      </c>
      <c r="G14" s="419">
        <v>250</v>
      </c>
      <c r="H14" s="419">
        <v>238</v>
      </c>
      <c r="I14" s="419">
        <v>0</v>
      </c>
      <c r="J14" s="419">
        <v>0</v>
      </c>
      <c r="K14" s="419">
        <v>0</v>
      </c>
      <c r="L14" s="419">
        <v>0</v>
      </c>
      <c r="M14" s="419">
        <v>238</v>
      </c>
      <c r="N14" s="419">
        <f t="shared" si="0"/>
        <v>488</v>
      </c>
    </row>
    <row r="15" spans="1:14">
      <c r="A15" s="654">
        <v>11</v>
      </c>
      <c r="B15" s="419">
        <v>256</v>
      </c>
      <c r="C15" s="419">
        <v>0</v>
      </c>
      <c r="D15" s="419">
        <v>0</v>
      </c>
      <c r="E15" s="419">
        <v>0</v>
      </c>
      <c r="F15" s="419">
        <v>0</v>
      </c>
      <c r="G15" s="419">
        <v>256</v>
      </c>
      <c r="H15" s="419">
        <v>236</v>
      </c>
      <c r="I15" s="419">
        <v>0</v>
      </c>
      <c r="J15" s="419">
        <v>0</v>
      </c>
      <c r="K15" s="419">
        <v>0</v>
      </c>
      <c r="L15" s="419">
        <v>0</v>
      </c>
      <c r="M15" s="419">
        <v>236</v>
      </c>
      <c r="N15" s="419">
        <f t="shared" si="0"/>
        <v>492</v>
      </c>
    </row>
    <row r="16" spans="1:14">
      <c r="A16" s="654">
        <v>12</v>
      </c>
      <c r="B16" s="419">
        <v>235</v>
      </c>
      <c r="C16" s="419">
        <v>0</v>
      </c>
      <c r="D16" s="419">
        <v>0</v>
      </c>
      <c r="E16" s="419">
        <v>0</v>
      </c>
      <c r="F16" s="419">
        <v>0</v>
      </c>
      <c r="G16" s="419">
        <v>235</v>
      </c>
      <c r="H16" s="419">
        <v>211</v>
      </c>
      <c r="I16" s="419">
        <v>0</v>
      </c>
      <c r="J16" s="419">
        <v>0</v>
      </c>
      <c r="K16" s="419">
        <v>0</v>
      </c>
      <c r="L16" s="419">
        <v>0</v>
      </c>
      <c r="M16" s="419">
        <v>211</v>
      </c>
      <c r="N16" s="419">
        <f t="shared" si="0"/>
        <v>446</v>
      </c>
    </row>
    <row r="17" spans="1:14">
      <c r="A17" s="654">
        <v>13</v>
      </c>
      <c r="B17" s="419">
        <v>241</v>
      </c>
      <c r="C17" s="419">
        <v>0</v>
      </c>
      <c r="D17" s="419">
        <v>0</v>
      </c>
      <c r="E17" s="419">
        <v>0</v>
      </c>
      <c r="F17" s="419">
        <v>0</v>
      </c>
      <c r="G17" s="419">
        <v>241</v>
      </c>
      <c r="H17" s="419">
        <v>221</v>
      </c>
      <c r="I17" s="419">
        <v>0</v>
      </c>
      <c r="J17" s="419">
        <v>0</v>
      </c>
      <c r="K17" s="419">
        <v>0</v>
      </c>
      <c r="L17" s="419">
        <v>0</v>
      </c>
      <c r="M17" s="419">
        <v>221</v>
      </c>
      <c r="N17" s="419">
        <f t="shared" si="0"/>
        <v>462</v>
      </c>
    </row>
    <row r="18" spans="1:14">
      <c r="A18" s="654">
        <v>14</v>
      </c>
      <c r="B18" s="419">
        <v>228</v>
      </c>
      <c r="C18" s="419">
        <v>0</v>
      </c>
      <c r="D18" s="419">
        <v>0</v>
      </c>
      <c r="E18" s="419">
        <v>0</v>
      </c>
      <c r="F18" s="419">
        <v>0</v>
      </c>
      <c r="G18" s="419">
        <v>228</v>
      </c>
      <c r="H18" s="419">
        <v>208</v>
      </c>
      <c r="I18" s="419">
        <v>0</v>
      </c>
      <c r="J18" s="419">
        <v>0</v>
      </c>
      <c r="K18" s="419">
        <v>0</v>
      </c>
      <c r="L18" s="419">
        <v>0</v>
      </c>
      <c r="M18" s="419">
        <v>208</v>
      </c>
      <c r="N18" s="419">
        <f t="shared" si="0"/>
        <v>436</v>
      </c>
    </row>
    <row r="19" spans="1:14">
      <c r="A19" s="654">
        <v>15</v>
      </c>
      <c r="B19" s="419">
        <v>234</v>
      </c>
      <c r="C19" s="419">
        <v>0</v>
      </c>
      <c r="D19" s="419">
        <v>0</v>
      </c>
      <c r="E19" s="419">
        <v>0</v>
      </c>
      <c r="F19" s="419">
        <v>0</v>
      </c>
      <c r="G19" s="419">
        <v>234</v>
      </c>
      <c r="H19" s="419">
        <v>193</v>
      </c>
      <c r="I19" s="419">
        <v>0</v>
      </c>
      <c r="J19" s="419">
        <v>0</v>
      </c>
      <c r="K19" s="419">
        <v>0</v>
      </c>
      <c r="L19" s="419">
        <v>0</v>
      </c>
      <c r="M19" s="419">
        <v>193</v>
      </c>
      <c r="N19" s="419">
        <f t="shared" si="0"/>
        <v>427</v>
      </c>
    </row>
    <row r="20" spans="1:14">
      <c r="A20" s="654">
        <v>16</v>
      </c>
      <c r="B20" s="419">
        <v>194</v>
      </c>
      <c r="C20" s="419">
        <v>0</v>
      </c>
      <c r="D20" s="419">
        <v>0</v>
      </c>
      <c r="E20" s="419">
        <v>0</v>
      </c>
      <c r="F20" s="419">
        <v>0</v>
      </c>
      <c r="G20" s="419">
        <v>194</v>
      </c>
      <c r="H20" s="419">
        <v>191</v>
      </c>
      <c r="I20" s="419">
        <v>0</v>
      </c>
      <c r="J20" s="419">
        <v>0</v>
      </c>
      <c r="K20" s="419">
        <v>0</v>
      </c>
      <c r="L20" s="419">
        <v>0</v>
      </c>
      <c r="M20" s="419">
        <v>191</v>
      </c>
      <c r="N20" s="419">
        <f t="shared" si="0"/>
        <v>385</v>
      </c>
    </row>
    <row r="21" spans="1:14">
      <c r="A21" s="654">
        <v>17</v>
      </c>
      <c r="B21" s="419">
        <v>241</v>
      </c>
      <c r="C21" s="419">
        <v>0</v>
      </c>
      <c r="D21" s="419">
        <v>0</v>
      </c>
      <c r="E21" s="419">
        <v>0</v>
      </c>
      <c r="F21" s="419">
        <v>0</v>
      </c>
      <c r="G21" s="419">
        <v>241</v>
      </c>
      <c r="H21" s="419">
        <v>179</v>
      </c>
      <c r="I21" s="419">
        <v>0</v>
      </c>
      <c r="J21" s="419">
        <v>0</v>
      </c>
      <c r="K21" s="419">
        <v>0</v>
      </c>
      <c r="L21" s="419">
        <v>0</v>
      </c>
      <c r="M21" s="419">
        <v>179</v>
      </c>
      <c r="N21" s="419">
        <f t="shared" si="0"/>
        <v>420</v>
      </c>
    </row>
    <row r="22" spans="1:14">
      <c r="A22" s="654">
        <v>18</v>
      </c>
      <c r="B22" s="419">
        <v>216</v>
      </c>
      <c r="C22" s="419">
        <v>0</v>
      </c>
      <c r="D22" s="419">
        <v>0</v>
      </c>
      <c r="E22" s="419">
        <v>0</v>
      </c>
      <c r="F22" s="419">
        <v>0</v>
      </c>
      <c r="G22" s="419">
        <v>216</v>
      </c>
      <c r="H22" s="419">
        <v>227</v>
      </c>
      <c r="I22" s="419">
        <v>0</v>
      </c>
      <c r="J22" s="419">
        <v>0</v>
      </c>
      <c r="K22" s="419">
        <v>0</v>
      </c>
      <c r="L22" s="419">
        <v>0</v>
      </c>
      <c r="M22" s="419">
        <v>227</v>
      </c>
      <c r="N22" s="419">
        <f t="shared" si="0"/>
        <v>443</v>
      </c>
    </row>
    <row r="23" spans="1:14">
      <c r="A23" s="654">
        <v>19</v>
      </c>
      <c r="B23" s="419">
        <v>212</v>
      </c>
      <c r="C23" s="419">
        <v>0</v>
      </c>
      <c r="D23" s="419">
        <v>0</v>
      </c>
      <c r="E23" s="419">
        <v>0</v>
      </c>
      <c r="F23" s="419">
        <v>0</v>
      </c>
      <c r="G23" s="419">
        <v>212</v>
      </c>
      <c r="H23" s="419">
        <v>204</v>
      </c>
      <c r="I23" s="419">
        <v>2</v>
      </c>
      <c r="J23" s="419">
        <v>0</v>
      </c>
      <c r="K23" s="419">
        <v>0</v>
      </c>
      <c r="L23" s="419">
        <v>0</v>
      </c>
      <c r="M23" s="419">
        <v>206</v>
      </c>
      <c r="N23" s="419">
        <f t="shared" si="0"/>
        <v>418</v>
      </c>
    </row>
    <row r="24" spans="1:14">
      <c r="A24" s="654">
        <v>20</v>
      </c>
      <c r="B24" s="419">
        <v>248</v>
      </c>
      <c r="C24" s="419">
        <v>0</v>
      </c>
      <c r="D24" s="419">
        <v>0</v>
      </c>
      <c r="E24" s="419">
        <v>0</v>
      </c>
      <c r="F24" s="419">
        <v>0</v>
      </c>
      <c r="G24" s="419">
        <v>248</v>
      </c>
      <c r="H24" s="419">
        <v>202</v>
      </c>
      <c r="I24" s="419">
        <v>2</v>
      </c>
      <c r="J24" s="419">
        <v>0</v>
      </c>
      <c r="K24" s="419">
        <v>0</v>
      </c>
      <c r="L24" s="419">
        <v>0</v>
      </c>
      <c r="M24" s="419">
        <v>204</v>
      </c>
      <c r="N24" s="419">
        <f t="shared" si="0"/>
        <v>452</v>
      </c>
    </row>
    <row r="25" spans="1:14">
      <c r="A25" s="654">
        <v>21</v>
      </c>
      <c r="B25" s="419">
        <v>195</v>
      </c>
      <c r="C25" s="419">
        <v>2</v>
      </c>
      <c r="D25" s="419">
        <v>0</v>
      </c>
      <c r="E25" s="419">
        <v>0</v>
      </c>
      <c r="F25" s="419">
        <v>0</v>
      </c>
      <c r="G25" s="419">
        <v>197</v>
      </c>
      <c r="H25" s="419">
        <v>197</v>
      </c>
      <c r="I25" s="419">
        <v>3</v>
      </c>
      <c r="J25" s="419">
        <v>0</v>
      </c>
      <c r="K25" s="419">
        <v>0</v>
      </c>
      <c r="L25" s="419">
        <v>0</v>
      </c>
      <c r="M25" s="419">
        <v>200</v>
      </c>
      <c r="N25" s="419">
        <f t="shared" si="0"/>
        <v>397</v>
      </c>
    </row>
    <row r="26" spans="1:14">
      <c r="A26" s="654">
        <v>22</v>
      </c>
      <c r="B26" s="419">
        <v>271</v>
      </c>
      <c r="C26" s="419">
        <v>1</v>
      </c>
      <c r="D26" s="419">
        <v>0</v>
      </c>
      <c r="E26" s="419">
        <v>0</v>
      </c>
      <c r="F26" s="419">
        <v>0</v>
      </c>
      <c r="G26" s="419">
        <v>272</v>
      </c>
      <c r="H26" s="419">
        <v>209</v>
      </c>
      <c r="I26" s="419">
        <v>11</v>
      </c>
      <c r="J26" s="419">
        <v>0</v>
      </c>
      <c r="K26" s="419">
        <v>0</v>
      </c>
      <c r="L26" s="419">
        <v>0</v>
      </c>
      <c r="M26" s="419">
        <v>220</v>
      </c>
      <c r="N26" s="419">
        <f t="shared" si="0"/>
        <v>492</v>
      </c>
    </row>
    <row r="27" spans="1:14">
      <c r="A27" s="654">
        <v>23</v>
      </c>
      <c r="B27" s="419">
        <v>260</v>
      </c>
      <c r="C27" s="419">
        <v>4</v>
      </c>
      <c r="D27" s="419">
        <v>0</v>
      </c>
      <c r="E27" s="419">
        <v>0</v>
      </c>
      <c r="F27" s="419">
        <v>0</v>
      </c>
      <c r="G27" s="419">
        <v>264</v>
      </c>
      <c r="H27" s="419">
        <v>178</v>
      </c>
      <c r="I27" s="419">
        <v>15</v>
      </c>
      <c r="J27" s="419">
        <v>0</v>
      </c>
      <c r="K27" s="419">
        <v>0</v>
      </c>
      <c r="L27" s="419">
        <v>1</v>
      </c>
      <c r="M27" s="419">
        <v>194</v>
      </c>
      <c r="N27" s="419">
        <f t="shared" si="0"/>
        <v>458</v>
      </c>
    </row>
    <row r="28" spans="1:14">
      <c r="A28" s="654">
        <v>24</v>
      </c>
      <c r="B28" s="419">
        <v>223</v>
      </c>
      <c r="C28" s="419">
        <v>8</v>
      </c>
      <c r="D28" s="419">
        <v>0</v>
      </c>
      <c r="E28" s="419">
        <v>0</v>
      </c>
      <c r="F28" s="419">
        <v>0</v>
      </c>
      <c r="G28" s="419">
        <v>231</v>
      </c>
      <c r="H28" s="419">
        <v>185</v>
      </c>
      <c r="I28" s="419">
        <v>32</v>
      </c>
      <c r="J28" s="419">
        <v>0</v>
      </c>
      <c r="K28" s="419">
        <v>0</v>
      </c>
      <c r="L28" s="419">
        <v>0</v>
      </c>
      <c r="M28" s="419">
        <v>217</v>
      </c>
      <c r="N28" s="419">
        <f t="shared" si="0"/>
        <v>448</v>
      </c>
    </row>
    <row r="29" spans="1:14">
      <c r="A29" s="654">
        <v>25</v>
      </c>
      <c r="B29" s="419">
        <v>265</v>
      </c>
      <c r="C29" s="419">
        <v>10</v>
      </c>
      <c r="D29" s="419">
        <v>0</v>
      </c>
      <c r="E29" s="419">
        <v>0</v>
      </c>
      <c r="F29" s="419">
        <v>0</v>
      </c>
      <c r="G29" s="419">
        <v>275</v>
      </c>
      <c r="H29" s="419">
        <v>197</v>
      </c>
      <c r="I29" s="419">
        <v>28</v>
      </c>
      <c r="J29" s="419">
        <v>0</v>
      </c>
      <c r="K29" s="419">
        <v>0</v>
      </c>
      <c r="L29" s="419">
        <v>0</v>
      </c>
      <c r="M29" s="419">
        <v>225</v>
      </c>
      <c r="N29" s="419">
        <f t="shared" si="0"/>
        <v>500</v>
      </c>
    </row>
    <row r="30" spans="1:14">
      <c r="A30" s="654">
        <v>26</v>
      </c>
      <c r="B30" s="419">
        <v>272</v>
      </c>
      <c r="C30" s="419">
        <v>15</v>
      </c>
      <c r="D30" s="419">
        <v>0</v>
      </c>
      <c r="E30" s="419">
        <v>0</v>
      </c>
      <c r="F30" s="419">
        <v>1</v>
      </c>
      <c r="G30" s="419">
        <v>288</v>
      </c>
      <c r="H30" s="419">
        <v>221</v>
      </c>
      <c r="I30" s="419">
        <v>44</v>
      </c>
      <c r="J30" s="419">
        <v>1</v>
      </c>
      <c r="K30" s="419">
        <v>0</v>
      </c>
      <c r="L30" s="419">
        <v>0</v>
      </c>
      <c r="M30" s="419">
        <v>266</v>
      </c>
      <c r="N30" s="419">
        <f t="shared" si="0"/>
        <v>554</v>
      </c>
    </row>
    <row r="31" spans="1:14">
      <c r="A31" s="654">
        <v>27</v>
      </c>
      <c r="B31" s="419">
        <v>255</v>
      </c>
      <c r="C31" s="419">
        <v>23</v>
      </c>
      <c r="D31" s="419">
        <v>0</v>
      </c>
      <c r="E31" s="419">
        <v>0</v>
      </c>
      <c r="F31" s="419">
        <v>0</v>
      </c>
      <c r="G31" s="419">
        <v>278</v>
      </c>
      <c r="H31" s="419">
        <v>213</v>
      </c>
      <c r="I31" s="419">
        <v>58</v>
      </c>
      <c r="J31" s="419">
        <v>0</v>
      </c>
      <c r="K31" s="419">
        <v>0</v>
      </c>
      <c r="L31" s="419">
        <v>0</v>
      </c>
      <c r="M31" s="419">
        <v>271</v>
      </c>
      <c r="N31" s="419">
        <f t="shared" si="0"/>
        <v>549</v>
      </c>
    </row>
    <row r="32" spans="1:14">
      <c r="A32" s="654">
        <v>28</v>
      </c>
      <c r="B32" s="419">
        <v>224</v>
      </c>
      <c r="C32" s="419">
        <v>31</v>
      </c>
      <c r="D32" s="419">
        <v>1</v>
      </c>
      <c r="E32" s="419">
        <v>0</v>
      </c>
      <c r="F32" s="419">
        <v>0</v>
      </c>
      <c r="G32" s="419">
        <v>256</v>
      </c>
      <c r="H32" s="419">
        <v>194</v>
      </c>
      <c r="I32" s="419">
        <v>83</v>
      </c>
      <c r="J32" s="419">
        <v>1</v>
      </c>
      <c r="K32" s="419">
        <v>0</v>
      </c>
      <c r="L32" s="419">
        <v>0</v>
      </c>
      <c r="M32" s="419">
        <v>278</v>
      </c>
      <c r="N32" s="419">
        <f t="shared" si="0"/>
        <v>534</v>
      </c>
    </row>
    <row r="33" spans="1:14">
      <c r="A33" s="654">
        <v>29</v>
      </c>
      <c r="B33" s="419">
        <v>222</v>
      </c>
      <c r="C33" s="419">
        <v>56</v>
      </c>
      <c r="D33" s="419">
        <v>1</v>
      </c>
      <c r="E33" s="419">
        <v>0</v>
      </c>
      <c r="F33" s="419">
        <v>0</v>
      </c>
      <c r="G33" s="419">
        <v>279</v>
      </c>
      <c r="H33" s="419">
        <v>159</v>
      </c>
      <c r="I33" s="419">
        <v>100</v>
      </c>
      <c r="J33" s="419">
        <v>5</v>
      </c>
      <c r="K33" s="419">
        <v>0</v>
      </c>
      <c r="L33" s="419">
        <v>0</v>
      </c>
      <c r="M33" s="419">
        <v>264</v>
      </c>
      <c r="N33" s="419">
        <f t="shared" si="0"/>
        <v>543</v>
      </c>
    </row>
    <row r="34" spans="1:14">
      <c r="A34" s="654">
        <v>30</v>
      </c>
      <c r="B34" s="419">
        <v>221</v>
      </c>
      <c r="C34" s="419">
        <v>56</v>
      </c>
      <c r="D34" s="419">
        <v>0</v>
      </c>
      <c r="E34" s="419">
        <v>0</v>
      </c>
      <c r="F34" s="419">
        <v>0</v>
      </c>
      <c r="G34" s="419">
        <v>277</v>
      </c>
      <c r="H34" s="419">
        <v>159</v>
      </c>
      <c r="I34" s="419">
        <v>116</v>
      </c>
      <c r="J34" s="419">
        <v>6</v>
      </c>
      <c r="K34" s="419">
        <v>0</v>
      </c>
      <c r="L34" s="419">
        <v>0</v>
      </c>
      <c r="M34" s="419">
        <v>281</v>
      </c>
      <c r="N34" s="419">
        <f t="shared" si="0"/>
        <v>558</v>
      </c>
    </row>
    <row r="35" spans="1:14">
      <c r="A35" s="654">
        <v>31</v>
      </c>
      <c r="B35" s="419">
        <v>206</v>
      </c>
      <c r="C35" s="419">
        <v>75</v>
      </c>
      <c r="D35" s="419">
        <v>0</v>
      </c>
      <c r="E35" s="419">
        <v>0</v>
      </c>
      <c r="F35" s="419">
        <v>0</v>
      </c>
      <c r="G35" s="419">
        <v>281</v>
      </c>
      <c r="H35" s="419">
        <v>127</v>
      </c>
      <c r="I35" s="419">
        <v>121</v>
      </c>
      <c r="J35" s="419">
        <v>1</v>
      </c>
      <c r="K35" s="419">
        <v>0</v>
      </c>
      <c r="L35" s="419">
        <v>0</v>
      </c>
      <c r="M35" s="419">
        <v>249</v>
      </c>
      <c r="N35" s="419">
        <f t="shared" si="0"/>
        <v>530</v>
      </c>
    </row>
    <row r="36" spans="1:14">
      <c r="A36" s="654">
        <v>32</v>
      </c>
      <c r="B36" s="419">
        <v>178</v>
      </c>
      <c r="C36" s="419">
        <v>89</v>
      </c>
      <c r="D36" s="419">
        <v>4</v>
      </c>
      <c r="E36" s="419">
        <v>0</v>
      </c>
      <c r="F36" s="419">
        <v>0</v>
      </c>
      <c r="G36" s="419">
        <v>271</v>
      </c>
      <c r="H36" s="419">
        <v>121</v>
      </c>
      <c r="I36" s="419">
        <v>149</v>
      </c>
      <c r="J36" s="419">
        <v>3</v>
      </c>
      <c r="K36" s="419">
        <v>2</v>
      </c>
      <c r="L36" s="419">
        <v>2</v>
      </c>
      <c r="M36" s="419">
        <v>277</v>
      </c>
      <c r="N36" s="419">
        <f t="shared" si="0"/>
        <v>548</v>
      </c>
    </row>
    <row r="37" spans="1:14">
      <c r="A37" s="654">
        <v>33</v>
      </c>
      <c r="B37" s="419">
        <v>195</v>
      </c>
      <c r="C37" s="419">
        <v>119</v>
      </c>
      <c r="D37" s="419">
        <v>1</v>
      </c>
      <c r="E37" s="419">
        <v>0</v>
      </c>
      <c r="F37" s="419">
        <v>0</v>
      </c>
      <c r="G37" s="419">
        <v>315</v>
      </c>
      <c r="H37" s="419">
        <v>136</v>
      </c>
      <c r="I37" s="419">
        <v>139</v>
      </c>
      <c r="J37" s="419">
        <v>6</v>
      </c>
      <c r="K37" s="419">
        <v>0</v>
      </c>
      <c r="L37" s="419">
        <v>0</v>
      </c>
      <c r="M37" s="419">
        <v>281</v>
      </c>
      <c r="N37" s="419">
        <f t="shared" si="0"/>
        <v>596</v>
      </c>
    </row>
    <row r="38" spans="1:14">
      <c r="A38" s="654">
        <v>34</v>
      </c>
      <c r="B38" s="419">
        <v>167</v>
      </c>
      <c r="C38" s="419">
        <v>118</v>
      </c>
      <c r="D38" s="419">
        <v>3</v>
      </c>
      <c r="E38" s="419">
        <v>0</v>
      </c>
      <c r="F38" s="419">
        <v>0</v>
      </c>
      <c r="G38" s="419">
        <v>288</v>
      </c>
      <c r="H38" s="419">
        <v>117</v>
      </c>
      <c r="I38" s="419">
        <v>147</v>
      </c>
      <c r="J38" s="419">
        <v>6</v>
      </c>
      <c r="K38" s="419">
        <v>0</v>
      </c>
      <c r="L38" s="419">
        <v>1</v>
      </c>
      <c r="M38" s="419">
        <v>271</v>
      </c>
      <c r="N38" s="419">
        <f t="shared" si="0"/>
        <v>559</v>
      </c>
    </row>
    <row r="39" spans="1:14">
      <c r="A39" s="654">
        <v>35</v>
      </c>
      <c r="B39" s="419">
        <v>176</v>
      </c>
      <c r="C39" s="419">
        <v>140</v>
      </c>
      <c r="D39" s="419">
        <v>1</v>
      </c>
      <c r="E39" s="419">
        <v>0</v>
      </c>
      <c r="F39" s="419">
        <v>1</v>
      </c>
      <c r="G39" s="419">
        <v>318</v>
      </c>
      <c r="H39" s="419">
        <v>109</v>
      </c>
      <c r="I39" s="419">
        <v>156</v>
      </c>
      <c r="J39" s="419">
        <v>9</v>
      </c>
      <c r="K39" s="419">
        <v>2</v>
      </c>
      <c r="L39" s="419">
        <v>0</v>
      </c>
      <c r="M39" s="419">
        <v>276</v>
      </c>
      <c r="N39" s="419">
        <f t="shared" si="0"/>
        <v>594</v>
      </c>
    </row>
    <row r="40" spans="1:14">
      <c r="A40" s="654">
        <v>36</v>
      </c>
      <c r="B40" s="419">
        <v>164</v>
      </c>
      <c r="C40" s="419">
        <v>127</v>
      </c>
      <c r="D40" s="419">
        <v>2</v>
      </c>
      <c r="E40" s="419">
        <v>0</v>
      </c>
      <c r="F40" s="419">
        <v>0</v>
      </c>
      <c r="G40" s="419">
        <v>293</v>
      </c>
      <c r="H40" s="419">
        <v>117</v>
      </c>
      <c r="I40" s="419">
        <v>170</v>
      </c>
      <c r="J40" s="419">
        <v>16</v>
      </c>
      <c r="K40" s="419">
        <v>0</v>
      </c>
      <c r="L40" s="419">
        <v>0</v>
      </c>
      <c r="M40" s="419">
        <v>303</v>
      </c>
      <c r="N40" s="419">
        <f t="shared" si="0"/>
        <v>596</v>
      </c>
    </row>
    <row r="41" spans="1:14">
      <c r="A41" s="654">
        <v>37</v>
      </c>
      <c r="B41" s="419">
        <v>137</v>
      </c>
      <c r="C41" s="419">
        <v>151</v>
      </c>
      <c r="D41" s="419">
        <v>4</v>
      </c>
      <c r="E41" s="419">
        <v>0</v>
      </c>
      <c r="F41" s="419">
        <v>0</v>
      </c>
      <c r="G41" s="419">
        <v>292</v>
      </c>
      <c r="H41" s="419">
        <v>99</v>
      </c>
      <c r="I41" s="419">
        <v>196</v>
      </c>
      <c r="J41" s="419">
        <v>9</v>
      </c>
      <c r="K41" s="419">
        <v>2</v>
      </c>
      <c r="L41" s="419">
        <v>0</v>
      </c>
      <c r="M41" s="419">
        <v>306</v>
      </c>
      <c r="N41" s="419">
        <f t="shared" si="0"/>
        <v>598</v>
      </c>
    </row>
    <row r="42" spans="1:14">
      <c r="A42" s="654">
        <v>38</v>
      </c>
      <c r="B42" s="419">
        <v>135</v>
      </c>
      <c r="C42" s="419">
        <v>180</v>
      </c>
      <c r="D42" s="419">
        <v>7</v>
      </c>
      <c r="E42" s="419">
        <v>0</v>
      </c>
      <c r="F42" s="419">
        <v>0</v>
      </c>
      <c r="G42" s="419">
        <v>322</v>
      </c>
      <c r="H42" s="419">
        <v>102</v>
      </c>
      <c r="I42" s="419">
        <v>176</v>
      </c>
      <c r="J42" s="419">
        <v>11</v>
      </c>
      <c r="K42" s="419">
        <v>3</v>
      </c>
      <c r="L42" s="419">
        <v>1</v>
      </c>
      <c r="M42" s="419">
        <v>293</v>
      </c>
      <c r="N42" s="419">
        <f t="shared" si="0"/>
        <v>615</v>
      </c>
    </row>
    <row r="43" spans="1:14">
      <c r="A43" s="654">
        <v>39</v>
      </c>
      <c r="B43" s="419">
        <v>134</v>
      </c>
      <c r="C43" s="419">
        <v>174</v>
      </c>
      <c r="D43" s="419">
        <v>8</v>
      </c>
      <c r="E43" s="419">
        <v>1</v>
      </c>
      <c r="F43" s="419">
        <v>0</v>
      </c>
      <c r="G43" s="419">
        <v>317</v>
      </c>
      <c r="H43" s="419">
        <v>90</v>
      </c>
      <c r="I43" s="419">
        <v>189</v>
      </c>
      <c r="J43" s="419">
        <v>16</v>
      </c>
      <c r="K43" s="419">
        <v>0</v>
      </c>
      <c r="L43" s="419">
        <v>0</v>
      </c>
      <c r="M43" s="419">
        <v>295</v>
      </c>
      <c r="N43" s="419">
        <f t="shared" si="0"/>
        <v>612</v>
      </c>
    </row>
    <row r="44" spans="1:14">
      <c r="A44" s="654">
        <v>40</v>
      </c>
      <c r="B44" s="419">
        <v>144</v>
      </c>
      <c r="C44" s="419">
        <v>199</v>
      </c>
      <c r="D44" s="419">
        <v>6</v>
      </c>
      <c r="E44" s="419">
        <v>0</v>
      </c>
      <c r="F44" s="419">
        <v>0</v>
      </c>
      <c r="G44" s="419">
        <v>349</v>
      </c>
      <c r="H44" s="419">
        <v>114</v>
      </c>
      <c r="I44" s="419">
        <v>192</v>
      </c>
      <c r="J44" s="419">
        <v>16</v>
      </c>
      <c r="K44" s="419">
        <v>3</v>
      </c>
      <c r="L44" s="419">
        <v>0</v>
      </c>
      <c r="M44" s="419">
        <v>325</v>
      </c>
      <c r="N44" s="419">
        <f t="shared" si="0"/>
        <v>674</v>
      </c>
    </row>
    <row r="45" spans="1:14">
      <c r="A45" s="654">
        <v>41</v>
      </c>
      <c r="B45" s="419">
        <v>154</v>
      </c>
      <c r="C45" s="419">
        <v>181</v>
      </c>
      <c r="D45" s="419">
        <v>12</v>
      </c>
      <c r="E45" s="419">
        <v>0</v>
      </c>
      <c r="F45" s="419">
        <v>1</v>
      </c>
      <c r="G45" s="419">
        <v>348</v>
      </c>
      <c r="H45" s="419">
        <v>94</v>
      </c>
      <c r="I45" s="419">
        <v>241</v>
      </c>
      <c r="J45" s="419">
        <v>18</v>
      </c>
      <c r="K45" s="419">
        <v>1</v>
      </c>
      <c r="L45" s="419">
        <v>0</v>
      </c>
      <c r="M45" s="419">
        <v>354</v>
      </c>
      <c r="N45" s="419">
        <f t="shared" si="0"/>
        <v>702</v>
      </c>
    </row>
    <row r="46" spans="1:14">
      <c r="A46" s="654">
        <v>42</v>
      </c>
      <c r="B46" s="419">
        <v>133</v>
      </c>
      <c r="C46" s="419">
        <v>212</v>
      </c>
      <c r="D46" s="419">
        <v>8</v>
      </c>
      <c r="E46" s="419">
        <v>1</v>
      </c>
      <c r="F46" s="419">
        <v>0</v>
      </c>
      <c r="G46" s="419">
        <v>354</v>
      </c>
      <c r="H46" s="419">
        <v>114</v>
      </c>
      <c r="I46" s="419">
        <v>226</v>
      </c>
      <c r="J46" s="419">
        <v>21</v>
      </c>
      <c r="K46" s="419">
        <v>2</v>
      </c>
      <c r="L46" s="419">
        <v>0</v>
      </c>
      <c r="M46" s="419">
        <v>363</v>
      </c>
      <c r="N46" s="419">
        <f t="shared" si="0"/>
        <v>717</v>
      </c>
    </row>
    <row r="47" spans="1:14">
      <c r="A47" s="654">
        <v>43</v>
      </c>
      <c r="B47" s="419">
        <v>165</v>
      </c>
      <c r="C47" s="419">
        <v>223</v>
      </c>
      <c r="D47" s="419">
        <v>16</v>
      </c>
      <c r="E47" s="419">
        <v>0</v>
      </c>
      <c r="F47" s="419">
        <v>2</v>
      </c>
      <c r="G47" s="419">
        <v>406</v>
      </c>
      <c r="H47" s="419">
        <v>116</v>
      </c>
      <c r="I47" s="419">
        <v>235</v>
      </c>
      <c r="J47" s="419">
        <v>32</v>
      </c>
      <c r="K47" s="419">
        <v>2</v>
      </c>
      <c r="L47" s="419">
        <v>0</v>
      </c>
      <c r="M47" s="419">
        <v>385</v>
      </c>
      <c r="N47" s="419">
        <f t="shared" si="0"/>
        <v>791</v>
      </c>
    </row>
    <row r="48" spans="1:14">
      <c r="A48" s="654">
        <v>44</v>
      </c>
      <c r="B48" s="419">
        <v>145</v>
      </c>
      <c r="C48" s="419">
        <v>235</v>
      </c>
      <c r="D48" s="419">
        <v>25</v>
      </c>
      <c r="E48" s="419">
        <v>2</v>
      </c>
      <c r="F48" s="419">
        <v>0</v>
      </c>
      <c r="G48" s="419">
        <v>407</v>
      </c>
      <c r="H48" s="419">
        <v>106</v>
      </c>
      <c r="I48" s="419">
        <v>292</v>
      </c>
      <c r="J48" s="419">
        <v>43</v>
      </c>
      <c r="K48" s="419">
        <v>2</v>
      </c>
      <c r="L48" s="419">
        <v>0</v>
      </c>
      <c r="M48" s="419">
        <v>443</v>
      </c>
      <c r="N48" s="419">
        <f t="shared" si="0"/>
        <v>850</v>
      </c>
    </row>
    <row r="49" spans="1:14">
      <c r="A49" s="654">
        <v>45</v>
      </c>
      <c r="B49" s="419">
        <v>127</v>
      </c>
      <c r="C49" s="419">
        <v>228</v>
      </c>
      <c r="D49" s="419">
        <v>18</v>
      </c>
      <c r="E49" s="419">
        <v>0</v>
      </c>
      <c r="F49" s="419">
        <v>1</v>
      </c>
      <c r="G49" s="419">
        <v>374</v>
      </c>
      <c r="H49" s="419">
        <v>85</v>
      </c>
      <c r="I49" s="419">
        <v>287</v>
      </c>
      <c r="J49" s="419">
        <v>23</v>
      </c>
      <c r="K49" s="419">
        <v>5</v>
      </c>
      <c r="L49" s="419">
        <v>0</v>
      </c>
      <c r="M49" s="419">
        <v>400</v>
      </c>
      <c r="N49" s="419">
        <f t="shared" si="0"/>
        <v>774</v>
      </c>
    </row>
    <row r="50" spans="1:14">
      <c r="A50" s="654">
        <v>46</v>
      </c>
      <c r="B50" s="419">
        <v>134</v>
      </c>
      <c r="C50" s="419">
        <v>265</v>
      </c>
      <c r="D50" s="419">
        <v>24</v>
      </c>
      <c r="E50" s="419">
        <v>0</v>
      </c>
      <c r="F50" s="419">
        <v>0</v>
      </c>
      <c r="G50" s="419">
        <v>423</v>
      </c>
      <c r="H50" s="419">
        <v>89</v>
      </c>
      <c r="I50" s="419">
        <v>280</v>
      </c>
      <c r="J50" s="419">
        <v>46</v>
      </c>
      <c r="K50" s="419">
        <v>6</v>
      </c>
      <c r="L50" s="419">
        <v>0</v>
      </c>
      <c r="M50" s="419">
        <v>421</v>
      </c>
      <c r="N50" s="419">
        <f t="shared" si="0"/>
        <v>844</v>
      </c>
    </row>
    <row r="51" spans="1:14">
      <c r="A51" s="654">
        <v>47</v>
      </c>
      <c r="B51" s="419">
        <v>141</v>
      </c>
      <c r="C51" s="419">
        <v>240</v>
      </c>
      <c r="D51" s="419">
        <v>22</v>
      </c>
      <c r="E51" s="419">
        <v>3</v>
      </c>
      <c r="F51" s="419">
        <v>0</v>
      </c>
      <c r="G51" s="419">
        <v>406</v>
      </c>
      <c r="H51" s="419">
        <v>99</v>
      </c>
      <c r="I51" s="419">
        <v>238</v>
      </c>
      <c r="J51" s="419">
        <v>39</v>
      </c>
      <c r="K51" s="419">
        <v>4</v>
      </c>
      <c r="L51" s="419">
        <v>0</v>
      </c>
      <c r="M51" s="419">
        <v>380</v>
      </c>
      <c r="N51" s="419">
        <f t="shared" si="0"/>
        <v>786</v>
      </c>
    </row>
    <row r="52" spans="1:14">
      <c r="A52" s="654">
        <v>48</v>
      </c>
      <c r="B52" s="419">
        <v>112</v>
      </c>
      <c r="C52" s="419">
        <v>239</v>
      </c>
      <c r="D52" s="419">
        <v>28</v>
      </c>
      <c r="E52" s="419">
        <v>1</v>
      </c>
      <c r="F52" s="419">
        <v>0</v>
      </c>
      <c r="G52" s="419">
        <v>380</v>
      </c>
      <c r="H52" s="419">
        <v>105</v>
      </c>
      <c r="I52" s="419">
        <v>267</v>
      </c>
      <c r="J52" s="419">
        <v>48</v>
      </c>
      <c r="K52" s="419">
        <v>8</v>
      </c>
      <c r="L52" s="419">
        <v>0</v>
      </c>
      <c r="M52" s="419">
        <v>428</v>
      </c>
      <c r="N52" s="419">
        <f t="shared" si="0"/>
        <v>808</v>
      </c>
    </row>
    <row r="53" spans="1:14">
      <c r="A53" s="654">
        <v>49</v>
      </c>
      <c r="B53" s="419">
        <v>123</v>
      </c>
      <c r="C53" s="419">
        <v>266</v>
      </c>
      <c r="D53" s="419">
        <v>34</v>
      </c>
      <c r="E53" s="419">
        <v>1</v>
      </c>
      <c r="F53" s="419">
        <v>0</v>
      </c>
      <c r="G53" s="419">
        <v>424</v>
      </c>
      <c r="H53" s="419">
        <v>80</v>
      </c>
      <c r="I53" s="419">
        <v>275</v>
      </c>
      <c r="J53" s="419">
        <v>42</v>
      </c>
      <c r="K53" s="419">
        <v>8</v>
      </c>
      <c r="L53" s="419">
        <v>0</v>
      </c>
      <c r="M53" s="419">
        <v>405</v>
      </c>
      <c r="N53" s="419">
        <f t="shared" si="0"/>
        <v>829</v>
      </c>
    </row>
    <row r="54" spans="1:14">
      <c r="A54" s="654">
        <v>50</v>
      </c>
      <c r="B54" s="419">
        <v>121</v>
      </c>
      <c r="C54" s="419">
        <v>275</v>
      </c>
      <c r="D54" s="419">
        <v>28</v>
      </c>
      <c r="E54" s="419">
        <v>4</v>
      </c>
      <c r="F54" s="419">
        <v>0</v>
      </c>
      <c r="G54" s="419">
        <v>428</v>
      </c>
      <c r="H54" s="419">
        <v>92</v>
      </c>
      <c r="I54" s="419">
        <v>302</v>
      </c>
      <c r="J54" s="419">
        <v>44</v>
      </c>
      <c r="K54" s="419">
        <v>13</v>
      </c>
      <c r="L54" s="419">
        <v>0</v>
      </c>
      <c r="M54" s="419">
        <v>451</v>
      </c>
      <c r="N54" s="419">
        <f t="shared" si="0"/>
        <v>879</v>
      </c>
    </row>
    <row r="55" spans="1:14">
      <c r="A55" s="654">
        <v>51</v>
      </c>
      <c r="B55" s="419">
        <v>87</v>
      </c>
      <c r="C55" s="419">
        <v>260</v>
      </c>
      <c r="D55" s="419">
        <v>28</v>
      </c>
      <c r="E55" s="419">
        <v>2</v>
      </c>
      <c r="F55" s="419">
        <v>0</v>
      </c>
      <c r="G55" s="419">
        <v>377</v>
      </c>
      <c r="H55" s="419">
        <v>89</v>
      </c>
      <c r="I55" s="419">
        <v>297</v>
      </c>
      <c r="J55" s="419">
        <v>76</v>
      </c>
      <c r="K55" s="419">
        <v>9</v>
      </c>
      <c r="L55" s="419">
        <v>0</v>
      </c>
      <c r="M55" s="419">
        <v>471</v>
      </c>
      <c r="N55" s="419">
        <f t="shared" si="0"/>
        <v>848</v>
      </c>
    </row>
    <row r="56" spans="1:14">
      <c r="A56" s="654">
        <v>52</v>
      </c>
      <c r="B56" s="419">
        <v>86</v>
      </c>
      <c r="C56" s="419">
        <v>243</v>
      </c>
      <c r="D56" s="419">
        <v>30</v>
      </c>
      <c r="E56" s="419">
        <v>1</v>
      </c>
      <c r="F56" s="419">
        <v>0</v>
      </c>
      <c r="G56" s="419">
        <v>360</v>
      </c>
      <c r="H56" s="419">
        <v>82</v>
      </c>
      <c r="I56" s="419">
        <v>276</v>
      </c>
      <c r="J56" s="419">
        <v>60</v>
      </c>
      <c r="K56" s="419">
        <v>13</v>
      </c>
      <c r="L56" s="419">
        <v>0</v>
      </c>
      <c r="M56" s="419">
        <v>431</v>
      </c>
      <c r="N56" s="419">
        <f t="shared" si="0"/>
        <v>791</v>
      </c>
    </row>
    <row r="57" spans="1:14">
      <c r="A57" s="654">
        <v>53</v>
      </c>
      <c r="B57" s="419">
        <v>100</v>
      </c>
      <c r="C57" s="419">
        <v>259</v>
      </c>
      <c r="D57" s="419">
        <v>39</v>
      </c>
      <c r="E57" s="419">
        <v>2</v>
      </c>
      <c r="F57" s="419">
        <v>2</v>
      </c>
      <c r="G57" s="419">
        <v>402</v>
      </c>
      <c r="H57" s="419">
        <v>80</v>
      </c>
      <c r="I57" s="419">
        <v>265</v>
      </c>
      <c r="J57" s="419">
        <v>57</v>
      </c>
      <c r="K57" s="419">
        <v>10</v>
      </c>
      <c r="L57" s="419">
        <v>0</v>
      </c>
      <c r="M57" s="419">
        <v>412</v>
      </c>
      <c r="N57" s="419">
        <f t="shared" si="0"/>
        <v>814</v>
      </c>
    </row>
    <row r="58" spans="1:14">
      <c r="A58" s="654">
        <v>54</v>
      </c>
      <c r="B58" s="419">
        <v>85</v>
      </c>
      <c r="C58" s="419">
        <v>285</v>
      </c>
      <c r="D58" s="419">
        <v>35</v>
      </c>
      <c r="E58" s="419">
        <v>4</v>
      </c>
      <c r="F58" s="419">
        <v>0</v>
      </c>
      <c r="G58" s="419">
        <v>409</v>
      </c>
      <c r="H58" s="419">
        <v>93</v>
      </c>
      <c r="I58" s="419">
        <v>284</v>
      </c>
      <c r="J58" s="419">
        <v>58</v>
      </c>
      <c r="K58" s="419">
        <v>15</v>
      </c>
      <c r="L58" s="419">
        <v>0</v>
      </c>
      <c r="M58" s="419">
        <v>450</v>
      </c>
      <c r="N58" s="419">
        <f t="shared" si="0"/>
        <v>859</v>
      </c>
    </row>
    <row r="59" spans="1:14">
      <c r="A59" s="654">
        <v>55</v>
      </c>
      <c r="B59" s="419">
        <v>77</v>
      </c>
      <c r="C59" s="419">
        <v>260</v>
      </c>
      <c r="D59" s="419">
        <v>44</v>
      </c>
      <c r="E59" s="419">
        <v>3</v>
      </c>
      <c r="F59" s="419">
        <v>1</v>
      </c>
      <c r="G59" s="419">
        <v>385</v>
      </c>
      <c r="H59" s="419">
        <v>57</v>
      </c>
      <c r="I59" s="419">
        <v>299</v>
      </c>
      <c r="J59" s="419">
        <v>48</v>
      </c>
      <c r="K59" s="419">
        <v>11</v>
      </c>
      <c r="L59" s="419">
        <v>0</v>
      </c>
      <c r="M59" s="419">
        <v>415</v>
      </c>
      <c r="N59" s="419">
        <f t="shared" si="0"/>
        <v>800</v>
      </c>
    </row>
    <row r="60" spans="1:14">
      <c r="A60" s="736">
        <v>56</v>
      </c>
      <c r="B60" s="737">
        <v>62</v>
      </c>
      <c r="C60" s="737">
        <v>251</v>
      </c>
      <c r="D60" s="737">
        <v>42</v>
      </c>
      <c r="E60" s="737">
        <v>3</v>
      </c>
      <c r="F60" s="737">
        <v>1</v>
      </c>
      <c r="G60" s="737">
        <v>359</v>
      </c>
      <c r="H60" s="737">
        <v>52</v>
      </c>
      <c r="I60" s="737">
        <v>278</v>
      </c>
      <c r="J60" s="737">
        <v>37</v>
      </c>
      <c r="K60" s="737">
        <v>18</v>
      </c>
      <c r="L60" s="737">
        <v>0</v>
      </c>
      <c r="M60" s="737">
        <v>385</v>
      </c>
      <c r="N60" s="737">
        <f t="shared" si="0"/>
        <v>744</v>
      </c>
    </row>
    <row r="61" spans="1:14">
      <c r="A61" s="738">
        <v>57</v>
      </c>
      <c r="B61" s="739">
        <v>59</v>
      </c>
      <c r="C61" s="739">
        <v>258</v>
      </c>
      <c r="D61" s="739">
        <v>33</v>
      </c>
      <c r="E61" s="739">
        <v>11</v>
      </c>
      <c r="F61" s="739">
        <v>0</v>
      </c>
      <c r="G61" s="739">
        <v>361</v>
      </c>
      <c r="H61" s="739">
        <v>50</v>
      </c>
      <c r="I61" s="739">
        <v>256</v>
      </c>
      <c r="J61" s="739">
        <v>50</v>
      </c>
      <c r="K61" s="739">
        <v>9</v>
      </c>
      <c r="L61" s="739">
        <v>0</v>
      </c>
      <c r="M61" s="739">
        <v>365</v>
      </c>
      <c r="N61" s="739">
        <f t="shared" si="0"/>
        <v>726</v>
      </c>
    </row>
    <row r="62" spans="1:14">
      <c r="A62" s="654">
        <v>58</v>
      </c>
      <c r="B62" s="419">
        <v>51</v>
      </c>
      <c r="C62" s="419">
        <v>232</v>
      </c>
      <c r="D62" s="419">
        <v>30</v>
      </c>
      <c r="E62" s="419">
        <v>2</v>
      </c>
      <c r="F62" s="419">
        <v>1</v>
      </c>
      <c r="G62" s="419">
        <v>316</v>
      </c>
      <c r="H62" s="419">
        <v>46</v>
      </c>
      <c r="I62" s="419">
        <v>248</v>
      </c>
      <c r="J62" s="419">
        <v>57</v>
      </c>
      <c r="K62" s="419">
        <v>14</v>
      </c>
      <c r="L62" s="419">
        <v>0</v>
      </c>
      <c r="M62" s="419">
        <v>365</v>
      </c>
      <c r="N62" s="419">
        <f t="shared" si="0"/>
        <v>681</v>
      </c>
    </row>
    <row r="63" spans="1:14">
      <c r="A63" s="654">
        <v>59</v>
      </c>
      <c r="B63" s="419">
        <v>58</v>
      </c>
      <c r="C63" s="419">
        <v>215</v>
      </c>
      <c r="D63" s="419">
        <v>38</v>
      </c>
      <c r="E63" s="419">
        <v>5</v>
      </c>
      <c r="F63" s="419">
        <v>0</v>
      </c>
      <c r="G63" s="419">
        <v>316</v>
      </c>
      <c r="H63" s="419">
        <v>55</v>
      </c>
      <c r="I63" s="419">
        <v>265</v>
      </c>
      <c r="J63" s="419">
        <v>50</v>
      </c>
      <c r="K63" s="419">
        <v>12</v>
      </c>
      <c r="L63" s="419">
        <v>0</v>
      </c>
      <c r="M63" s="419">
        <v>382</v>
      </c>
      <c r="N63" s="419">
        <f t="shared" si="0"/>
        <v>698</v>
      </c>
    </row>
    <row r="64" spans="1:14">
      <c r="A64" s="654">
        <v>60</v>
      </c>
      <c r="B64" s="419">
        <v>46</v>
      </c>
      <c r="C64" s="419">
        <v>226</v>
      </c>
      <c r="D64" s="419">
        <v>30</v>
      </c>
      <c r="E64" s="419">
        <v>7</v>
      </c>
      <c r="F64" s="419">
        <v>1</v>
      </c>
      <c r="G64" s="419">
        <v>310</v>
      </c>
      <c r="H64" s="419">
        <v>39</v>
      </c>
      <c r="I64" s="419">
        <v>223</v>
      </c>
      <c r="J64" s="419">
        <v>48</v>
      </c>
      <c r="K64" s="419">
        <v>27</v>
      </c>
      <c r="L64" s="419">
        <v>0</v>
      </c>
      <c r="M64" s="419">
        <v>337</v>
      </c>
      <c r="N64" s="419">
        <f t="shared" si="0"/>
        <v>647</v>
      </c>
    </row>
    <row r="65" spans="1:14">
      <c r="A65" s="654">
        <v>61</v>
      </c>
      <c r="B65" s="419">
        <v>50</v>
      </c>
      <c r="C65" s="419">
        <v>235</v>
      </c>
      <c r="D65" s="419">
        <v>30</v>
      </c>
      <c r="E65" s="419">
        <v>6</v>
      </c>
      <c r="F65" s="419">
        <v>1</v>
      </c>
      <c r="G65" s="419">
        <v>322</v>
      </c>
      <c r="H65" s="419">
        <v>39</v>
      </c>
      <c r="I65" s="419">
        <v>264</v>
      </c>
      <c r="J65" s="419">
        <v>55</v>
      </c>
      <c r="K65" s="419">
        <v>17</v>
      </c>
      <c r="L65" s="419">
        <v>0</v>
      </c>
      <c r="M65" s="419">
        <v>375</v>
      </c>
      <c r="N65" s="419">
        <f t="shared" si="0"/>
        <v>697</v>
      </c>
    </row>
    <row r="66" spans="1:14">
      <c r="A66" s="654">
        <v>62</v>
      </c>
      <c r="B66" s="419">
        <v>41</v>
      </c>
      <c r="C66" s="419">
        <v>214</v>
      </c>
      <c r="D66" s="419">
        <v>29</v>
      </c>
      <c r="E66" s="419">
        <v>4</v>
      </c>
      <c r="F66" s="419">
        <v>0</v>
      </c>
      <c r="G66" s="419">
        <v>288</v>
      </c>
      <c r="H66" s="419">
        <v>38</v>
      </c>
      <c r="I66" s="419">
        <v>220</v>
      </c>
      <c r="J66" s="419">
        <v>47</v>
      </c>
      <c r="K66" s="419">
        <v>33</v>
      </c>
      <c r="L66" s="419">
        <v>0</v>
      </c>
      <c r="M66" s="419">
        <v>338</v>
      </c>
      <c r="N66" s="419">
        <f t="shared" si="0"/>
        <v>626</v>
      </c>
    </row>
    <row r="67" spans="1:14">
      <c r="A67" s="654">
        <v>63</v>
      </c>
      <c r="B67" s="419">
        <v>39</v>
      </c>
      <c r="C67" s="419">
        <v>228</v>
      </c>
      <c r="D67" s="419">
        <v>21</v>
      </c>
      <c r="E67" s="419">
        <v>6</v>
      </c>
      <c r="F67" s="419">
        <v>0</v>
      </c>
      <c r="G67" s="419">
        <v>294</v>
      </c>
      <c r="H67" s="419">
        <v>29</v>
      </c>
      <c r="I67" s="419">
        <v>216</v>
      </c>
      <c r="J67" s="419">
        <v>28</v>
      </c>
      <c r="K67" s="419">
        <v>29</v>
      </c>
      <c r="L67" s="419">
        <v>0</v>
      </c>
      <c r="M67" s="419">
        <v>302</v>
      </c>
      <c r="N67" s="419">
        <f t="shared" si="0"/>
        <v>596</v>
      </c>
    </row>
    <row r="68" spans="1:14">
      <c r="A68" s="654">
        <v>64</v>
      </c>
      <c r="B68" s="419">
        <v>34</v>
      </c>
      <c r="C68" s="419">
        <v>233</v>
      </c>
      <c r="D68" s="419">
        <v>27</v>
      </c>
      <c r="E68" s="419">
        <v>6</v>
      </c>
      <c r="F68" s="419">
        <v>1</v>
      </c>
      <c r="G68" s="419">
        <v>301</v>
      </c>
      <c r="H68" s="419">
        <v>39</v>
      </c>
      <c r="I68" s="419">
        <v>254</v>
      </c>
      <c r="J68" s="419">
        <v>35</v>
      </c>
      <c r="K68" s="419">
        <v>36</v>
      </c>
      <c r="L68" s="419">
        <v>0</v>
      </c>
      <c r="M68" s="419">
        <v>364</v>
      </c>
      <c r="N68" s="419">
        <f t="shared" si="0"/>
        <v>665</v>
      </c>
    </row>
    <row r="69" spans="1:14">
      <c r="A69" s="654">
        <v>65</v>
      </c>
      <c r="B69" s="419">
        <v>28</v>
      </c>
      <c r="C69" s="419">
        <v>180</v>
      </c>
      <c r="D69" s="419">
        <v>18</v>
      </c>
      <c r="E69" s="419">
        <v>9</v>
      </c>
      <c r="F69" s="419">
        <v>0</v>
      </c>
      <c r="G69" s="419">
        <v>235</v>
      </c>
      <c r="H69" s="419">
        <v>28</v>
      </c>
      <c r="I69" s="419">
        <v>231</v>
      </c>
      <c r="J69" s="419">
        <v>35</v>
      </c>
      <c r="K69" s="419">
        <v>31</v>
      </c>
      <c r="L69" s="419">
        <v>0</v>
      </c>
      <c r="M69" s="419">
        <v>325</v>
      </c>
      <c r="N69" s="419">
        <f t="shared" ref="N69:N105" si="1">G69+M69</f>
        <v>560</v>
      </c>
    </row>
    <row r="70" spans="1:14">
      <c r="A70" s="654">
        <v>66</v>
      </c>
      <c r="B70" s="419">
        <v>26</v>
      </c>
      <c r="C70" s="419">
        <v>240</v>
      </c>
      <c r="D70" s="419">
        <v>12</v>
      </c>
      <c r="E70" s="419">
        <v>10</v>
      </c>
      <c r="F70" s="419">
        <v>0</v>
      </c>
      <c r="G70" s="419">
        <v>288</v>
      </c>
      <c r="H70" s="419">
        <v>33</v>
      </c>
      <c r="I70" s="419">
        <v>230</v>
      </c>
      <c r="J70" s="419">
        <v>39</v>
      </c>
      <c r="K70" s="419">
        <v>50</v>
      </c>
      <c r="L70" s="419">
        <v>0</v>
      </c>
      <c r="M70" s="419">
        <v>352</v>
      </c>
      <c r="N70" s="419">
        <f t="shared" si="1"/>
        <v>640</v>
      </c>
    </row>
    <row r="71" spans="1:14">
      <c r="A71" s="654">
        <v>67</v>
      </c>
      <c r="B71" s="419">
        <v>26</v>
      </c>
      <c r="C71" s="419">
        <v>212</v>
      </c>
      <c r="D71" s="419">
        <v>17</v>
      </c>
      <c r="E71" s="419">
        <v>13</v>
      </c>
      <c r="F71" s="419">
        <v>0</v>
      </c>
      <c r="G71" s="419">
        <v>268</v>
      </c>
      <c r="H71" s="419">
        <v>27</v>
      </c>
      <c r="I71" s="419">
        <v>231</v>
      </c>
      <c r="J71" s="419">
        <v>40</v>
      </c>
      <c r="K71" s="419">
        <v>56</v>
      </c>
      <c r="L71" s="419">
        <v>0</v>
      </c>
      <c r="M71" s="419">
        <v>354</v>
      </c>
      <c r="N71" s="419">
        <f t="shared" si="1"/>
        <v>622</v>
      </c>
    </row>
    <row r="72" spans="1:14">
      <c r="A72" s="654">
        <v>68</v>
      </c>
      <c r="B72" s="419">
        <v>26</v>
      </c>
      <c r="C72" s="419">
        <v>226</v>
      </c>
      <c r="D72" s="419">
        <v>21</v>
      </c>
      <c r="E72" s="419">
        <v>13</v>
      </c>
      <c r="F72" s="419">
        <v>0</v>
      </c>
      <c r="G72" s="419">
        <v>286</v>
      </c>
      <c r="H72" s="419">
        <v>20</v>
      </c>
      <c r="I72" s="419">
        <v>228</v>
      </c>
      <c r="J72" s="419">
        <v>39</v>
      </c>
      <c r="K72" s="419">
        <v>50</v>
      </c>
      <c r="L72" s="419">
        <v>0</v>
      </c>
      <c r="M72" s="419">
        <v>337</v>
      </c>
      <c r="N72" s="419">
        <f t="shared" si="1"/>
        <v>623</v>
      </c>
    </row>
    <row r="73" spans="1:14">
      <c r="A73" s="654">
        <v>69</v>
      </c>
      <c r="B73" s="419">
        <v>21</v>
      </c>
      <c r="C73" s="419">
        <v>240</v>
      </c>
      <c r="D73" s="419">
        <v>18</v>
      </c>
      <c r="E73" s="419">
        <v>11</v>
      </c>
      <c r="F73" s="419">
        <v>0</v>
      </c>
      <c r="G73" s="419">
        <v>290</v>
      </c>
      <c r="H73" s="419">
        <v>32</v>
      </c>
      <c r="I73" s="419">
        <v>224</v>
      </c>
      <c r="J73" s="419">
        <v>18</v>
      </c>
      <c r="K73" s="419">
        <v>39</v>
      </c>
      <c r="L73" s="419">
        <v>0</v>
      </c>
      <c r="M73" s="419">
        <v>313</v>
      </c>
      <c r="N73" s="419">
        <f t="shared" si="1"/>
        <v>603</v>
      </c>
    </row>
    <row r="74" spans="1:14">
      <c r="A74" s="654">
        <v>70</v>
      </c>
      <c r="B74" s="419">
        <v>29</v>
      </c>
      <c r="C74" s="419">
        <v>243</v>
      </c>
      <c r="D74" s="419">
        <v>17</v>
      </c>
      <c r="E74" s="419">
        <v>12</v>
      </c>
      <c r="F74" s="419">
        <v>0</v>
      </c>
      <c r="G74" s="419">
        <v>301</v>
      </c>
      <c r="H74" s="419">
        <v>29</v>
      </c>
      <c r="I74" s="419">
        <v>270</v>
      </c>
      <c r="J74" s="419">
        <v>34</v>
      </c>
      <c r="K74" s="419">
        <v>54</v>
      </c>
      <c r="L74" s="419">
        <v>0</v>
      </c>
      <c r="M74" s="419">
        <v>387</v>
      </c>
      <c r="N74" s="419">
        <f t="shared" si="1"/>
        <v>688</v>
      </c>
    </row>
    <row r="75" spans="1:14">
      <c r="A75" s="654">
        <v>71</v>
      </c>
      <c r="B75" s="419">
        <v>20</v>
      </c>
      <c r="C75" s="419">
        <v>237</v>
      </c>
      <c r="D75" s="419">
        <v>15</v>
      </c>
      <c r="E75" s="419">
        <v>19</v>
      </c>
      <c r="F75" s="419">
        <v>0</v>
      </c>
      <c r="G75" s="419">
        <v>291</v>
      </c>
      <c r="H75" s="419">
        <v>24</v>
      </c>
      <c r="I75" s="419">
        <v>242</v>
      </c>
      <c r="J75" s="419">
        <v>15</v>
      </c>
      <c r="K75" s="419">
        <v>68</v>
      </c>
      <c r="L75" s="419">
        <v>0</v>
      </c>
      <c r="M75" s="419">
        <v>349</v>
      </c>
      <c r="N75" s="419">
        <f t="shared" si="1"/>
        <v>640</v>
      </c>
    </row>
    <row r="76" spans="1:14">
      <c r="A76" s="654">
        <v>72</v>
      </c>
      <c r="B76" s="419">
        <v>18</v>
      </c>
      <c r="C76" s="419">
        <v>256</v>
      </c>
      <c r="D76" s="419">
        <v>15</v>
      </c>
      <c r="E76" s="419">
        <v>12</v>
      </c>
      <c r="F76" s="419">
        <v>0</v>
      </c>
      <c r="G76" s="419">
        <v>301</v>
      </c>
      <c r="H76" s="419">
        <v>32</v>
      </c>
      <c r="I76" s="419">
        <v>220</v>
      </c>
      <c r="J76" s="419">
        <v>21</v>
      </c>
      <c r="K76" s="419">
        <v>84</v>
      </c>
      <c r="L76" s="419">
        <v>0</v>
      </c>
      <c r="M76" s="419">
        <v>357</v>
      </c>
      <c r="N76" s="419">
        <f t="shared" si="1"/>
        <v>658</v>
      </c>
    </row>
    <row r="77" spans="1:14">
      <c r="A77" s="654">
        <v>73</v>
      </c>
      <c r="B77" s="419">
        <v>14</v>
      </c>
      <c r="C77" s="419">
        <v>194</v>
      </c>
      <c r="D77" s="419">
        <v>10</v>
      </c>
      <c r="E77" s="419">
        <v>14</v>
      </c>
      <c r="F77" s="419">
        <v>0</v>
      </c>
      <c r="G77" s="419">
        <v>232</v>
      </c>
      <c r="H77" s="419">
        <v>20</v>
      </c>
      <c r="I77" s="419">
        <v>169</v>
      </c>
      <c r="J77" s="419">
        <v>15</v>
      </c>
      <c r="K77" s="419">
        <v>52</v>
      </c>
      <c r="L77" s="419">
        <v>0</v>
      </c>
      <c r="M77" s="419">
        <v>256</v>
      </c>
      <c r="N77" s="419">
        <f t="shared" si="1"/>
        <v>488</v>
      </c>
    </row>
    <row r="78" spans="1:14">
      <c r="A78" s="654">
        <v>74</v>
      </c>
      <c r="B78" s="419">
        <v>19</v>
      </c>
      <c r="C78" s="419">
        <v>204</v>
      </c>
      <c r="D78" s="419">
        <v>11</v>
      </c>
      <c r="E78" s="419">
        <v>14</v>
      </c>
      <c r="F78" s="419">
        <v>0</v>
      </c>
      <c r="G78" s="419">
        <v>248</v>
      </c>
      <c r="H78" s="419">
        <v>9</v>
      </c>
      <c r="I78" s="419">
        <v>181</v>
      </c>
      <c r="J78" s="419">
        <v>14</v>
      </c>
      <c r="K78" s="419">
        <v>92</v>
      </c>
      <c r="L78" s="419">
        <v>0</v>
      </c>
      <c r="M78" s="419">
        <v>296</v>
      </c>
      <c r="N78" s="419">
        <f t="shared" si="1"/>
        <v>544</v>
      </c>
    </row>
    <row r="79" spans="1:14">
      <c r="A79" s="654">
        <v>75</v>
      </c>
      <c r="B79" s="419">
        <v>15</v>
      </c>
      <c r="C79" s="419">
        <v>194</v>
      </c>
      <c r="D79" s="419">
        <v>7</v>
      </c>
      <c r="E79" s="419">
        <v>21</v>
      </c>
      <c r="F79" s="419">
        <v>0</v>
      </c>
      <c r="G79" s="419">
        <v>237</v>
      </c>
      <c r="H79" s="419">
        <v>23</v>
      </c>
      <c r="I79" s="419">
        <v>168</v>
      </c>
      <c r="J79" s="419">
        <v>20</v>
      </c>
      <c r="K79" s="419">
        <v>77</v>
      </c>
      <c r="L79" s="419">
        <v>0</v>
      </c>
      <c r="M79" s="419">
        <v>288</v>
      </c>
      <c r="N79" s="419">
        <f t="shared" si="1"/>
        <v>525</v>
      </c>
    </row>
    <row r="80" spans="1:14">
      <c r="A80" s="654">
        <v>76</v>
      </c>
      <c r="B80" s="419">
        <v>15</v>
      </c>
      <c r="C80" s="419">
        <v>182</v>
      </c>
      <c r="D80" s="419">
        <v>8</v>
      </c>
      <c r="E80" s="419">
        <v>16</v>
      </c>
      <c r="F80" s="419">
        <v>0</v>
      </c>
      <c r="G80" s="419">
        <v>221</v>
      </c>
      <c r="H80" s="419">
        <v>24</v>
      </c>
      <c r="I80" s="419">
        <v>193</v>
      </c>
      <c r="J80" s="419">
        <v>15</v>
      </c>
      <c r="K80" s="419">
        <v>103</v>
      </c>
      <c r="L80" s="419">
        <v>0</v>
      </c>
      <c r="M80" s="419">
        <v>335</v>
      </c>
      <c r="N80" s="419">
        <f t="shared" si="1"/>
        <v>556</v>
      </c>
    </row>
    <row r="81" spans="1:14">
      <c r="A81" s="654">
        <v>77</v>
      </c>
      <c r="B81" s="419">
        <v>15</v>
      </c>
      <c r="C81" s="419">
        <v>175</v>
      </c>
      <c r="D81" s="419">
        <v>7</v>
      </c>
      <c r="E81" s="419">
        <v>16</v>
      </c>
      <c r="F81" s="419">
        <v>0</v>
      </c>
      <c r="G81" s="419">
        <v>213</v>
      </c>
      <c r="H81" s="419">
        <v>18</v>
      </c>
      <c r="I81" s="419">
        <v>156</v>
      </c>
      <c r="J81" s="419">
        <v>15</v>
      </c>
      <c r="K81" s="419">
        <v>120</v>
      </c>
      <c r="L81" s="419">
        <v>0</v>
      </c>
      <c r="M81" s="419">
        <v>309</v>
      </c>
      <c r="N81" s="419">
        <f t="shared" si="1"/>
        <v>522</v>
      </c>
    </row>
    <row r="82" spans="1:14">
      <c r="A82" s="654">
        <v>78</v>
      </c>
      <c r="B82" s="419">
        <v>14</v>
      </c>
      <c r="C82" s="419">
        <v>198</v>
      </c>
      <c r="D82" s="419">
        <v>7</v>
      </c>
      <c r="E82" s="419">
        <v>27</v>
      </c>
      <c r="F82" s="419">
        <v>0</v>
      </c>
      <c r="G82" s="419">
        <v>246</v>
      </c>
      <c r="H82" s="419">
        <v>24</v>
      </c>
      <c r="I82" s="419">
        <v>164</v>
      </c>
      <c r="J82" s="419">
        <v>12</v>
      </c>
      <c r="K82" s="419">
        <v>120</v>
      </c>
      <c r="L82" s="419">
        <v>0</v>
      </c>
      <c r="M82" s="419">
        <v>320</v>
      </c>
      <c r="N82" s="419">
        <f t="shared" si="1"/>
        <v>566</v>
      </c>
    </row>
    <row r="83" spans="1:14">
      <c r="A83" s="654">
        <v>79</v>
      </c>
      <c r="B83" s="419">
        <v>10</v>
      </c>
      <c r="C83" s="419">
        <v>166</v>
      </c>
      <c r="D83" s="419">
        <v>4</v>
      </c>
      <c r="E83" s="419">
        <v>27</v>
      </c>
      <c r="F83" s="419">
        <v>0</v>
      </c>
      <c r="G83" s="419">
        <v>207</v>
      </c>
      <c r="H83" s="419">
        <v>33</v>
      </c>
      <c r="I83" s="419">
        <v>156</v>
      </c>
      <c r="J83" s="419">
        <v>8</v>
      </c>
      <c r="K83" s="419">
        <v>136</v>
      </c>
      <c r="L83" s="419">
        <v>0</v>
      </c>
      <c r="M83" s="419">
        <v>333</v>
      </c>
      <c r="N83" s="419">
        <f t="shared" si="1"/>
        <v>540</v>
      </c>
    </row>
    <row r="84" spans="1:14">
      <c r="A84" s="654">
        <v>80</v>
      </c>
      <c r="B84" s="419">
        <v>8</v>
      </c>
      <c r="C84" s="419">
        <v>177</v>
      </c>
      <c r="D84" s="419">
        <v>2</v>
      </c>
      <c r="E84" s="419">
        <v>26</v>
      </c>
      <c r="F84" s="419">
        <v>0</v>
      </c>
      <c r="G84" s="419">
        <v>213</v>
      </c>
      <c r="H84" s="419">
        <v>18</v>
      </c>
      <c r="I84" s="419">
        <v>120</v>
      </c>
      <c r="J84" s="419">
        <v>8</v>
      </c>
      <c r="K84" s="419">
        <v>154</v>
      </c>
      <c r="L84" s="419">
        <v>0</v>
      </c>
      <c r="M84" s="419">
        <v>300</v>
      </c>
      <c r="N84" s="419">
        <f t="shared" si="1"/>
        <v>513</v>
      </c>
    </row>
    <row r="85" spans="1:14">
      <c r="A85" s="654">
        <v>81</v>
      </c>
      <c r="B85" s="419">
        <v>10</v>
      </c>
      <c r="C85" s="419">
        <v>155</v>
      </c>
      <c r="D85" s="419">
        <v>4</v>
      </c>
      <c r="E85" s="419">
        <v>31</v>
      </c>
      <c r="F85" s="419">
        <v>0</v>
      </c>
      <c r="G85" s="419">
        <v>200</v>
      </c>
      <c r="H85" s="419">
        <v>19</v>
      </c>
      <c r="I85" s="419">
        <v>106</v>
      </c>
      <c r="J85" s="419">
        <v>13</v>
      </c>
      <c r="K85" s="419">
        <v>165</v>
      </c>
      <c r="L85" s="419">
        <v>0</v>
      </c>
      <c r="M85" s="419">
        <v>303</v>
      </c>
      <c r="N85" s="419">
        <f t="shared" si="1"/>
        <v>503</v>
      </c>
    </row>
    <row r="86" spans="1:14">
      <c r="A86" s="654">
        <v>82</v>
      </c>
      <c r="B86" s="419">
        <v>7</v>
      </c>
      <c r="C86" s="419">
        <v>135</v>
      </c>
      <c r="D86" s="419">
        <v>2</v>
      </c>
      <c r="E86" s="419">
        <v>31</v>
      </c>
      <c r="F86" s="419">
        <v>0</v>
      </c>
      <c r="G86" s="419">
        <v>175</v>
      </c>
      <c r="H86" s="419">
        <v>22</v>
      </c>
      <c r="I86" s="419">
        <v>79</v>
      </c>
      <c r="J86" s="419">
        <v>6</v>
      </c>
      <c r="K86" s="419">
        <v>132</v>
      </c>
      <c r="L86" s="419">
        <v>0</v>
      </c>
      <c r="M86" s="419">
        <v>239</v>
      </c>
      <c r="N86" s="419">
        <f t="shared" si="1"/>
        <v>414</v>
      </c>
    </row>
    <row r="87" spans="1:14">
      <c r="A87" s="654">
        <v>83</v>
      </c>
      <c r="B87" s="419">
        <v>11</v>
      </c>
      <c r="C87" s="419">
        <v>106</v>
      </c>
      <c r="D87" s="419">
        <v>7</v>
      </c>
      <c r="E87" s="419">
        <v>29</v>
      </c>
      <c r="F87" s="419">
        <v>0</v>
      </c>
      <c r="G87" s="419">
        <v>153</v>
      </c>
      <c r="H87" s="419">
        <v>13</v>
      </c>
      <c r="I87" s="419">
        <v>69</v>
      </c>
      <c r="J87" s="419">
        <v>7</v>
      </c>
      <c r="K87" s="419">
        <v>139</v>
      </c>
      <c r="L87" s="419">
        <v>0</v>
      </c>
      <c r="M87" s="419">
        <v>228</v>
      </c>
      <c r="N87" s="419">
        <f t="shared" si="1"/>
        <v>381</v>
      </c>
    </row>
    <row r="88" spans="1:14">
      <c r="A88" s="654">
        <v>84</v>
      </c>
      <c r="B88" s="419">
        <v>6</v>
      </c>
      <c r="C88" s="419">
        <v>104</v>
      </c>
      <c r="D88" s="419">
        <v>1</v>
      </c>
      <c r="E88" s="419">
        <v>30</v>
      </c>
      <c r="F88" s="419">
        <v>0</v>
      </c>
      <c r="G88" s="419">
        <v>141</v>
      </c>
      <c r="H88" s="419">
        <v>17</v>
      </c>
      <c r="I88" s="419">
        <v>54</v>
      </c>
      <c r="J88" s="419">
        <v>3</v>
      </c>
      <c r="K88" s="419">
        <v>128</v>
      </c>
      <c r="L88" s="419">
        <v>0</v>
      </c>
      <c r="M88" s="419">
        <v>202</v>
      </c>
      <c r="N88" s="419">
        <f t="shared" si="1"/>
        <v>343</v>
      </c>
    </row>
    <row r="89" spans="1:14">
      <c r="A89" s="654">
        <v>85</v>
      </c>
      <c r="B89" s="419">
        <v>7</v>
      </c>
      <c r="C89" s="419">
        <v>69</v>
      </c>
      <c r="D89" s="419">
        <v>1</v>
      </c>
      <c r="E89" s="419">
        <v>24</v>
      </c>
      <c r="F89" s="419">
        <v>0</v>
      </c>
      <c r="G89" s="419">
        <v>101</v>
      </c>
      <c r="H89" s="419">
        <v>15</v>
      </c>
      <c r="I89" s="419">
        <v>41</v>
      </c>
      <c r="J89" s="419">
        <v>7</v>
      </c>
      <c r="K89" s="419">
        <v>110</v>
      </c>
      <c r="L89" s="419">
        <v>0</v>
      </c>
      <c r="M89" s="419">
        <v>173</v>
      </c>
      <c r="N89" s="419">
        <f t="shared" si="1"/>
        <v>274</v>
      </c>
    </row>
    <row r="90" spans="1:14">
      <c r="A90" s="654">
        <v>86</v>
      </c>
      <c r="B90" s="419">
        <v>5</v>
      </c>
      <c r="C90" s="419">
        <v>78</v>
      </c>
      <c r="D90" s="419">
        <v>1</v>
      </c>
      <c r="E90" s="419">
        <v>29</v>
      </c>
      <c r="F90" s="419">
        <v>0</v>
      </c>
      <c r="G90" s="419">
        <v>113</v>
      </c>
      <c r="H90" s="419">
        <v>14</v>
      </c>
      <c r="I90" s="419">
        <v>34</v>
      </c>
      <c r="J90" s="419">
        <v>3</v>
      </c>
      <c r="K90" s="419">
        <v>155</v>
      </c>
      <c r="L90" s="419">
        <v>0</v>
      </c>
      <c r="M90" s="419">
        <v>206</v>
      </c>
      <c r="N90" s="419">
        <f t="shared" si="1"/>
        <v>319</v>
      </c>
    </row>
    <row r="91" spans="1:14">
      <c r="A91" s="654">
        <v>87</v>
      </c>
      <c r="B91" s="419">
        <v>5</v>
      </c>
      <c r="C91" s="419">
        <v>68</v>
      </c>
      <c r="D91" s="419">
        <v>4</v>
      </c>
      <c r="E91" s="419">
        <v>19</v>
      </c>
      <c r="F91" s="419">
        <v>0</v>
      </c>
      <c r="G91" s="419">
        <v>96</v>
      </c>
      <c r="H91" s="419">
        <v>15</v>
      </c>
      <c r="I91" s="419">
        <v>27</v>
      </c>
      <c r="J91" s="419">
        <v>2</v>
      </c>
      <c r="K91" s="419">
        <v>139</v>
      </c>
      <c r="L91" s="419">
        <v>0</v>
      </c>
      <c r="M91" s="419">
        <v>183</v>
      </c>
      <c r="N91" s="419">
        <f t="shared" si="1"/>
        <v>279</v>
      </c>
    </row>
    <row r="92" spans="1:14">
      <c r="A92" s="654">
        <v>88</v>
      </c>
      <c r="B92" s="419">
        <v>5</v>
      </c>
      <c r="C92" s="419">
        <v>51</v>
      </c>
      <c r="D92" s="419">
        <v>1</v>
      </c>
      <c r="E92" s="419">
        <v>16</v>
      </c>
      <c r="F92" s="419">
        <v>0</v>
      </c>
      <c r="G92" s="419">
        <v>73</v>
      </c>
      <c r="H92" s="419">
        <v>15</v>
      </c>
      <c r="I92" s="419">
        <v>23</v>
      </c>
      <c r="J92" s="419">
        <v>3</v>
      </c>
      <c r="K92" s="419">
        <v>131</v>
      </c>
      <c r="L92" s="419">
        <v>0</v>
      </c>
      <c r="M92" s="419">
        <v>172</v>
      </c>
      <c r="N92" s="419">
        <f t="shared" si="1"/>
        <v>245</v>
      </c>
    </row>
    <row r="93" spans="1:14">
      <c r="A93" s="654">
        <v>89</v>
      </c>
      <c r="B93" s="419">
        <v>6</v>
      </c>
      <c r="C93" s="419">
        <v>39</v>
      </c>
      <c r="D93" s="419">
        <v>0</v>
      </c>
      <c r="E93" s="419">
        <v>21</v>
      </c>
      <c r="F93" s="419">
        <v>0</v>
      </c>
      <c r="G93" s="419">
        <v>66</v>
      </c>
      <c r="H93" s="419">
        <v>14</v>
      </c>
      <c r="I93" s="419">
        <v>13</v>
      </c>
      <c r="J93" s="419">
        <v>1</v>
      </c>
      <c r="K93" s="419">
        <v>109</v>
      </c>
      <c r="L93" s="419">
        <v>0</v>
      </c>
      <c r="M93" s="419">
        <v>137</v>
      </c>
      <c r="N93" s="419">
        <f t="shared" si="1"/>
        <v>203</v>
      </c>
    </row>
    <row r="94" spans="1:14">
      <c r="A94" s="654">
        <v>90</v>
      </c>
      <c r="B94" s="419">
        <v>3</v>
      </c>
      <c r="C94" s="419">
        <v>40</v>
      </c>
      <c r="D94" s="419">
        <v>3</v>
      </c>
      <c r="E94" s="419">
        <v>21</v>
      </c>
      <c r="F94" s="419">
        <v>0</v>
      </c>
      <c r="G94" s="419">
        <v>67</v>
      </c>
      <c r="H94" s="419">
        <v>14</v>
      </c>
      <c r="I94" s="419">
        <v>16</v>
      </c>
      <c r="J94" s="419">
        <v>2</v>
      </c>
      <c r="K94" s="419">
        <v>113</v>
      </c>
      <c r="L94" s="419">
        <v>0</v>
      </c>
      <c r="M94" s="419">
        <v>145</v>
      </c>
      <c r="N94" s="419">
        <f t="shared" si="1"/>
        <v>212</v>
      </c>
    </row>
    <row r="95" spans="1:14">
      <c r="A95" s="654">
        <v>91</v>
      </c>
      <c r="B95" s="419">
        <v>1</v>
      </c>
      <c r="C95" s="419">
        <v>21</v>
      </c>
      <c r="D95" s="419">
        <v>1</v>
      </c>
      <c r="E95" s="419">
        <v>15</v>
      </c>
      <c r="F95" s="419">
        <v>0</v>
      </c>
      <c r="G95" s="419">
        <v>38</v>
      </c>
      <c r="H95" s="419">
        <v>6</v>
      </c>
      <c r="I95" s="419">
        <v>7</v>
      </c>
      <c r="J95" s="419">
        <v>0</v>
      </c>
      <c r="K95" s="419">
        <v>96</v>
      </c>
      <c r="L95" s="419">
        <v>0</v>
      </c>
      <c r="M95" s="419">
        <v>109</v>
      </c>
      <c r="N95" s="419">
        <f t="shared" si="1"/>
        <v>147</v>
      </c>
    </row>
    <row r="96" spans="1:14">
      <c r="A96" s="654">
        <v>92</v>
      </c>
      <c r="B96" s="419">
        <v>1</v>
      </c>
      <c r="C96" s="419">
        <v>18</v>
      </c>
      <c r="D96" s="419">
        <v>0</v>
      </c>
      <c r="E96" s="419">
        <v>10</v>
      </c>
      <c r="F96" s="419">
        <v>0</v>
      </c>
      <c r="G96" s="419">
        <v>29</v>
      </c>
      <c r="H96" s="419">
        <v>8</v>
      </c>
      <c r="I96" s="419">
        <v>10</v>
      </c>
      <c r="J96" s="419">
        <v>0</v>
      </c>
      <c r="K96" s="419">
        <v>82</v>
      </c>
      <c r="L96" s="419">
        <v>0</v>
      </c>
      <c r="M96" s="419">
        <v>100</v>
      </c>
      <c r="N96" s="419">
        <f t="shared" si="1"/>
        <v>129</v>
      </c>
    </row>
    <row r="97" spans="1:14">
      <c r="A97" s="654">
        <v>93</v>
      </c>
      <c r="B97" s="419">
        <v>3</v>
      </c>
      <c r="C97" s="419">
        <v>11</v>
      </c>
      <c r="D97" s="419">
        <v>0</v>
      </c>
      <c r="E97" s="419">
        <v>12</v>
      </c>
      <c r="F97" s="419">
        <v>0</v>
      </c>
      <c r="G97" s="419">
        <v>26</v>
      </c>
      <c r="H97" s="419">
        <v>7</v>
      </c>
      <c r="I97" s="419">
        <v>3</v>
      </c>
      <c r="J97" s="419">
        <v>1</v>
      </c>
      <c r="K97" s="419">
        <v>73</v>
      </c>
      <c r="L97" s="419">
        <v>0</v>
      </c>
      <c r="M97" s="419">
        <v>84</v>
      </c>
      <c r="N97" s="419">
        <f t="shared" si="1"/>
        <v>110</v>
      </c>
    </row>
    <row r="98" spans="1:14">
      <c r="A98" s="654">
        <v>94</v>
      </c>
      <c r="B98" s="419">
        <v>1</v>
      </c>
      <c r="C98" s="419">
        <v>10</v>
      </c>
      <c r="D98" s="419">
        <v>0</v>
      </c>
      <c r="E98" s="419">
        <v>13</v>
      </c>
      <c r="F98" s="419">
        <v>0</v>
      </c>
      <c r="G98" s="419">
        <v>24</v>
      </c>
      <c r="H98" s="419">
        <v>6</v>
      </c>
      <c r="I98" s="419">
        <v>2</v>
      </c>
      <c r="J98" s="419">
        <v>1</v>
      </c>
      <c r="K98" s="419">
        <v>52</v>
      </c>
      <c r="L98" s="419">
        <v>0</v>
      </c>
      <c r="M98" s="419">
        <v>61</v>
      </c>
      <c r="N98" s="419">
        <f t="shared" si="1"/>
        <v>85</v>
      </c>
    </row>
    <row r="99" spans="1:14">
      <c r="A99" s="654">
        <v>95</v>
      </c>
      <c r="B99" s="419">
        <v>0</v>
      </c>
      <c r="C99" s="419">
        <v>6</v>
      </c>
      <c r="D99" s="419">
        <v>0</v>
      </c>
      <c r="E99" s="419">
        <v>5</v>
      </c>
      <c r="F99" s="419">
        <v>0</v>
      </c>
      <c r="G99" s="419">
        <v>11</v>
      </c>
      <c r="H99" s="419">
        <v>4</v>
      </c>
      <c r="I99" s="419">
        <v>2</v>
      </c>
      <c r="J99" s="419">
        <v>2</v>
      </c>
      <c r="K99" s="419">
        <v>42</v>
      </c>
      <c r="L99" s="419">
        <v>0</v>
      </c>
      <c r="M99" s="419">
        <v>50</v>
      </c>
      <c r="N99" s="419">
        <f t="shared" si="1"/>
        <v>61</v>
      </c>
    </row>
    <row r="100" spans="1:14">
      <c r="A100" s="654">
        <v>96</v>
      </c>
      <c r="B100" s="419">
        <v>0</v>
      </c>
      <c r="C100" s="419">
        <v>8</v>
      </c>
      <c r="D100" s="419">
        <v>0</v>
      </c>
      <c r="E100" s="419">
        <v>8</v>
      </c>
      <c r="F100" s="419">
        <v>0</v>
      </c>
      <c r="G100" s="419">
        <v>16</v>
      </c>
      <c r="H100" s="419">
        <v>3</v>
      </c>
      <c r="I100" s="419">
        <v>0</v>
      </c>
      <c r="J100" s="419">
        <v>0</v>
      </c>
      <c r="K100" s="419">
        <v>32</v>
      </c>
      <c r="L100" s="419">
        <v>0</v>
      </c>
      <c r="M100" s="419">
        <v>35</v>
      </c>
      <c r="N100" s="419">
        <f t="shared" si="1"/>
        <v>51</v>
      </c>
    </row>
    <row r="101" spans="1:14">
      <c r="A101" s="654">
        <v>97</v>
      </c>
      <c r="B101" s="419">
        <v>0</v>
      </c>
      <c r="C101" s="419">
        <v>6</v>
      </c>
      <c r="D101" s="419">
        <v>0</v>
      </c>
      <c r="E101" s="419">
        <v>4</v>
      </c>
      <c r="F101" s="419">
        <v>0</v>
      </c>
      <c r="G101" s="419">
        <v>10</v>
      </c>
      <c r="H101" s="419">
        <v>3</v>
      </c>
      <c r="I101" s="419">
        <v>0</v>
      </c>
      <c r="J101" s="419">
        <v>0</v>
      </c>
      <c r="K101" s="419">
        <v>25</v>
      </c>
      <c r="L101" s="419">
        <v>0</v>
      </c>
      <c r="M101" s="419">
        <v>28</v>
      </c>
      <c r="N101" s="419">
        <f t="shared" si="1"/>
        <v>38</v>
      </c>
    </row>
    <row r="102" spans="1:14">
      <c r="A102" s="654">
        <v>98</v>
      </c>
      <c r="B102" s="419">
        <v>0</v>
      </c>
      <c r="C102" s="419">
        <v>0</v>
      </c>
      <c r="D102" s="419">
        <v>0</v>
      </c>
      <c r="E102" s="419">
        <v>4</v>
      </c>
      <c r="F102" s="419">
        <v>0</v>
      </c>
      <c r="G102" s="419">
        <v>4</v>
      </c>
      <c r="H102" s="419">
        <v>2</v>
      </c>
      <c r="I102" s="419">
        <v>1</v>
      </c>
      <c r="J102" s="419">
        <v>0</v>
      </c>
      <c r="K102" s="419">
        <v>15</v>
      </c>
      <c r="L102" s="419">
        <v>0</v>
      </c>
      <c r="M102" s="419">
        <v>18</v>
      </c>
      <c r="N102" s="419">
        <f t="shared" si="1"/>
        <v>22</v>
      </c>
    </row>
    <row r="103" spans="1:14">
      <c r="A103" s="654">
        <v>99</v>
      </c>
      <c r="B103" s="419">
        <v>0</v>
      </c>
      <c r="C103" s="419">
        <v>1</v>
      </c>
      <c r="D103" s="419">
        <v>0</v>
      </c>
      <c r="E103" s="419">
        <v>1</v>
      </c>
      <c r="F103" s="419">
        <v>0</v>
      </c>
      <c r="G103" s="419">
        <v>2</v>
      </c>
      <c r="H103" s="419">
        <v>2</v>
      </c>
      <c r="I103" s="419">
        <v>0</v>
      </c>
      <c r="J103" s="419">
        <v>0</v>
      </c>
      <c r="K103" s="419">
        <v>12</v>
      </c>
      <c r="L103" s="419">
        <v>0</v>
      </c>
      <c r="M103" s="419">
        <v>14</v>
      </c>
      <c r="N103" s="419">
        <f t="shared" si="1"/>
        <v>16</v>
      </c>
    </row>
    <row r="104" spans="1:14" ht="15" customHeight="1">
      <c r="A104" s="654">
        <v>100</v>
      </c>
      <c r="B104" s="419">
        <v>0</v>
      </c>
      <c r="C104" s="419">
        <v>0</v>
      </c>
      <c r="D104" s="419">
        <v>0</v>
      </c>
      <c r="E104" s="419">
        <v>0</v>
      </c>
      <c r="F104" s="419">
        <v>0</v>
      </c>
      <c r="G104" s="419">
        <v>0</v>
      </c>
      <c r="H104" s="419">
        <v>0</v>
      </c>
      <c r="I104" s="419">
        <v>0</v>
      </c>
      <c r="J104" s="419">
        <v>0</v>
      </c>
      <c r="K104" s="419">
        <v>12</v>
      </c>
      <c r="L104" s="419">
        <v>0</v>
      </c>
      <c r="M104" s="419">
        <v>12</v>
      </c>
      <c r="N104" s="419">
        <f t="shared" si="1"/>
        <v>12</v>
      </c>
    </row>
    <row r="105" spans="1:14" s="14" customFormat="1">
      <c r="A105" s="655" t="s">
        <v>68</v>
      </c>
      <c r="B105" s="421">
        <v>11419</v>
      </c>
      <c r="C105" s="421">
        <v>11591</v>
      </c>
      <c r="D105" s="421">
        <v>923</v>
      </c>
      <c r="E105" s="421">
        <v>658</v>
      </c>
      <c r="F105" s="421">
        <v>14</v>
      </c>
      <c r="G105" s="420">
        <v>24605</v>
      </c>
      <c r="H105" s="421">
        <v>9739</v>
      </c>
      <c r="I105" s="421">
        <v>12087</v>
      </c>
      <c r="J105" s="421">
        <v>1567</v>
      </c>
      <c r="K105" s="421">
        <v>3364</v>
      </c>
      <c r="L105" s="421">
        <v>5</v>
      </c>
      <c r="M105" s="420">
        <v>26762</v>
      </c>
      <c r="N105" s="420">
        <f t="shared" si="1"/>
        <v>51367</v>
      </c>
    </row>
  </sheetData>
  <pageMargins left="0.78740157480314965" right="0.78740157480314965" top="1.0629921259842521" bottom="1.0629921259842521" header="0.78740157480314965" footer="0.78740157480314965"/>
  <pageSetup paperSize="9" scale="90" fitToHeight="2" orientation="portrait" r:id="rId1"/>
</worksheet>
</file>

<file path=xl/worksheets/sheet24.xml><?xml version="1.0" encoding="utf-8"?>
<worksheet xmlns="http://schemas.openxmlformats.org/spreadsheetml/2006/main" xmlns:r="http://schemas.openxmlformats.org/officeDocument/2006/relationships">
  <dimension ref="A1:M28"/>
  <sheetViews>
    <sheetView workbookViewId="0"/>
  </sheetViews>
  <sheetFormatPr defaultRowHeight="12.75"/>
  <cols>
    <col min="1" max="1" width="12.28515625" style="1" customWidth="1"/>
    <col min="2" max="12" width="7" style="1" customWidth="1"/>
    <col min="13" max="16384" width="9.140625" style="1"/>
  </cols>
  <sheetData>
    <row r="1" spans="1:13" ht="14.25" customHeight="1">
      <c r="A1" s="263" t="s">
        <v>1796</v>
      </c>
      <c r="B1" s="256"/>
      <c r="C1" s="256"/>
      <c r="D1" s="256"/>
      <c r="E1" s="256"/>
      <c r="F1" s="256"/>
      <c r="G1" s="256"/>
      <c r="H1" s="256"/>
      <c r="I1" s="256"/>
      <c r="J1" s="256"/>
      <c r="K1" s="256"/>
    </row>
    <row r="2" spans="1:13" ht="14.25" customHeight="1">
      <c r="A2" s="256"/>
      <c r="B2" s="256"/>
      <c r="C2" s="256"/>
      <c r="D2" s="256"/>
      <c r="E2" s="256"/>
      <c r="F2" s="256"/>
      <c r="G2" s="256"/>
      <c r="H2" s="256"/>
      <c r="I2" s="256"/>
      <c r="J2" s="256"/>
      <c r="K2" s="256"/>
    </row>
    <row r="3" spans="1:13" ht="24.75" customHeight="1">
      <c r="A3" s="460" t="s">
        <v>177</v>
      </c>
      <c r="B3" s="460">
        <v>2008</v>
      </c>
      <c r="C3" s="460">
        <v>2009</v>
      </c>
      <c r="D3" s="460">
        <v>2010</v>
      </c>
      <c r="E3" s="460">
        <v>2011</v>
      </c>
      <c r="F3" s="460">
        <v>2012</v>
      </c>
      <c r="G3" s="460">
        <v>2013</v>
      </c>
      <c r="H3" s="460">
        <v>2014</v>
      </c>
      <c r="I3" s="460">
        <v>2015</v>
      </c>
      <c r="J3" s="460">
        <v>2016</v>
      </c>
      <c r="K3" s="460">
        <v>2017</v>
      </c>
      <c r="L3" s="460">
        <v>2018</v>
      </c>
    </row>
    <row r="4" spans="1:13" ht="17.25" customHeight="1">
      <c r="A4" s="298" t="s">
        <v>178</v>
      </c>
      <c r="B4" s="523">
        <v>6218</v>
      </c>
      <c r="C4" s="523">
        <v>6380</v>
      </c>
      <c r="D4" s="523">
        <v>6506</v>
      </c>
      <c r="E4" s="523">
        <v>6400</v>
      </c>
      <c r="F4" s="523">
        <v>6559</v>
      </c>
      <c r="G4" s="523">
        <v>6658</v>
      </c>
      <c r="H4" s="523">
        <v>6701</v>
      </c>
      <c r="I4" s="523">
        <v>6583</v>
      </c>
      <c r="J4" s="523">
        <v>6562</v>
      </c>
      <c r="K4" s="523">
        <v>6504</v>
      </c>
      <c r="L4" s="523">
        <v>6563</v>
      </c>
    </row>
    <row r="5" spans="1:13" ht="17.25" customHeight="1">
      <c r="A5" s="510" t="s">
        <v>179</v>
      </c>
      <c r="B5" s="510">
        <v>12.1</v>
      </c>
      <c r="C5" s="510">
        <v>12.4</v>
      </c>
      <c r="D5" s="510">
        <v>12.6</v>
      </c>
      <c r="E5" s="510">
        <v>12.7</v>
      </c>
      <c r="F5" s="510">
        <v>12.8</v>
      </c>
      <c r="G5" s="510">
        <v>12.9</v>
      </c>
      <c r="H5" s="510">
        <v>13</v>
      </c>
      <c r="I5" s="510">
        <v>12.8</v>
      </c>
      <c r="J5" s="510">
        <v>12.8</v>
      </c>
      <c r="K5" s="510">
        <v>12.7</v>
      </c>
      <c r="L5" s="510">
        <f>L4/L8*100</f>
        <v>12.776685420600774</v>
      </c>
      <c r="M5" s="4"/>
    </row>
    <row r="6" spans="1:13" ht="17.25" customHeight="1">
      <c r="A6" s="290" t="s">
        <v>180</v>
      </c>
      <c r="B6" s="509">
        <v>11542</v>
      </c>
      <c r="C6" s="509">
        <v>11637</v>
      </c>
      <c r="D6" s="509">
        <v>11734</v>
      </c>
      <c r="E6" s="509">
        <v>11717</v>
      </c>
      <c r="F6" s="509">
        <v>12164</v>
      </c>
      <c r="G6" s="509">
        <v>12503</v>
      </c>
      <c r="H6" s="509">
        <v>12679</v>
      </c>
      <c r="I6" s="509">
        <v>12786</v>
      </c>
      <c r="J6" s="509">
        <v>12997</v>
      </c>
      <c r="K6" s="509">
        <v>13113</v>
      </c>
      <c r="L6" s="509">
        <v>13132</v>
      </c>
    </row>
    <row r="7" spans="1:13" ht="17.25" customHeight="1">
      <c r="A7" s="510" t="s">
        <v>179</v>
      </c>
      <c r="B7" s="510">
        <v>22.4</v>
      </c>
      <c r="C7" s="510">
        <v>22.6</v>
      </c>
      <c r="D7" s="510">
        <v>22.7</v>
      </c>
      <c r="E7" s="510">
        <v>23.3</v>
      </c>
      <c r="F7" s="510">
        <v>23.8</v>
      </c>
      <c r="G7" s="510">
        <v>24.2</v>
      </c>
      <c r="H7" s="510">
        <v>24.6</v>
      </c>
      <c r="I7" s="510">
        <v>24.9</v>
      </c>
      <c r="J7" s="510">
        <v>25.4</v>
      </c>
      <c r="K7" s="510">
        <v>25.6</v>
      </c>
      <c r="L7" s="510">
        <f>L6/L8*100</f>
        <v>25.565051492203168</v>
      </c>
      <c r="M7" s="4"/>
    </row>
    <row r="8" spans="1:13" ht="17.25" customHeight="1">
      <c r="A8" s="295" t="s">
        <v>1783</v>
      </c>
      <c r="B8" s="530">
        <v>51461</v>
      </c>
      <c r="C8" s="530">
        <v>51404</v>
      </c>
      <c r="D8" s="530">
        <v>51723</v>
      </c>
      <c r="E8" s="530">
        <v>50365</v>
      </c>
      <c r="F8" s="530">
        <v>51378</v>
      </c>
      <c r="G8" s="530">
        <v>51758</v>
      </c>
      <c r="H8" s="530">
        <v>51632</v>
      </c>
      <c r="I8" s="530">
        <v>51229</v>
      </c>
      <c r="J8" s="530">
        <v>51139</v>
      </c>
      <c r="K8" s="530">
        <v>51127</v>
      </c>
      <c r="L8" s="530">
        <v>51367</v>
      </c>
    </row>
    <row r="9" spans="1:13">
      <c r="A9" s="46"/>
      <c r="B9" s="46"/>
      <c r="C9" s="46"/>
      <c r="D9" s="46"/>
      <c r="E9" s="46"/>
      <c r="F9" s="46"/>
      <c r="G9" s="46"/>
      <c r="H9" s="46"/>
      <c r="I9" s="46"/>
      <c r="J9" s="46"/>
      <c r="K9" s="46"/>
      <c r="L9" s="46"/>
    </row>
    <row r="11" spans="1:13" ht="15" customHeight="1">
      <c r="A11" s="262" t="s">
        <v>2228</v>
      </c>
      <c r="B11" s="720"/>
      <c r="C11" s="720"/>
      <c r="D11" s="720"/>
      <c r="E11" s="720"/>
      <c r="F11" s="720"/>
      <c r="G11" s="720"/>
      <c r="H11" s="720"/>
      <c r="I11" s="720"/>
      <c r="J11" s="720"/>
      <c r="K11" s="720"/>
      <c r="L11" s="720"/>
    </row>
    <row r="12" spans="1:13" ht="15">
      <c r="A12" s="32"/>
    </row>
    <row r="13" spans="1:13">
      <c r="A13" s="814" t="s">
        <v>72</v>
      </c>
      <c r="B13" s="816" t="s">
        <v>181</v>
      </c>
      <c r="C13" s="816"/>
      <c r="D13" s="816"/>
      <c r="E13" s="816" t="s">
        <v>182</v>
      </c>
      <c r="F13" s="816"/>
      <c r="G13" s="816"/>
    </row>
    <row r="14" spans="1:13">
      <c r="A14" s="815"/>
      <c r="B14" s="527" t="s">
        <v>183</v>
      </c>
      <c r="C14" s="527" t="s">
        <v>184</v>
      </c>
      <c r="D14" s="527" t="s">
        <v>185</v>
      </c>
      <c r="E14" s="527" t="s">
        <v>183</v>
      </c>
      <c r="F14" s="527" t="s">
        <v>184</v>
      </c>
      <c r="G14" s="527" t="s">
        <v>68</v>
      </c>
    </row>
    <row r="15" spans="1:13" ht="16.5" customHeight="1">
      <c r="A15" s="529">
        <v>2008</v>
      </c>
      <c r="B15" s="508">
        <v>3185</v>
      </c>
      <c r="C15" s="508">
        <v>3033</v>
      </c>
      <c r="D15" s="508">
        <v>6218</v>
      </c>
      <c r="E15" s="508">
        <v>4607</v>
      </c>
      <c r="F15" s="508">
        <v>6935</v>
      </c>
      <c r="G15" s="508">
        <v>11542</v>
      </c>
    </row>
    <row r="16" spans="1:13" ht="16.5" customHeight="1">
      <c r="A16" s="529">
        <v>2009</v>
      </c>
      <c r="B16" s="508">
        <v>3276</v>
      </c>
      <c r="C16" s="508">
        <v>3104</v>
      </c>
      <c r="D16" s="508">
        <v>6380</v>
      </c>
      <c r="E16" s="508">
        <v>4676</v>
      </c>
      <c r="F16" s="508">
        <v>6961</v>
      </c>
      <c r="G16" s="508">
        <v>11637</v>
      </c>
    </row>
    <row r="17" spans="1:7" ht="16.5" customHeight="1">
      <c r="A17" s="529">
        <v>2010</v>
      </c>
      <c r="B17" s="508">
        <v>3332</v>
      </c>
      <c r="C17" s="508">
        <v>3174</v>
      </c>
      <c r="D17" s="508">
        <v>6506</v>
      </c>
      <c r="E17" s="508">
        <v>4731</v>
      </c>
      <c r="F17" s="508">
        <v>7003</v>
      </c>
      <c r="G17" s="508">
        <v>11734</v>
      </c>
    </row>
    <row r="18" spans="1:7" ht="16.5" customHeight="1">
      <c r="A18" s="529">
        <v>2011</v>
      </c>
      <c r="B18" s="508">
        <v>3276</v>
      </c>
      <c r="C18" s="508">
        <v>3124</v>
      </c>
      <c r="D18" s="508">
        <v>6400</v>
      </c>
      <c r="E18" s="508">
        <v>4732</v>
      </c>
      <c r="F18" s="508">
        <v>6985</v>
      </c>
      <c r="G18" s="508">
        <v>11717</v>
      </c>
    </row>
    <row r="19" spans="1:7" ht="16.5" customHeight="1">
      <c r="A19" s="529">
        <v>2012</v>
      </c>
      <c r="B19" s="508">
        <v>3415</v>
      </c>
      <c r="C19" s="508">
        <v>3144</v>
      </c>
      <c r="D19" s="508">
        <v>6559</v>
      </c>
      <c r="E19" s="508">
        <v>4947</v>
      </c>
      <c r="F19" s="508">
        <v>7217</v>
      </c>
      <c r="G19" s="508">
        <v>12164</v>
      </c>
    </row>
    <row r="20" spans="1:7" ht="16.5" customHeight="1">
      <c r="A20" s="529">
        <v>2013</v>
      </c>
      <c r="B20" s="508">
        <v>3470</v>
      </c>
      <c r="C20" s="508">
        <v>3188</v>
      </c>
      <c r="D20" s="508">
        <v>6658</v>
      </c>
      <c r="E20" s="508">
        <v>5089</v>
      </c>
      <c r="F20" s="508">
        <v>7414</v>
      </c>
      <c r="G20" s="508">
        <v>12503</v>
      </c>
    </row>
    <row r="21" spans="1:7" ht="16.5" customHeight="1">
      <c r="A21" s="529">
        <v>2014</v>
      </c>
      <c r="B21" s="508">
        <v>3497</v>
      </c>
      <c r="C21" s="508">
        <v>3204</v>
      </c>
      <c r="D21" s="508">
        <v>6701</v>
      </c>
      <c r="E21" s="508">
        <v>5177</v>
      </c>
      <c r="F21" s="508">
        <v>7502</v>
      </c>
      <c r="G21" s="508">
        <v>12679</v>
      </c>
    </row>
    <row r="22" spans="1:7" ht="16.5" customHeight="1">
      <c r="A22" s="529">
        <v>2015</v>
      </c>
      <c r="B22" s="508">
        <v>3462</v>
      </c>
      <c r="C22" s="508">
        <v>3121</v>
      </c>
      <c r="D22" s="508">
        <v>6583</v>
      </c>
      <c r="E22" s="508">
        <v>5248</v>
      </c>
      <c r="F22" s="508">
        <v>7538</v>
      </c>
      <c r="G22" s="508">
        <v>12786</v>
      </c>
    </row>
    <row r="23" spans="1:7" ht="16.5" customHeight="1">
      <c r="A23" s="529">
        <v>2016</v>
      </c>
      <c r="B23" s="508">
        <v>3449</v>
      </c>
      <c r="C23" s="508">
        <v>3113</v>
      </c>
      <c r="D23" s="508">
        <v>6562</v>
      </c>
      <c r="E23" s="508">
        <v>5328</v>
      </c>
      <c r="F23" s="508">
        <v>7669</v>
      </c>
      <c r="G23" s="508">
        <v>12997</v>
      </c>
    </row>
    <row r="24" spans="1:7" ht="16.5" customHeight="1">
      <c r="A24" s="529">
        <v>2017</v>
      </c>
      <c r="B24" s="508">
        <v>3433</v>
      </c>
      <c r="C24" s="508">
        <v>3071</v>
      </c>
      <c r="D24" s="508">
        <v>6504</v>
      </c>
      <c r="E24" s="508">
        <v>5388</v>
      </c>
      <c r="F24" s="508">
        <v>7725</v>
      </c>
      <c r="G24" s="508">
        <v>13113</v>
      </c>
    </row>
    <row r="25" spans="1:7" ht="16.5" customHeight="1">
      <c r="A25" s="529">
        <v>2018</v>
      </c>
      <c r="B25" s="508">
        <v>3425</v>
      </c>
      <c r="C25" s="508">
        <v>3138</v>
      </c>
      <c r="D25" s="508">
        <f>B25+C25</f>
        <v>6563</v>
      </c>
      <c r="E25" s="508">
        <v>5422</v>
      </c>
      <c r="F25" s="508">
        <v>7710</v>
      </c>
      <c r="G25" s="508">
        <f>E25+F25</f>
        <v>13132</v>
      </c>
    </row>
    <row r="26" spans="1:7">
      <c r="A26" s="257"/>
      <c r="B26" s="15"/>
      <c r="C26" s="15"/>
      <c r="D26" s="15"/>
      <c r="E26" s="15"/>
      <c r="F26" s="15"/>
      <c r="G26" s="15"/>
    </row>
    <row r="27" spans="1:7">
      <c r="A27" s="257"/>
      <c r="B27" s="15"/>
      <c r="C27" s="15"/>
      <c r="D27" s="15"/>
      <c r="E27" s="15"/>
      <c r="F27" s="15"/>
      <c r="G27" s="15"/>
    </row>
    <row r="28" spans="1:7">
      <c r="A28" s="257"/>
      <c r="B28" s="15"/>
      <c r="C28" s="15"/>
      <c r="D28" s="15"/>
      <c r="E28" s="15"/>
      <c r="F28" s="15"/>
      <c r="G28" s="15"/>
    </row>
  </sheetData>
  <mergeCells count="3">
    <mergeCell ref="A13:A14"/>
    <mergeCell ref="B13:D13"/>
    <mergeCell ref="E13:G13"/>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H94"/>
  <sheetViews>
    <sheetView workbookViewId="0"/>
  </sheetViews>
  <sheetFormatPr defaultRowHeight="12.75"/>
  <cols>
    <col min="1" max="1" width="9.140625" style="1"/>
    <col min="2" max="6" width="11.85546875" style="1" customWidth="1"/>
    <col min="7" max="7" width="9.42578125" style="1" bestFit="1" customWidth="1"/>
    <col min="8" max="16384" width="9.140625" style="1"/>
  </cols>
  <sheetData>
    <row r="1" spans="1:6" ht="15">
      <c r="A1" s="6" t="s">
        <v>1875</v>
      </c>
    </row>
    <row r="2" spans="1:6" ht="15.75">
      <c r="A2" s="35"/>
    </row>
    <row r="3" spans="1:6" ht="25.5">
      <c r="A3" s="474" t="s">
        <v>72</v>
      </c>
      <c r="B3" s="474" t="s">
        <v>157</v>
      </c>
      <c r="C3" s="474" t="s">
        <v>369</v>
      </c>
      <c r="D3" s="474" t="s">
        <v>159</v>
      </c>
      <c r="E3" s="474" t="s">
        <v>336</v>
      </c>
      <c r="F3" s="474" t="s">
        <v>186</v>
      </c>
    </row>
    <row r="4" spans="1:6">
      <c r="A4" s="528">
        <v>1997</v>
      </c>
      <c r="B4" s="524">
        <v>1034</v>
      </c>
      <c r="C4" s="525">
        <v>2.1</v>
      </c>
      <c r="D4" s="525"/>
      <c r="E4" s="525"/>
      <c r="F4" s="524">
        <v>48494</v>
      </c>
    </row>
    <row r="5" spans="1:6">
      <c r="A5" s="529">
        <v>1998</v>
      </c>
      <c r="B5" s="294">
        <v>1342</v>
      </c>
      <c r="C5" s="511">
        <v>2.8</v>
      </c>
      <c r="D5" s="511">
        <f t="shared" ref="D5:D25" si="0">(B5-B4)/B4*100</f>
        <v>29.787234042553191</v>
      </c>
      <c r="E5" s="531">
        <f t="shared" ref="E5:E25" si="1">(B5-B4)</f>
        <v>308</v>
      </c>
      <c r="F5" s="294">
        <v>48555</v>
      </c>
    </row>
    <row r="6" spans="1:6">
      <c r="A6" s="529">
        <v>1999</v>
      </c>
      <c r="B6" s="294">
        <v>1804</v>
      </c>
      <c r="C6" s="511">
        <v>3.7</v>
      </c>
      <c r="D6" s="511">
        <f t="shared" si="0"/>
        <v>34.42622950819672</v>
      </c>
      <c r="E6" s="531">
        <f t="shared" si="1"/>
        <v>462</v>
      </c>
      <c r="F6" s="294">
        <v>48658</v>
      </c>
    </row>
    <row r="7" spans="1:6">
      <c r="A7" s="529">
        <v>2000</v>
      </c>
      <c r="B7" s="294">
        <v>2249</v>
      </c>
      <c r="C7" s="511">
        <v>4.5999999999999996</v>
      </c>
      <c r="D7" s="511">
        <f t="shared" si="0"/>
        <v>24.667405764966741</v>
      </c>
      <c r="E7" s="531">
        <f t="shared" si="1"/>
        <v>445</v>
      </c>
      <c r="F7" s="294">
        <v>48798</v>
      </c>
    </row>
    <row r="8" spans="1:6">
      <c r="A8" s="529" t="s">
        <v>1777</v>
      </c>
      <c r="B8" s="294">
        <v>2958</v>
      </c>
      <c r="C8" s="511">
        <v>6</v>
      </c>
      <c r="D8" s="511">
        <f t="shared" si="0"/>
        <v>31.525122276567362</v>
      </c>
      <c r="E8" s="531">
        <f t="shared" si="1"/>
        <v>709</v>
      </c>
      <c r="F8" s="294">
        <v>49165</v>
      </c>
    </row>
    <row r="9" spans="1:6">
      <c r="A9" s="529">
        <v>2002</v>
      </c>
      <c r="B9" s="294">
        <v>3528</v>
      </c>
      <c r="C9" s="511">
        <v>7.1</v>
      </c>
      <c r="D9" s="511">
        <f t="shared" si="0"/>
        <v>19.269776876267748</v>
      </c>
      <c r="E9" s="531">
        <f t="shared" si="1"/>
        <v>570</v>
      </c>
      <c r="F9" s="294">
        <v>49872</v>
      </c>
    </row>
    <row r="10" spans="1:6">
      <c r="A10" s="529">
        <v>2003</v>
      </c>
      <c r="B10" s="294">
        <v>4384</v>
      </c>
      <c r="C10" s="511">
        <v>8.6</v>
      </c>
      <c r="D10" s="511">
        <f t="shared" si="0"/>
        <v>24.263038548752835</v>
      </c>
      <c r="E10" s="531">
        <f t="shared" si="1"/>
        <v>856</v>
      </c>
      <c r="F10" s="294">
        <v>51008</v>
      </c>
    </row>
    <row r="11" spans="1:6">
      <c r="A11" s="529">
        <v>2004</v>
      </c>
      <c r="B11" s="294">
        <v>5005</v>
      </c>
      <c r="C11" s="511">
        <v>9.8000000000000007</v>
      </c>
      <c r="D11" s="511">
        <f t="shared" si="0"/>
        <v>14.165145985401459</v>
      </c>
      <c r="E11" s="531">
        <f t="shared" si="1"/>
        <v>621</v>
      </c>
      <c r="F11" s="294">
        <v>51044</v>
      </c>
    </row>
    <row r="12" spans="1:6">
      <c r="A12" s="529">
        <v>2005</v>
      </c>
      <c r="B12" s="294">
        <v>5545</v>
      </c>
      <c r="C12" s="511">
        <v>10.9</v>
      </c>
      <c r="D12" s="511">
        <f t="shared" si="0"/>
        <v>10.789210789210788</v>
      </c>
      <c r="E12" s="531">
        <f t="shared" si="1"/>
        <v>540</v>
      </c>
      <c r="F12" s="294">
        <v>50926</v>
      </c>
    </row>
    <row r="13" spans="1:6">
      <c r="A13" s="529">
        <v>2006</v>
      </c>
      <c r="B13" s="294">
        <v>6197</v>
      </c>
      <c r="C13" s="511">
        <v>12.3</v>
      </c>
      <c r="D13" s="511">
        <f t="shared" si="0"/>
        <v>11.758340847610461</v>
      </c>
      <c r="E13" s="531">
        <f t="shared" si="1"/>
        <v>652</v>
      </c>
      <c r="F13" s="294">
        <v>50519</v>
      </c>
    </row>
    <row r="14" spans="1:6">
      <c r="A14" s="529">
        <v>2007</v>
      </c>
      <c r="B14" s="294">
        <v>6914</v>
      </c>
      <c r="C14" s="511">
        <v>13.6</v>
      </c>
      <c r="D14" s="511">
        <f t="shared" si="0"/>
        <v>11.570114571566888</v>
      </c>
      <c r="E14" s="531">
        <f t="shared" si="1"/>
        <v>717</v>
      </c>
      <c r="F14" s="294">
        <v>50851</v>
      </c>
    </row>
    <row r="15" spans="1:6">
      <c r="A15" s="529">
        <v>2008</v>
      </c>
      <c r="B15" s="294">
        <v>7813</v>
      </c>
      <c r="C15" s="511">
        <v>15.2</v>
      </c>
      <c r="D15" s="511">
        <f t="shared" si="0"/>
        <v>13.002603413364188</v>
      </c>
      <c r="E15" s="531">
        <f t="shared" si="1"/>
        <v>899</v>
      </c>
      <c r="F15" s="294">
        <v>51461</v>
      </c>
    </row>
    <row r="16" spans="1:6">
      <c r="A16" s="529">
        <v>2009</v>
      </c>
      <c r="B16" s="294">
        <v>7989</v>
      </c>
      <c r="C16" s="511">
        <v>15.5</v>
      </c>
      <c r="D16" s="511">
        <f t="shared" si="0"/>
        <v>2.2526558300268782</v>
      </c>
      <c r="E16" s="531">
        <f t="shared" si="1"/>
        <v>176</v>
      </c>
      <c r="F16" s="294">
        <v>51404</v>
      </c>
    </row>
    <row r="17" spans="1:8">
      <c r="A17" s="529">
        <v>2010</v>
      </c>
      <c r="B17" s="294">
        <v>8412</v>
      </c>
      <c r="C17" s="511">
        <v>16.3</v>
      </c>
      <c r="D17" s="511">
        <f t="shared" si="0"/>
        <v>5.2947803229440478</v>
      </c>
      <c r="E17" s="531">
        <f t="shared" si="1"/>
        <v>423</v>
      </c>
      <c r="F17" s="294">
        <v>51723</v>
      </c>
    </row>
    <row r="18" spans="1:8">
      <c r="A18" s="529" t="s">
        <v>334</v>
      </c>
      <c r="B18" s="294">
        <v>7637</v>
      </c>
      <c r="C18" s="511">
        <v>15.2</v>
      </c>
      <c r="D18" s="511">
        <f t="shared" si="0"/>
        <v>-9.213029006181646</v>
      </c>
      <c r="E18" s="531">
        <f t="shared" si="1"/>
        <v>-775</v>
      </c>
      <c r="F18" s="294">
        <v>50365</v>
      </c>
    </row>
    <row r="19" spans="1:8">
      <c r="A19" s="529">
        <v>2012</v>
      </c>
      <c r="B19" s="294">
        <v>8238</v>
      </c>
      <c r="C19" s="511">
        <v>16</v>
      </c>
      <c r="D19" s="511">
        <f t="shared" si="0"/>
        <v>7.8695822967133688</v>
      </c>
      <c r="E19" s="531">
        <f t="shared" si="1"/>
        <v>601</v>
      </c>
      <c r="F19" s="294">
        <v>51378</v>
      </c>
    </row>
    <row r="20" spans="1:8">
      <c r="A20" s="529">
        <v>2013</v>
      </c>
      <c r="B20" s="294">
        <v>8384</v>
      </c>
      <c r="C20" s="511">
        <v>16.2</v>
      </c>
      <c r="D20" s="511">
        <f t="shared" si="0"/>
        <v>1.7722748239864046</v>
      </c>
      <c r="E20" s="531">
        <f t="shared" si="1"/>
        <v>146</v>
      </c>
      <c r="F20" s="294">
        <v>51758</v>
      </c>
    </row>
    <row r="21" spans="1:8">
      <c r="A21" s="529">
        <v>2014</v>
      </c>
      <c r="B21" s="294">
        <v>8001</v>
      </c>
      <c r="C21" s="511">
        <v>15.5</v>
      </c>
      <c r="D21" s="511">
        <f t="shared" si="0"/>
        <v>-4.5682251908396951</v>
      </c>
      <c r="E21" s="531">
        <f t="shared" si="1"/>
        <v>-383</v>
      </c>
      <c r="F21" s="294">
        <v>51632</v>
      </c>
    </row>
    <row r="22" spans="1:8">
      <c r="A22" s="529">
        <v>2015</v>
      </c>
      <c r="B22" s="294">
        <v>7469</v>
      </c>
      <c r="C22" s="511">
        <v>14.6</v>
      </c>
      <c r="D22" s="511">
        <f t="shared" si="0"/>
        <v>-6.6491688538932632</v>
      </c>
      <c r="E22" s="531">
        <f t="shared" si="1"/>
        <v>-532</v>
      </c>
      <c r="F22" s="294">
        <v>51229</v>
      </c>
    </row>
    <row r="23" spans="1:8">
      <c r="A23" s="529">
        <v>2016</v>
      </c>
      <c r="B23" s="294">
        <v>7025</v>
      </c>
      <c r="C23" s="511">
        <v>13.8</v>
      </c>
      <c r="D23" s="511">
        <f t="shared" si="0"/>
        <v>-5.9445708930245011</v>
      </c>
      <c r="E23" s="531">
        <f t="shared" si="1"/>
        <v>-444</v>
      </c>
      <c r="F23" s="294">
        <v>51139</v>
      </c>
    </row>
    <row r="24" spans="1:8">
      <c r="A24" s="529">
        <v>2017</v>
      </c>
      <c r="B24" s="294">
        <v>7070</v>
      </c>
      <c r="C24" s="511">
        <v>13.8</v>
      </c>
      <c r="D24" s="511">
        <f t="shared" si="0"/>
        <v>0.64056939501779364</v>
      </c>
      <c r="E24" s="531">
        <f t="shared" si="1"/>
        <v>45</v>
      </c>
      <c r="F24" s="294">
        <v>51127</v>
      </c>
    </row>
    <row r="25" spans="1:8">
      <c r="A25" s="529">
        <v>2018</v>
      </c>
      <c r="B25" s="294">
        <v>7329</v>
      </c>
      <c r="C25" s="511">
        <f>B25/F25*100</f>
        <v>14.26791519847373</v>
      </c>
      <c r="D25" s="511">
        <f t="shared" si="0"/>
        <v>3.6633663366336631</v>
      </c>
      <c r="E25" s="531">
        <f t="shared" si="1"/>
        <v>259</v>
      </c>
      <c r="F25" s="294">
        <v>51367</v>
      </c>
      <c r="G25" s="4"/>
      <c r="H25" s="4"/>
    </row>
    <row r="26" spans="1:8">
      <c r="A26" s="16"/>
      <c r="B26" s="10"/>
      <c r="C26" s="20"/>
      <c r="D26" s="20"/>
      <c r="E26" s="20"/>
      <c r="F26" s="10"/>
    </row>
    <row r="27" spans="1:8" ht="12.75" customHeight="1">
      <c r="A27" s="608" t="s">
        <v>1626</v>
      </c>
      <c r="B27" s="10"/>
      <c r="C27" s="20"/>
      <c r="D27" s="20"/>
      <c r="E27" s="20"/>
      <c r="F27" s="10"/>
    </row>
    <row r="28" spans="1:8" ht="12.75" customHeight="1">
      <c r="A28" s="609" t="s">
        <v>347</v>
      </c>
      <c r="B28" s="10"/>
      <c r="C28" s="20"/>
      <c r="D28" s="20"/>
      <c r="E28" s="20"/>
      <c r="F28" s="10"/>
    </row>
    <row r="29" spans="1:8" ht="12.75" customHeight="1">
      <c r="A29" s="35"/>
    </row>
    <row r="30" spans="1:8" ht="15">
      <c r="A30" s="811" t="s">
        <v>1797</v>
      </c>
      <c r="B30" s="811"/>
      <c r="C30" s="811"/>
      <c r="D30" s="811"/>
      <c r="E30" s="811"/>
      <c r="F30" s="811"/>
    </row>
    <row r="31" spans="1:8" ht="15.75">
      <c r="A31" s="35"/>
    </row>
    <row r="32" spans="1:8" ht="15.75">
      <c r="A32" s="35"/>
    </row>
    <row r="33" spans="1:7" ht="15.75">
      <c r="A33" s="35"/>
    </row>
    <row r="34" spans="1:7" ht="15.75">
      <c r="A34" s="35"/>
    </row>
    <row r="35" spans="1:7" ht="15.75">
      <c r="A35" s="35"/>
    </row>
    <row r="36" spans="1:7" ht="15.75">
      <c r="A36" s="35"/>
    </row>
    <row r="37" spans="1:7" ht="15.75">
      <c r="A37" s="35"/>
    </row>
    <row r="38" spans="1:7" ht="15.75">
      <c r="A38" s="35"/>
    </row>
    <row r="39" spans="1:7" ht="15.75">
      <c r="A39" s="35"/>
    </row>
    <row r="40" spans="1:7" ht="15.75">
      <c r="A40" s="35"/>
    </row>
    <row r="41" spans="1:7" ht="15.75">
      <c r="A41" s="35"/>
    </row>
    <row r="42" spans="1:7" ht="15.75" customHeight="1">
      <c r="A42" s="817" t="s">
        <v>1798</v>
      </c>
      <c r="B42" s="817"/>
      <c r="C42" s="817"/>
      <c r="D42" s="817"/>
      <c r="E42" s="817"/>
      <c r="F42" s="817"/>
      <c r="G42" s="817"/>
    </row>
    <row r="55" spans="1:8" ht="28.5" customHeight="1">
      <c r="A55" s="817" t="s">
        <v>1801</v>
      </c>
      <c r="B55" s="817"/>
      <c r="C55" s="817"/>
      <c r="D55" s="817"/>
      <c r="E55" s="817"/>
      <c r="F55" s="817"/>
      <c r="G55" s="817"/>
      <c r="H55" s="817"/>
    </row>
    <row r="74" spans="1:8" ht="15">
      <c r="A74" s="811" t="s">
        <v>1876</v>
      </c>
      <c r="B74" s="811"/>
      <c r="C74" s="811"/>
      <c r="D74" s="811"/>
      <c r="E74" s="811"/>
      <c r="F74" s="811"/>
      <c r="G74" s="811"/>
      <c r="H74" s="811"/>
    </row>
    <row r="94" spans="1:8" ht="15">
      <c r="A94" s="811" t="s">
        <v>1877</v>
      </c>
      <c r="B94" s="811"/>
      <c r="C94" s="811"/>
      <c r="D94" s="811"/>
      <c r="E94" s="811"/>
      <c r="F94" s="811"/>
      <c r="G94" s="811"/>
      <c r="H94" s="811"/>
    </row>
  </sheetData>
  <mergeCells count="5">
    <mergeCell ref="A30:F30"/>
    <mergeCell ref="A42:G42"/>
    <mergeCell ref="A74:H74"/>
    <mergeCell ref="A94:H94"/>
    <mergeCell ref="A55:H5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sheetPr>
    <pageSetUpPr fitToPage="1"/>
  </sheetPr>
  <dimension ref="A1:H136"/>
  <sheetViews>
    <sheetView workbookViewId="0">
      <selection activeCell="A33" activeCellId="1" sqref="A1 A33"/>
    </sheetView>
  </sheetViews>
  <sheetFormatPr defaultRowHeight="12.75"/>
  <cols>
    <col min="1" max="1" width="15.140625" customWidth="1"/>
    <col min="2" max="2" width="10.7109375" customWidth="1"/>
    <col min="3" max="3" width="18.5703125" customWidth="1"/>
    <col min="4" max="4" width="20" customWidth="1"/>
    <col min="5" max="5" width="18.5703125" customWidth="1"/>
  </cols>
  <sheetData>
    <row r="1" spans="1:5" ht="15">
      <c r="A1" s="6" t="s">
        <v>1807</v>
      </c>
    </row>
    <row r="3" spans="1:5" s="1" customFormat="1" ht="19.5" customHeight="1">
      <c r="A3" s="628" t="s">
        <v>1805</v>
      </c>
      <c r="B3" s="628" t="s">
        <v>0</v>
      </c>
      <c r="C3" s="628" t="s">
        <v>1806</v>
      </c>
      <c r="D3" s="628" t="s">
        <v>1811</v>
      </c>
      <c r="E3" s="628" t="s">
        <v>1812</v>
      </c>
    </row>
    <row r="4" spans="1:5" s="1" customFormat="1" ht="12" customHeight="1">
      <c r="A4" s="820" t="s">
        <v>807</v>
      </c>
      <c r="B4" s="634">
        <v>2014</v>
      </c>
      <c r="C4" s="630">
        <v>1566</v>
      </c>
      <c r="D4" s="630">
        <v>1409</v>
      </c>
      <c r="E4" s="631">
        <f t="shared" ref="E4:E13" si="0">C4-D4</f>
        <v>157</v>
      </c>
    </row>
    <row r="5" spans="1:5" s="1" customFormat="1" ht="12" customHeight="1">
      <c r="A5" s="818"/>
      <c r="B5" s="634">
        <v>2015</v>
      </c>
      <c r="C5" s="630">
        <v>1498</v>
      </c>
      <c r="D5" s="630">
        <v>1405</v>
      </c>
      <c r="E5" s="631">
        <f t="shared" si="0"/>
        <v>93</v>
      </c>
    </row>
    <row r="6" spans="1:5" s="1" customFormat="1" ht="12" customHeight="1">
      <c r="A6" s="818"/>
      <c r="B6" s="634">
        <v>2016</v>
      </c>
      <c r="C6" s="630">
        <v>1583</v>
      </c>
      <c r="D6" s="630">
        <v>1345</v>
      </c>
      <c r="E6" s="631">
        <f t="shared" si="0"/>
        <v>238</v>
      </c>
    </row>
    <row r="7" spans="1:5" s="1" customFormat="1" ht="12" customHeight="1">
      <c r="A7" s="818"/>
      <c r="B7" s="634">
        <v>2017</v>
      </c>
      <c r="C7" s="630">
        <v>1668</v>
      </c>
      <c r="D7" s="630">
        <v>1414</v>
      </c>
      <c r="E7" s="631">
        <f t="shared" si="0"/>
        <v>254</v>
      </c>
    </row>
    <row r="8" spans="1:5" s="1" customFormat="1" ht="12" customHeight="1">
      <c r="A8" s="818"/>
      <c r="B8" s="634">
        <v>2018</v>
      </c>
      <c r="C8" s="632">
        <v>1774</v>
      </c>
      <c r="D8" s="632">
        <v>1317</v>
      </c>
      <c r="E8" s="631">
        <f t="shared" si="0"/>
        <v>457</v>
      </c>
    </row>
    <row r="9" spans="1:5" s="1" customFormat="1" ht="12" customHeight="1">
      <c r="A9" s="818" t="s">
        <v>1808</v>
      </c>
      <c r="B9" s="634">
        <v>2014</v>
      </c>
      <c r="C9" s="630">
        <v>448</v>
      </c>
      <c r="D9" s="630">
        <v>407</v>
      </c>
      <c r="E9" s="631">
        <f t="shared" si="0"/>
        <v>41</v>
      </c>
    </row>
    <row r="10" spans="1:5" s="1" customFormat="1" ht="12" customHeight="1">
      <c r="A10" s="818"/>
      <c r="B10" s="634">
        <v>2015</v>
      </c>
      <c r="C10" s="630">
        <v>357</v>
      </c>
      <c r="D10" s="630">
        <v>371</v>
      </c>
      <c r="E10" s="631">
        <f t="shared" si="0"/>
        <v>-14</v>
      </c>
    </row>
    <row r="11" spans="1:5" s="1" customFormat="1" ht="12" customHeight="1">
      <c r="A11" s="818"/>
      <c r="B11" s="634">
        <v>2016</v>
      </c>
      <c r="C11" s="630">
        <v>416</v>
      </c>
      <c r="D11" s="630">
        <v>325</v>
      </c>
      <c r="E11" s="631">
        <f t="shared" si="0"/>
        <v>91</v>
      </c>
    </row>
    <row r="12" spans="1:5" s="1" customFormat="1" ht="12" customHeight="1">
      <c r="A12" s="818"/>
      <c r="B12" s="634">
        <v>2017</v>
      </c>
      <c r="C12" s="630">
        <v>452</v>
      </c>
      <c r="D12" s="630">
        <v>338</v>
      </c>
      <c r="E12" s="631">
        <f t="shared" si="0"/>
        <v>114</v>
      </c>
    </row>
    <row r="13" spans="1:5" s="1" customFormat="1" ht="12" customHeight="1">
      <c r="A13" s="818"/>
      <c r="B13" s="634">
        <v>2018</v>
      </c>
      <c r="C13" s="630">
        <v>422</v>
      </c>
      <c r="D13" s="630">
        <v>331</v>
      </c>
      <c r="E13" s="631">
        <f t="shared" si="0"/>
        <v>91</v>
      </c>
    </row>
    <row r="14" spans="1:5" s="1" customFormat="1" ht="12" customHeight="1">
      <c r="A14" s="818" t="s">
        <v>1809</v>
      </c>
      <c r="B14" s="634">
        <v>2014</v>
      </c>
      <c r="C14" s="630">
        <f t="shared" ref="C14:E18" si="1">C4-C9</f>
        <v>1118</v>
      </c>
      <c r="D14" s="630">
        <f t="shared" si="1"/>
        <v>1002</v>
      </c>
      <c r="E14" s="631">
        <f t="shared" si="1"/>
        <v>116</v>
      </c>
    </row>
    <row r="15" spans="1:5" s="1" customFormat="1" ht="12" customHeight="1">
      <c r="A15" s="818"/>
      <c r="B15" s="634">
        <v>2015</v>
      </c>
      <c r="C15" s="630">
        <f t="shared" si="1"/>
        <v>1141</v>
      </c>
      <c r="D15" s="630">
        <f t="shared" si="1"/>
        <v>1034</v>
      </c>
      <c r="E15" s="631">
        <f t="shared" si="1"/>
        <v>107</v>
      </c>
    </row>
    <row r="16" spans="1:5" s="1" customFormat="1" ht="12" customHeight="1">
      <c r="A16" s="818"/>
      <c r="B16" s="634">
        <v>2016</v>
      </c>
      <c r="C16" s="630">
        <f t="shared" si="1"/>
        <v>1167</v>
      </c>
      <c r="D16" s="630">
        <f t="shared" si="1"/>
        <v>1020</v>
      </c>
      <c r="E16" s="631">
        <f t="shared" si="1"/>
        <v>147</v>
      </c>
    </row>
    <row r="17" spans="1:8" s="1" customFormat="1" ht="12" customHeight="1">
      <c r="A17" s="818"/>
      <c r="B17" s="634">
        <v>2017</v>
      </c>
      <c r="C17" s="630">
        <f t="shared" si="1"/>
        <v>1216</v>
      </c>
      <c r="D17" s="630">
        <f t="shared" si="1"/>
        <v>1076</v>
      </c>
      <c r="E17" s="631">
        <f t="shared" si="1"/>
        <v>140</v>
      </c>
    </row>
    <row r="18" spans="1:8" s="1" customFormat="1" ht="12" customHeight="1">
      <c r="A18" s="818"/>
      <c r="B18" s="634">
        <v>2018</v>
      </c>
      <c r="C18" s="630">
        <f t="shared" si="1"/>
        <v>1352</v>
      </c>
      <c r="D18" s="630">
        <f t="shared" si="1"/>
        <v>986</v>
      </c>
      <c r="E18" s="631">
        <f t="shared" si="1"/>
        <v>366</v>
      </c>
    </row>
    <row r="19" spans="1:8" s="1" customFormat="1">
      <c r="A19" s="633"/>
      <c r="B19" s="629"/>
      <c r="C19" s="630"/>
      <c r="D19" s="630"/>
      <c r="E19" s="631"/>
      <c r="F19" s="630"/>
      <c r="G19" s="630"/>
      <c r="H19" s="631"/>
    </row>
    <row r="20" spans="1:8" s="1" customFormat="1" ht="15" customHeight="1">
      <c r="A20" s="819" t="s">
        <v>1802</v>
      </c>
      <c r="B20" s="819"/>
      <c r="C20" s="819"/>
      <c r="D20" s="819"/>
      <c r="E20" s="819"/>
      <c r="F20" s="635"/>
      <c r="G20" s="635"/>
    </row>
    <row r="21" spans="1:8" s="1" customFormat="1"/>
    <row r="22" spans="1:8" s="1" customFormat="1"/>
    <row r="23" spans="1:8" s="1" customFormat="1"/>
    <row r="24" spans="1:8" s="1" customFormat="1"/>
    <row r="25" spans="1:8" s="1" customFormat="1"/>
    <row r="26" spans="1:8" s="1" customFormat="1"/>
    <row r="27" spans="1:8" s="1" customFormat="1"/>
    <row r="28" spans="1:8" s="1" customFormat="1"/>
    <row r="29" spans="1:8" s="1" customFormat="1"/>
    <row r="30" spans="1:8" s="1" customFormat="1"/>
    <row r="31" spans="1:8" s="1" customFormat="1"/>
    <row r="32" spans="1:8" s="1" customFormat="1"/>
    <row r="33" spans="1:5" ht="15">
      <c r="A33" s="6" t="s">
        <v>1810</v>
      </c>
    </row>
    <row r="35" spans="1:5" s="1" customFormat="1" ht="19.5" customHeight="1">
      <c r="A35" s="628" t="s">
        <v>1805</v>
      </c>
      <c r="B35" s="628" t="s">
        <v>0</v>
      </c>
      <c r="C35" s="628" t="s">
        <v>360</v>
      </c>
      <c r="D35" s="628" t="s">
        <v>473</v>
      </c>
      <c r="E35" s="628" t="s">
        <v>1813</v>
      </c>
    </row>
    <row r="36" spans="1:5" s="1" customFormat="1" ht="12" customHeight="1">
      <c r="A36" s="820" t="s">
        <v>807</v>
      </c>
      <c r="B36" s="634">
        <v>2014</v>
      </c>
      <c r="C36" s="630">
        <v>289</v>
      </c>
      <c r="D36" s="630">
        <v>196</v>
      </c>
      <c r="E36" s="631">
        <f t="shared" ref="E36:E45" si="2">C36-D36</f>
        <v>93</v>
      </c>
    </row>
    <row r="37" spans="1:5" s="1" customFormat="1" ht="12" customHeight="1">
      <c r="A37" s="818"/>
      <c r="B37" s="634">
        <v>2015</v>
      </c>
      <c r="C37" s="630">
        <v>279</v>
      </c>
      <c r="D37" s="630">
        <v>214</v>
      </c>
      <c r="E37" s="631">
        <f t="shared" si="2"/>
        <v>65</v>
      </c>
    </row>
    <row r="38" spans="1:5" s="1" customFormat="1" ht="12" customHeight="1">
      <c r="A38" s="818"/>
      <c r="B38" s="634">
        <v>2016</v>
      </c>
      <c r="C38" s="630">
        <v>328</v>
      </c>
      <c r="D38" s="630">
        <v>234</v>
      </c>
      <c r="E38" s="631">
        <f t="shared" si="2"/>
        <v>94</v>
      </c>
    </row>
    <row r="39" spans="1:5" s="1" customFormat="1" ht="12" customHeight="1">
      <c r="A39" s="818"/>
      <c r="B39" s="634">
        <v>2017</v>
      </c>
      <c r="C39" s="630">
        <v>548</v>
      </c>
      <c r="D39" s="630">
        <v>198</v>
      </c>
      <c r="E39" s="631">
        <f t="shared" si="2"/>
        <v>350</v>
      </c>
    </row>
    <row r="40" spans="1:5" s="1" customFormat="1" ht="12" customHeight="1">
      <c r="A40" s="818"/>
      <c r="B40" s="634">
        <v>2018</v>
      </c>
      <c r="C40" s="632">
        <v>466</v>
      </c>
      <c r="D40" s="632">
        <v>228</v>
      </c>
      <c r="E40" s="631">
        <f t="shared" si="2"/>
        <v>238</v>
      </c>
    </row>
    <row r="41" spans="1:5" s="1" customFormat="1" ht="12" customHeight="1">
      <c r="A41" s="818" t="s">
        <v>1808</v>
      </c>
      <c r="B41" s="634">
        <v>2014</v>
      </c>
      <c r="C41" s="630">
        <v>262</v>
      </c>
      <c r="D41" s="630">
        <v>75</v>
      </c>
      <c r="E41" s="631">
        <f t="shared" si="2"/>
        <v>187</v>
      </c>
    </row>
    <row r="42" spans="1:5" s="1" customFormat="1" ht="12" customHeight="1">
      <c r="A42" s="818"/>
      <c r="B42" s="634">
        <v>2015</v>
      </c>
      <c r="C42" s="630">
        <v>256</v>
      </c>
      <c r="D42" s="630">
        <v>46</v>
      </c>
      <c r="E42" s="631">
        <f t="shared" si="2"/>
        <v>210</v>
      </c>
    </row>
    <row r="43" spans="1:5" s="1" customFormat="1" ht="12" customHeight="1">
      <c r="A43" s="818"/>
      <c r="B43" s="634">
        <v>2016</v>
      </c>
      <c r="C43" s="630">
        <v>282</v>
      </c>
      <c r="D43" s="630">
        <v>65</v>
      </c>
      <c r="E43" s="631">
        <f t="shared" si="2"/>
        <v>217</v>
      </c>
    </row>
    <row r="44" spans="1:5" s="1" customFormat="1" ht="12" customHeight="1">
      <c r="A44" s="818"/>
      <c r="B44" s="634">
        <v>2017</v>
      </c>
      <c r="C44" s="630">
        <v>494</v>
      </c>
      <c r="D44" s="630">
        <v>43</v>
      </c>
      <c r="E44" s="631">
        <f t="shared" si="2"/>
        <v>451</v>
      </c>
    </row>
    <row r="45" spans="1:5" s="1" customFormat="1" ht="12" customHeight="1">
      <c r="A45" s="818"/>
      <c r="B45" s="634">
        <v>2018</v>
      </c>
      <c r="C45" s="630">
        <v>424</v>
      </c>
      <c r="D45" s="630">
        <v>52</v>
      </c>
      <c r="E45" s="631">
        <f t="shared" si="2"/>
        <v>372</v>
      </c>
    </row>
    <row r="46" spans="1:5" s="1" customFormat="1" ht="12" customHeight="1">
      <c r="A46" s="818" t="s">
        <v>1809</v>
      </c>
      <c r="B46" s="634">
        <v>2014</v>
      </c>
      <c r="C46" s="630">
        <f t="shared" ref="C46:E50" si="3">C36-C41</f>
        <v>27</v>
      </c>
      <c r="D46" s="630">
        <f t="shared" si="3"/>
        <v>121</v>
      </c>
      <c r="E46" s="631">
        <f t="shared" si="3"/>
        <v>-94</v>
      </c>
    </row>
    <row r="47" spans="1:5" s="1" customFormat="1" ht="12" customHeight="1">
      <c r="A47" s="818"/>
      <c r="B47" s="634">
        <v>2015</v>
      </c>
      <c r="C47" s="630">
        <f t="shared" si="3"/>
        <v>23</v>
      </c>
      <c r="D47" s="630">
        <f t="shared" si="3"/>
        <v>168</v>
      </c>
      <c r="E47" s="631">
        <f t="shared" si="3"/>
        <v>-145</v>
      </c>
    </row>
    <row r="48" spans="1:5" s="1" customFormat="1" ht="12" customHeight="1">
      <c r="A48" s="818"/>
      <c r="B48" s="634">
        <v>2016</v>
      </c>
      <c r="C48" s="630">
        <f t="shared" si="3"/>
        <v>46</v>
      </c>
      <c r="D48" s="630">
        <f t="shared" si="3"/>
        <v>169</v>
      </c>
      <c r="E48" s="631">
        <f t="shared" si="3"/>
        <v>-123</v>
      </c>
    </row>
    <row r="49" spans="1:7" s="1" customFormat="1" ht="12" customHeight="1">
      <c r="A49" s="818"/>
      <c r="B49" s="634">
        <v>2017</v>
      </c>
      <c r="C49" s="630">
        <f t="shared" si="3"/>
        <v>54</v>
      </c>
      <c r="D49" s="630">
        <f t="shared" si="3"/>
        <v>155</v>
      </c>
      <c r="E49" s="631">
        <f t="shared" si="3"/>
        <v>-101</v>
      </c>
    </row>
    <row r="50" spans="1:7" s="1" customFormat="1" ht="12" customHeight="1">
      <c r="A50" s="818"/>
      <c r="B50" s="634">
        <v>2018</v>
      </c>
      <c r="C50" s="630">
        <f t="shared" si="3"/>
        <v>42</v>
      </c>
      <c r="D50" s="630">
        <f t="shared" si="3"/>
        <v>176</v>
      </c>
      <c r="E50" s="631">
        <f t="shared" si="3"/>
        <v>-134</v>
      </c>
    </row>
    <row r="51" spans="1:7" s="1" customFormat="1"/>
    <row r="52" spans="1:7" s="1" customFormat="1" ht="15" customHeight="1">
      <c r="A52" s="819" t="s">
        <v>1803</v>
      </c>
      <c r="B52" s="819"/>
      <c r="C52" s="819"/>
      <c r="D52" s="819"/>
      <c r="E52" s="819"/>
      <c r="F52" s="635"/>
      <c r="G52" s="635"/>
    </row>
    <row r="53" spans="1:7" s="1" customFormat="1"/>
    <row r="54" spans="1:7" s="1" customFormat="1"/>
    <row r="55" spans="1:7" s="1" customFormat="1"/>
    <row r="56" spans="1:7" s="1" customFormat="1"/>
    <row r="57" spans="1:7" s="1" customFormat="1"/>
    <row r="58" spans="1:7" s="1" customFormat="1"/>
    <row r="59" spans="1:7" s="1" customFormat="1"/>
    <row r="60" spans="1:7" s="1" customFormat="1"/>
    <row r="61" spans="1:7" s="1" customFormat="1"/>
    <row r="62" spans="1:7" s="1" customFormat="1"/>
    <row r="63" spans="1:7" s="1" customFormat="1"/>
    <row r="64" spans="1:7"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sheetData>
  <mergeCells count="8">
    <mergeCell ref="A46:A50"/>
    <mergeCell ref="A20:E20"/>
    <mergeCell ref="A52:E52"/>
    <mergeCell ref="A4:A8"/>
    <mergeCell ref="A9:A13"/>
    <mergeCell ref="A14:A18"/>
    <mergeCell ref="A36:A40"/>
    <mergeCell ref="A41:A45"/>
  </mergeCells>
  <pageMargins left="0.70866141732283472" right="0.70866141732283472" top="0.74803149606299213" bottom="0.74803149606299213" header="0.31496062992125984" footer="0.31496062992125984"/>
  <pageSetup paperSize="9" scale="91" orientation="portrait" r:id="rId1"/>
  <drawing r:id="rId2"/>
</worksheet>
</file>

<file path=xl/worksheets/sheet27.xml><?xml version="1.0" encoding="utf-8"?>
<worksheet xmlns="http://schemas.openxmlformats.org/spreadsheetml/2006/main" xmlns:r="http://schemas.openxmlformats.org/officeDocument/2006/relationships">
  <dimension ref="A1:XFD105"/>
  <sheetViews>
    <sheetView workbookViewId="0"/>
  </sheetViews>
  <sheetFormatPr defaultRowHeight="12.75"/>
  <cols>
    <col min="1" max="1" width="4" style="1" customWidth="1"/>
    <col min="2" max="2" width="15.140625" style="1" customWidth="1"/>
    <col min="3" max="11" width="7.140625" style="1" customWidth="1"/>
    <col min="12" max="16384" width="9.140625" style="1"/>
  </cols>
  <sheetData>
    <row r="1" spans="1:11" ht="15">
      <c r="A1" s="36" t="s">
        <v>1814</v>
      </c>
      <c r="C1" s="36"/>
      <c r="D1" s="36"/>
      <c r="E1" s="36"/>
    </row>
    <row r="2" spans="1:11">
      <c r="B2" s="34"/>
      <c r="C2" s="37"/>
      <c r="D2" s="37"/>
      <c r="E2" s="37"/>
    </row>
    <row r="3" spans="1:11" ht="19.5" customHeight="1">
      <c r="A3" s="813" t="s">
        <v>472</v>
      </c>
      <c r="B3" s="813" t="s">
        <v>187</v>
      </c>
      <c r="C3" s="813">
        <v>2017</v>
      </c>
      <c r="D3" s="813"/>
      <c r="E3" s="813"/>
      <c r="F3" s="813">
        <v>2018</v>
      </c>
      <c r="G3" s="813"/>
      <c r="H3" s="813"/>
      <c r="I3" s="813" t="s">
        <v>466</v>
      </c>
      <c r="J3" s="813" t="s">
        <v>467</v>
      </c>
      <c r="K3" s="813" t="s">
        <v>468</v>
      </c>
    </row>
    <row r="4" spans="1:11" ht="19.5" customHeight="1">
      <c r="A4" s="813"/>
      <c r="B4" s="813"/>
      <c r="C4" s="472" t="s">
        <v>183</v>
      </c>
      <c r="D4" s="472" t="s">
        <v>184</v>
      </c>
      <c r="E4" s="472" t="s">
        <v>469</v>
      </c>
      <c r="F4" s="472" t="s">
        <v>183</v>
      </c>
      <c r="G4" s="472" t="s">
        <v>184</v>
      </c>
      <c r="H4" s="472" t="s">
        <v>469</v>
      </c>
      <c r="I4" s="813"/>
      <c r="J4" s="813"/>
      <c r="K4" s="813"/>
    </row>
    <row r="5" spans="1:11" ht="13.5" customHeight="1">
      <c r="A5" s="500">
        <v>1</v>
      </c>
      <c r="B5" s="333" t="s">
        <v>370</v>
      </c>
      <c r="C5" s="208">
        <v>714</v>
      </c>
      <c r="D5" s="208">
        <v>1111</v>
      </c>
      <c r="E5" s="208">
        <v>1825</v>
      </c>
      <c r="F5" s="208">
        <v>736</v>
      </c>
      <c r="G5" s="208">
        <v>1137</v>
      </c>
      <c r="H5" s="208">
        <v>1873</v>
      </c>
      <c r="I5" s="196">
        <f>(H5-E5)/E5*100</f>
        <v>2.6301369863013702</v>
      </c>
      <c r="J5" s="201">
        <f>H5-E5</f>
        <v>48</v>
      </c>
      <c r="K5" s="196">
        <f>G5/H5*100</f>
        <v>60.704751735184189</v>
      </c>
    </row>
    <row r="6" spans="1:11" ht="13.5" customHeight="1">
      <c r="A6" s="489">
        <v>2</v>
      </c>
      <c r="B6" s="334" t="s">
        <v>371</v>
      </c>
      <c r="C6" s="177">
        <v>437</v>
      </c>
      <c r="D6" s="177">
        <v>446</v>
      </c>
      <c r="E6" s="177">
        <v>883</v>
      </c>
      <c r="F6" s="177">
        <v>427</v>
      </c>
      <c r="G6" s="177">
        <v>458</v>
      </c>
      <c r="H6" s="177">
        <v>885</v>
      </c>
      <c r="I6" s="161">
        <f t="shared" ref="I6:I69" si="0">(H6-E6)/E6*100</f>
        <v>0.22650056625141565</v>
      </c>
      <c r="J6" s="162">
        <f t="shared" ref="J6:J69" si="1">H6-E6</f>
        <v>2</v>
      </c>
      <c r="K6" s="161">
        <f t="shared" ref="K6:K69" si="2">G6/H6*100</f>
        <v>51.751412429378533</v>
      </c>
    </row>
    <row r="7" spans="1:11" ht="13.5" customHeight="1">
      <c r="A7" s="489">
        <v>3</v>
      </c>
      <c r="B7" s="334" t="s">
        <v>372</v>
      </c>
      <c r="C7" s="177">
        <v>397</v>
      </c>
      <c r="D7" s="177">
        <v>311</v>
      </c>
      <c r="E7" s="177">
        <v>708</v>
      </c>
      <c r="F7" s="177">
        <v>395</v>
      </c>
      <c r="G7" s="177">
        <v>311</v>
      </c>
      <c r="H7" s="177">
        <v>706</v>
      </c>
      <c r="I7" s="161">
        <f t="shared" si="0"/>
        <v>-0.2824858757062147</v>
      </c>
      <c r="J7" s="162">
        <f t="shared" si="1"/>
        <v>-2</v>
      </c>
      <c r="K7" s="161">
        <f t="shared" si="2"/>
        <v>44.050991501416433</v>
      </c>
    </row>
    <row r="8" spans="1:11" ht="13.5" customHeight="1">
      <c r="A8" s="489">
        <v>4</v>
      </c>
      <c r="B8" s="334" t="s">
        <v>373</v>
      </c>
      <c r="C8" s="177">
        <v>276</v>
      </c>
      <c r="D8" s="177">
        <v>68</v>
      </c>
      <c r="E8" s="177">
        <v>344</v>
      </c>
      <c r="F8" s="177">
        <v>349</v>
      </c>
      <c r="G8" s="177">
        <v>66</v>
      </c>
      <c r="H8" s="177">
        <v>415</v>
      </c>
      <c r="I8" s="161">
        <f t="shared" si="0"/>
        <v>20.63953488372093</v>
      </c>
      <c r="J8" s="162">
        <f t="shared" si="1"/>
        <v>71</v>
      </c>
      <c r="K8" s="161">
        <f t="shared" si="2"/>
        <v>15.903614457831324</v>
      </c>
    </row>
    <row r="9" spans="1:11" ht="13.5" customHeight="1">
      <c r="A9" s="489">
        <v>5</v>
      </c>
      <c r="B9" s="334" t="s">
        <v>374</v>
      </c>
      <c r="C9" s="177">
        <v>200</v>
      </c>
      <c r="D9" s="177">
        <v>171</v>
      </c>
      <c r="E9" s="177">
        <v>371</v>
      </c>
      <c r="F9" s="177">
        <v>212</v>
      </c>
      <c r="G9" s="177">
        <v>171</v>
      </c>
      <c r="H9" s="177">
        <v>383</v>
      </c>
      <c r="I9" s="161">
        <f t="shared" si="0"/>
        <v>3.2345013477088949</v>
      </c>
      <c r="J9" s="162">
        <f t="shared" si="1"/>
        <v>12</v>
      </c>
      <c r="K9" s="161">
        <f t="shared" si="2"/>
        <v>44.64751958224543</v>
      </c>
    </row>
    <row r="10" spans="1:11" ht="13.5" customHeight="1">
      <c r="A10" s="489">
        <v>6</v>
      </c>
      <c r="B10" s="334" t="s">
        <v>375</v>
      </c>
      <c r="C10" s="177">
        <v>69</v>
      </c>
      <c r="D10" s="177">
        <v>256</v>
      </c>
      <c r="E10" s="177">
        <v>325</v>
      </c>
      <c r="F10" s="177">
        <v>74</v>
      </c>
      <c r="G10" s="177">
        <v>249</v>
      </c>
      <c r="H10" s="177">
        <v>323</v>
      </c>
      <c r="I10" s="161">
        <f t="shared" si="0"/>
        <v>-0.61538461538461542</v>
      </c>
      <c r="J10" s="162">
        <f t="shared" si="1"/>
        <v>-2</v>
      </c>
      <c r="K10" s="161">
        <f t="shared" si="2"/>
        <v>77.089783281733745</v>
      </c>
    </row>
    <row r="11" spans="1:11" ht="13.5" customHeight="1">
      <c r="A11" s="489">
        <v>7</v>
      </c>
      <c r="B11" s="334" t="s">
        <v>376</v>
      </c>
      <c r="C11" s="177">
        <v>117</v>
      </c>
      <c r="D11" s="177">
        <v>127</v>
      </c>
      <c r="E11" s="177">
        <v>244</v>
      </c>
      <c r="F11" s="177">
        <v>126</v>
      </c>
      <c r="G11" s="177">
        <v>130</v>
      </c>
      <c r="H11" s="177">
        <v>256</v>
      </c>
      <c r="I11" s="161">
        <f t="shared" si="0"/>
        <v>4.918032786885246</v>
      </c>
      <c r="J11" s="162">
        <f t="shared" si="1"/>
        <v>12</v>
      </c>
      <c r="K11" s="161">
        <f t="shared" si="2"/>
        <v>50.78125</v>
      </c>
    </row>
    <row r="12" spans="1:11" ht="13.5" customHeight="1">
      <c r="A12" s="489">
        <v>8</v>
      </c>
      <c r="B12" s="334" t="s">
        <v>470</v>
      </c>
      <c r="C12" s="177">
        <v>129</v>
      </c>
      <c r="D12" s="177">
        <v>113</v>
      </c>
      <c r="E12" s="177">
        <v>242</v>
      </c>
      <c r="F12" s="177">
        <v>126</v>
      </c>
      <c r="G12" s="177">
        <v>122</v>
      </c>
      <c r="H12" s="177">
        <v>248</v>
      </c>
      <c r="I12" s="161">
        <f t="shared" si="0"/>
        <v>2.4793388429752068</v>
      </c>
      <c r="J12" s="162">
        <f t="shared" si="1"/>
        <v>6</v>
      </c>
      <c r="K12" s="161">
        <f t="shared" si="2"/>
        <v>49.193548387096776</v>
      </c>
    </row>
    <row r="13" spans="1:11" ht="13.5" customHeight="1">
      <c r="A13" s="489">
        <v>9</v>
      </c>
      <c r="B13" s="334" t="s">
        <v>377</v>
      </c>
      <c r="C13" s="177">
        <v>76</v>
      </c>
      <c r="D13" s="177">
        <v>156</v>
      </c>
      <c r="E13" s="177">
        <v>232</v>
      </c>
      <c r="F13" s="177">
        <v>74</v>
      </c>
      <c r="G13" s="177">
        <v>158</v>
      </c>
      <c r="H13" s="177">
        <v>232</v>
      </c>
      <c r="I13" s="161">
        <f t="shared" si="0"/>
        <v>0</v>
      </c>
      <c r="J13" s="162">
        <f t="shared" si="1"/>
        <v>0</v>
      </c>
      <c r="K13" s="161">
        <f t="shared" si="2"/>
        <v>68.103448275862064</v>
      </c>
    </row>
    <row r="14" spans="1:11" ht="13.5" customHeight="1">
      <c r="A14" s="489">
        <v>10</v>
      </c>
      <c r="B14" s="334" t="s">
        <v>378</v>
      </c>
      <c r="C14" s="177">
        <v>71</v>
      </c>
      <c r="D14" s="177">
        <v>71</v>
      </c>
      <c r="E14" s="177">
        <v>142</v>
      </c>
      <c r="F14" s="177">
        <v>67</v>
      </c>
      <c r="G14" s="177">
        <v>69</v>
      </c>
      <c r="H14" s="177">
        <v>136</v>
      </c>
      <c r="I14" s="161">
        <f t="shared" si="0"/>
        <v>-4.225352112676056</v>
      </c>
      <c r="J14" s="162">
        <f t="shared" si="1"/>
        <v>-6</v>
      </c>
      <c r="K14" s="161">
        <f t="shared" si="2"/>
        <v>50.735294117647058</v>
      </c>
    </row>
    <row r="15" spans="1:11" ht="13.5" customHeight="1">
      <c r="A15" s="489">
        <v>11</v>
      </c>
      <c r="B15" s="334" t="s">
        <v>379</v>
      </c>
      <c r="C15" s="177">
        <v>60</v>
      </c>
      <c r="D15" s="177">
        <v>58</v>
      </c>
      <c r="E15" s="177">
        <v>118</v>
      </c>
      <c r="F15" s="177">
        <v>60</v>
      </c>
      <c r="G15" s="177">
        <v>58</v>
      </c>
      <c r="H15" s="177">
        <v>118</v>
      </c>
      <c r="I15" s="161">
        <f t="shared" si="0"/>
        <v>0</v>
      </c>
      <c r="J15" s="162">
        <f t="shared" si="1"/>
        <v>0</v>
      </c>
      <c r="K15" s="161">
        <f t="shared" si="2"/>
        <v>49.152542372881356</v>
      </c>
    </row>
    <row r="16" spans="1:11" ht="13.5" customHeight="1">
      <c r="A16" s="489">
        <v>12</v>
      </c>
      <c r="B16" s="334" t="s">
        <v>380</v>
      </c>
      <c r="C16" s="177">
        <v>52</v>
      </c>
      <c r="D16" s="177">
        <v>38</v>
      </c>
      <c r="E16" s="177">
        <v>90</v>
      </c>
      <c r="F16" s="177">
        <v>61</v>
      </c>
      <c r="G16" s="177">
        <v>42</v>
      </c>
      <c r="H16" s="177">
        <v>103</v>
      </c>
      <c r="I16" s="161">
        <f t="shared" si="0"/>
        <v>14.444444444444443</v>
      </c>
      <c r="J16" s="162">
        <f t="shared" si="1"/>
        <v>13</v>
      </c>
      <c r="K16" s="161">
        <f t="shared" si="2"/>
        <v>40.776699029126213</v>
      </c>
    </row>
    <row r="17" spans="1:11" ht="13.5" customHeight="1">
      <c r="A17" s="489">
        <v>13</v>
      </c>
      <c r="B17" s="334" t="s">
        <v>422</v>
      </c>
      <c r="C17" s="177">
        <v>44</v>
      </c>
      <c r="D17" s="177">
        <v>56</v>
      </c>
      <c r="E17" s="177">
        <v>100</v>
      </c>
      <c r="F17" s="177">
        <v>42</v>
      </c>
      <c r="G17" s="177">
        <v>56</v>
      </c>
      <c r="H17" s="177">
        <v>98</v>
      </c>
      <c r="I17" s="161">
        <f t="shared" si="0"/>
        <v>-2</v>
      </c>
      <c r="J17" s="162">
        <f t="shared" si="1"/>
        <v>-2</v>
      </c>
      <c r="K17" s="161">
        <f t="shared" si="2"/>
        <v>57.142857142857139</v>
      </c>
    </row>
    <row r="18" spans="1:11" ht="13.5" customHeight="1">
      <c r="A18" s="489">
        <v>14</v>
      </c>
      <c r="B18" s="334" t="s">
        <v>381</v>
      </c>
      <c r="C18" s="177">
        <v>53</v>
      </c>
      <c r="D18" s="177">
        <v>37</v>
      </c>
      <c r="E18" s="177">
        <v>90</v>
      </c>
      <c r="F18" s="177">
        <v>58</v>
      </c>
      <c r="G18" s="177">
        <v>39</v>
      </c>
      <c r="H18" s="177">
        <v>97</v>
      </c>
      <c r="I18" s="161">
        <f t="shared" si="0"/>
        <v>7.7777777777777777</v>
      </c>
      <c r="J18" s="162">
        <f t="shared" si="1"/>
        <v>7</v>
      </c>
      <c r="K18" s="161">
        <f t="shared" si="2"/>
        <v>40.206185567010309</v>
      </c>
    </row>
    <row r="19" spans="1:11" ht="13.5" customHeight="1">
      <c r="A19" s="489">
        <v>15</v>
      </c>
      <c r="B19" s="334" t="s">
        <v>382</v>
      </c>
      <c r="C19" s="177">
        <v>44</v>
      </c>
      <c r="D19" s="177">
        <v>40</v>
      </c>
      <c r="E19" s="177">
        <v>84</v>
      </c>
      <c r="F19" s="177">
        <v>50</v>
      </c>
      <c r="G19" s="177">
        <v>40</v>
      </c>
      <c r="H19" s="177">
        <v>90</v>
      </c>
      <c r="I19" s="161">
        <f t="shared" si="0"/>
        <v>7.1428571428571423</v>
      </c>
      <c r="J19" s="162">
        <f t="shared" si="1"/>
        <v>6</v>
      </c>
      <c r="K19" s="161">
        <f t="shared" si="2"/>
        <v>44.444444444444443</v>
      </c>
    </row>
    <row r="20" spans="1:11" ht="13.5" customHeight="1">
      <c r="A20" s="489">
        <v>16</v>
      </c>
      <c r="B20" s="334" t="s">
        <v>383</v>
      </c>
      <c r="C20" s="177">
        <v>37</v>
      </c>
      <c r="D20" s="177">
        <v>52</v>
      </c>
      <c r="E20" s="177">
        <v>89</v>
      </c>
      <c r="F20" s="177">
        <v>36</v>
      </c>
      <c r="G20" s="177">
        <v>53</v>
      </c>
      <c r="H20" s="177">
        <v>89</v>
      </c>
      <c r="I20" s="161">
        <f t="shared" si="0"/>
        <v>0</v>
      </c>
      <c r="J20" s="162">
        <f t="shared" si="1"/>
        <v>0</v>
      </c>
      <c r="K20" s="161">
        <f t="shared" si="2"/>
        <v>59.550561797752813</v>
      </c>
    </row>
    <row r="21" spans="1:11" ht="13.5" customHeight="1">
      <c r="A21" s="489">
        <v>17</v>
      </c>
      <c r="B21" s="334" t="s">
        <v>384</v>
      </c>
      <c r="C21" s="177">
        <v>34</v>
      </c>
      <c r="D21" s="177">
        <v>38</v>
      </c>
      <c r="E21" s="177">
        <v>72</v>
      </c>
      <c r="F21" s="177">
        <v>36</v>
      </c>
      <c r="G21" s="177">
        <v>40</v>
      </c>
      <c r="H21" s="177">
        <v>76</v>
      </c>
      <c r="I21" s="161">
        <f t="shared" si="0"/>
        <v>5.5555555555555554</v>
      </c>
      <c r="J21" s="162">
        <f t="shared" si="1"/>
        <v>4</v>
      </c>
      <c r="K21" s="161">
        <f t="shared" si="2"/>
        <v>52.631578947368418</v>
      </c>
    </row>
    <row r="22" spans="1:11" ht="13.5" customHeight="1">
      <c r="A22" s="489">
        <v>18</v>
      </c>
      <c r="B22" s="334" t="s">
        <v>385</v>
      </c>
      <c r="C22" s="177">
        <v>40</v>
      </c>
      <c r="D22" s="177">
        <v>6</v>
      </c>
      <c r="E22" s="177">
        <v>46</v>
      </c>
      <c r="F22" s="177">
        <v>56</v>
      </c>
      <c r="G22" s="177">
        <v>7</v>
      </c>
      <c r="H22" s="177">
        <v>63</v>
      </c>
      <c r="I22" s="161">
        <f t="shared" si="0"/>
        <v>36.95652173913043</v>
      </c>
      <c r="J22" s="162">
        <f t="shared" si="1"/>
        <v>17</v>
      </c>
      <c r="K22" s="161">
        <f t="shared" si="2"/>
        <v>11.111111111111111</v>
      </c>
    </row>
    <row r="23" spans="1:11" ht="13.5" customHeight="1">
      <c r="A23" s="489">
        <v>19</v>
      </c>
      <c r="B23" s="334" t="s">
        <v>386</v>
      </c>
      <c r="C23" s="177">
        <v>15</v>
      </c>
      <c r="D23" s="177">
        <v>28</v>
      </c>
      <c r="E23" s="177">
        <v>43</v>
      </c>
      <c r="F23" s="177">
        <v>19</v>
      </c>
      <c r="G23" s="177">
        <v>38</v>
      </c>
      <c r="H23" s="177">
        <v>57</v>
      </c>
      <c r="I23" s="161">
        <f t="shared" si="0"/>
        <v>32.558139534883722</v>
      </c>
      <c r="J23" s="162">
        <f t="shared" si="1"/>
        <v>14</v>
      </c>
      <c r="K23" s="161">
        <f t="shared" si="2"/>
        <v>66.666666666666657</v>
      </c>
    </row>
    <row r="24" spans="1:11" ht="13.5" customHeight="1">
      <c r="A24" s="489">
        <v>20</v>
      </c>
      <c r="B24" s="334" t="s">
        <v>387</v>
      </c>
      <c r="C24" s="177">
        <v>22</v>
      </c>
      <c r="D24" s="177">
        <v>22</v>
      </c>
      <c r="E24" s="177">
        <v>44</v>
      </c>
      <c r="F24" s="177">
        <v>32</v>
      </c>
      <c r="G24" s="177">
        <v>22</v>
      </c>
      <c r="H24" s="177">
        <v>54</v>
      </c>
      <c r="I24" s="161">
        <f t="shared" si="0"/>
        <v>22.727272727272727</v>
      </c>
      <c r="J24" s="162">
        <f t="shared" si="1"/>
        <v>10</v>
      </c>
      <c r="K24" s="161">
        <f t="shared" si="2"/>
        <v>40.74074074074074</v>
      </c>
    </row>
    <row r="25" spans="1:11" ht="13.5" customHeight="1">
      <c r="A25" s="489">
        <v>21</v>
      </c>
      <c r="B25" s="334" t="s">
        <v>389</v>
      </c>
      <c r="C25" s="177">
        <v>12</v>
      </c>
      <c r="D25" s="177">
        <v>37</v>
      </c>
      <c r="E25" s="177">
        <v>49</v>
      </c>
      <c r="F25" s="177">
        <v>11</v>
      </c>
      <c r="G25" s="177">
        <v>32</v>
      </c>
      <c r="H25" s="177">
        <v>43</v>
      </c>
      <c r="I25" s="161">
        <f t="shared" si="0"/>
        <v>-12.244897959183673</v>
      </c>
      <c r="J25" s="162">
        <f t="shared" si="1"/>
        <v>-6</v>
      </c>
      <c r="K25" s="161">
        <f t="shared" si="2"/>
        <v>74.418604651162795</v>
      </c>
    </row>
    <row r="26" spans="1:11" ht="13.5" customHeight="1">
      <c r="A26" s="489">
        <v>22</v>
      </c>
      <c r="B26" s="334" t="s">
        <v>388</v>
      </c>
      <c r="C26" s="177">
        <v>26</v>
      </c>
      <c r="D26" s="177">
        <v>16</v>
      </c>
      <c r="E26" s="177">
        <v>42</v>
      </c>
      <c r="F26" s="177">
        <v>28</v>
      </c>
      <c r="G26" s="177">
        <v>15</v>
      </c>
      <c r="H26" s="177">
        <v>43</v>
      </c>
      <c r="I26" s="161">
        <f t="shared" si="0"/>
        <v>2.3809523809523809</v>
      </c>
      <c r="J26" s="162">
        <f t="shared" si="1"/>
        <v>1</v>
      </c>
      <c r="K26" s="161">
        <f t="shared" si="2"/>
        <v>34.883720930232556</v>
      </c>
    </row>
    <row r="27" spans="1:11" ht="13.5" customHeight="1">
      <c r="A27" s="489">
        <v>23</v>
      </c>
      <c r="B27" s="334" t="s">
        <v>390</v>
      </c>
      <c r="C27" s="177">
        <v>21</v>
      </c>
      <c r="D27" s="177">
        <v>22</v>
      </c>
      <c r="E27" s="177">
        <v>43</v>
      </c>
      <c r="F27" s="177">
        <v>20</v>
      </c>
      <c r="G27" s="177">
        <v>22</v>
      </c>
      <c r="H27" s="177">
        <v>42</v>
      </c>
      <c r="I27" s="161">
        <f t="shared" si="0"/>
        <v>-2.3255813953488373</v>
      </c>
      <c r="J27" s="162">
        <f t="shared" si="1"/>
        <v>-1</v>
      </c>
      <c r="K27" s="161">
        <f t="shared" si="2"/>
        <v>52.380952380952387</v>
      </c>
    </row>
    <row r="28" spans="1:11" ht="13.5" customHeight="1">
      <c r="A28" s="489">
        <v>24</v>
      </c>
      <c r="B28" s="334" t="s">
        <v>391</v>
      </c>
      <c r="C28" s="177">
        <v>23</v>
      </c>
      <c r="D28" s="177">
        <v>18</v>
      </c>
      <c r="E28" s="177">
        <v>41</v>
      </c>
      <c r="F28" s="177">
        <v>22</v>
      </c>
      <c r="G28" s="177">
        <v>20</v>
      </c>
      <c r="H28" s="177">
        <v>42</v>
      </c>
      <c r="I28" s="161">
        <f t="shared" si="0"/>
        <v>2.4390243902439024</v>
      </c>
      <c r="J28" s="162">
        <f t="shared" si="1"/>
        <v>1</v>
      </c>
      <c r="K28" s="161">
        <f t="shared" si="2"/>
        <v>47.619047619047613</v>
      </c>
    </row>
    <row r="29" spans="1:11" ht="13.5" customHeight="1">
      <c r="A29" s="489">
        <v>25</v>
      </c>
      <c r="B29" s="334" t="s">
        <v>392</v>
      </c>
      <c r="C29" s="177">
        <v>25</v>
      </c>
      <c r="D29" s="177">
        <v>15</v>
      </c>
      <c r="E29" s="177">
        <v>40</v>
      </c>
      <c r="F29" s="177">
        <v>26</v>
      </c>
      <c r="G29" s="177">
        <v>15</v>
      </c>
      <c r="H29" s="177">
        <v>41</v>
      </c>
      <c r="I29" s="161">
        <f t="shared" si="0"/>
        <v>2.5</v>
      </c>
      <c r="J29" s="162">
        <f t="shared" si="1"/>
        <v>1</v>
      </c>
      <c r="K29" s="161">
        <f t="shared" si="2"/>
        <v>36.585365853658537</v>
      </c>
    </row>
    <row r="30" spans="1:11" ht="13.5" customHeight="1">
      <c r="A30" s="489">
        <v>26</v>
      </c>
      <c r="B30" s="334" t="s">
        <v>471</v>
      </c>
      <c r="C30" s="177">
        <v>6</v>
      </c>
      <c r="D30" s="177">
        <v>32</v>
      </c>
      <c r="E30" s="177">
        <v>38</v>
      </c>
      <c r="F30" s="177">
        <v>5</v>
      </c>
      <c r="G30" s="177">
        <v>32</v>
      </c>
      <c r="H30" s="177">
        <v>37</v>
      </c>
      <c r="I30" s="161">
        <f t="shared" si="0"/>
        <v>-2.6315789473684208</v>
      </c>
      <c r="J30" s="162">
        <f t="shared" si="1"/>
        <v>-1</v>
      </c>
      <c r="K30" s="161">
        <f t="shared" si="2"/>
        <v>86.486486486486484</v>
      </c>
    </row>
    <row r="31" spans="1:11" ht="13.5" customHeight="1">
      <c r="A31" s="489">
        <v>27</v>
      </c>
      <c r="B31" s="334" t="s">
        <v>394</v>
      </c>
      <c r="C31" s="177">
        <v>12</v>
      </c>
      <c r="D31" s="177">
        <v>17</v>
      </c>
      <c r="E31" s="177">
        <v>29</v>
      </c>
      <c r="F31" s="177">
        <v>13</v>
      </c>
      <c r="G31" s="177">
        <v>22</v>
      </c>
      <c r="H31" s="177">
        <v>35</v>
      </c>
      <c r="I31" s="161">
        <f t="shared" si="0"/>
        <v>20.689655172413794</v>
      </c>
      <c r="J31" s="162">
        <f t="shared" si="1"/>
        <v>6</v>
      </c>
      <c r="K31" s="161">
        <f t="shared" si="2"/>
        <v>62.857142857142854</v>
      </c>
    </row>
    <row r="32" spans="1:11" ht="13.5" customHeight="1">
      <c r="A32" s="489">
        <v>28</v>
      </c>
      <c r="B32" s="334" t="s">
        <v>393</v>
      </c>
      <c r="C32" s="177">
        <v>18</v>
      </c>
      <c r="D32" s="177">
        <v>5</v>
      </c>
      <c r="E32" s="177">
        <v>23</v>
      </c>
      <c r="F32" s="177">
        <v>23</v>
      </c>
      <c r="G32" s="177">
        <v>12</v>
      </c>
      <c r="H32" s="177">
        <v>35</v>
      </c>
      <c r="I32" s="161">
        <f t="shared" si="0"/>
        <v>52.173913043478258</v>
      </c>
      <c r="J32" s="162">
        <f t="shared" si="1"/>
        <v>12</v>
      </c>
      <c r="K32" s="161">
        <f t="shared" si="2"/>
        <v>34.285714285714285</v>
      </c>
    </row>
    <row r="33" spans="1:11" ht="13.5" customHeight="1">
      <c r="A33" s="489">
        <v>29</v>
      </c>
      <c r="B33" s="334" t="s">
        <v>395</v>
      </c>
      <c r="C33" s="177">
        <v>8</v>
      </c>
      <c r="D33" s="177">
        <v>19</v>
      </c>
      <c r="E33" s="177">
        <v>27</v>
      </c>
      <c r="F33" s="177">
        <v>9</v>
      </c>
      <c r="G33" s="177">
        <v>21</v>
      </c>
      <c r="H33" s="177">
        <v>30</v>
      </c>
      <c r="I33" s="161">
        <f t="shared" si="0"/>
        <v>11.111111111111111</v>
      </c>
      <c r="J33" s="162">
        <f t="shared" si="1"/>
        <v>3</v>
      </c>
      <c r="K33" s="161">
        <f t="shared" si="2"/>
        <v>70</v>
      </c>
    </row>
    <row r="34" spans="1:11" ht="13.5" customHeight="1">
      <c r="A34" s="489">
        <v>30</v>
      </c>
      <c r="B34" s="334" t="s">
        <v>396</v>
      </c>
      <c r="C34" s="177">
        <v>20</v>
      </c>
      <c r="D34" s="177">
        <v>14</v>
      </c>
      <c r="E34" s="177">
        <v>34</v>
      </c>
      <c r="F34" s="177">
        <v>17</v>
      </c>
      <c r="G34" s="177">
        <v>13</v>
      </c>
      <c r="H34" s="177">
        <v>30</v>
      </c>
      <c r="I34" s="161">
        <f t="shared" si="0"/>
        <v>-11.76470588235294</v>
      </c>
      <c r="J34" s="162">
        <f t="shared" si="1"/>
        <v>-4</v>
      </c>
      <c r="K34" s="161">
        <f t="shared" si="2"/>
        <v>43.333333333333336</v>
      </c>
    </row>
    <row r="35" spans="1:11" ht="13.5" customHeight="1">
      <c r="A35" s="489">
        <v>31</v>
      </c>
      <c r="B35" s="334" t="s">
        <v>397</v>
      </c>
      <c r="C35" s="177">
        <v>8</v>
      </c>
      <c r="D35" s="177">
        <v>22</v>
      </c>
      <c r="E35" s="177">
        <v>30</v>
      </c>
      <c r="F35" s="177">
        <v>9</v>
      </c>
      <c r="G35" s="177">
        <v>21</v>
      </c>
      <c r="H35" s="177">
        <v>30</v>
      </c>
      <c r="I35" s="161">
        <f t="shared" si="0"/>
        <v>0</v>
      </c>
      <c r="J35" s="162">
        <f t="shared" si="1"/>
        <v>0</v>
      </c>
      <c r="K35" s="161">
        <f t="shared" si="2"/>
        <v>70</v>
      </c>
    </row>
    <row r="36" spans="1:11" ht="13.5" customHeight="1">
      <c r="A36" s="489">
        <v>32</v>
      </c>
      <c r="B36" s="334" t="s">
        <v>399</v>
      </c>
      <c r="C36" s="177">
        <v>18</v>
      </c>
      <c r="D36" s="177">
        <v>8</v>
      </c>
      <c r="E36" s="177">
        <v>26</v>
      </c>
      <c r="F36" s="177">
        <v>18</v>
      </c>
      <c r="G36" s="177">
        <v>9</v>
      </c>
      <c r="H36" s="177">
        <v>27</v>
      </c>
      <c r="I36" s="161">
        <f t="shared" si="0"/>
        <v>3.8461538461538463</v>
      </c>
      <c r="J36" s="162">
        <f t="shared" si="1"/>
        <v>1</v>
      </c>
      <c r="K36" s="161">
        <f t="shared" si="2"/>
        <v>33.333333333333329</v>
      </c>
    </row>
    <row r="37" spans="1:11" ht="13.5" customHeight="1">
      <c r="A37" s="489">
        <v>33</v>
      </c>
      <c r="B37" s="334" t="s">
        <v>398</v>
      </c>
      <c r="C37" s="177">
        <v>13</v>
      </c>
      <c r="D37" s="177">
        <v>13</v>
      </c>
      <c r="E37" s="177">
        <v>26</v>
      </c>
      <c r="F37" s="177">
        <v>12</v>
      </c>
      <c r="G37" s="177">
        <v>15</v>
      </c>
      <c r="H37" s="177">
        <v>27</v>
      </c>
      <c r="I37" s="161">
        <f t="shared" si="0"/>
        <v>3.8461538461538463</v>
      </c>
      <c r="J37" s="162">
        <f t="shared" si="1"/>
        <v>1</v>
      </c>
      <c r="K37" s="161">
        <f t="shared" si="2"/>
        <v>55.555555555555557</v>
      </c>
    </row>
    <row r="38" spans="1:11" ht="13.5" customHeight="1">
      <c r="A38" s="489">
        <v>34</v>
      </c>
      <c r="B38" s="334" t="s">
        <v>400</v>
      </c>
      <c r="C38" s="177">
        <v>11</v>
      </c>
      <c r="D38" s="177">
        <v>16</v>
      </c>
      <c r="E38" s="177">
        <v>27</v>
      </c>
      <c r="F38" s="177">
        <v>12</v>
      </c>
      <c r="G38" s="177">
        <v>15</v>
      </c>
      <c r="H38" s="177">
        <v>27</v>
      </c>
      <c r="I38" s="161">
        <f t="shared" si="0"/>
        <v>0</v>
      </c>
      <c r="J38" s="162">
        <f t="shared" si="1"/>
        <v>0</v>
      </c>
      <c r="K38" s="161">
        <f t="shared" si="2"/>
        <v>55.555555555555557</v>
      </c>
    </row>
    <row r="39" spans="1:11" ht="13.5" customHeight="1">
      <c r="A39" s="489">
        <v>35</v>
      </c>
      <c r="B39" s="334" t="s">
        <v>401</v>
      </c>
      <c r="C39" s="177">
        <v>18</v>
      </c>
      <c r="D39" s="177">
        <v>5</v>
      </c>
      <c r="E39" s="177">
        <v>23</v>
      </c>
      <c r="F39" s="177">
        <v>19</v>
      </c>
      <c r="G39" s="177">
        <v>7</v>
      </c>
      <c r="H39" s="177">
        <v>26</v>
      </c>
      <c r="I39" s="161">
        <f t="shared" si="0"/>
        <v>13.043478260869565</v>
      </c>
      <c r="J39" s="162">
        <f t="shared" si="1"/>
        <v>3</v>
      </c>
      <c r="K39" s="161">
        <f t="shared" si="2"/>
        <v>26.923076923076923</v>
      </c>
    </row>
    <row r="40" spans="1:11" ht="13.5" customHeight="1">
      <c r="A40" s="489">
        <v>36</v>
      </c>
      <c r="B40" s="334" t="s">
        <v>402</v>
      </c>
      <c r="C40" s="177">
        <v>14</v>
      </c>
      <c r="D40" s="177">
        <v>11</v>
      </c>
      <c r="E40" s="177">
        <v>25</v>
      </c>
      <c r="F40" s="177">
        <v>15</v>
      </c>
      <c r="G40" s="177">
        <v>8</v>
      </c>
      <c r="H40" s="177">
        <v>23</v>
      </c>
      <c r="I40" s="161">
        <f t="shared" si="0"/>
        <v>-8</v>
      </c>
      <c r="J40" s="162">
        <f t="shared" si="1"/>
        <v>-2</v>
      </c>
      <c r="K40" s="161">
        <f t="shared" si="2"/>
        <v>34.782608695652172</v>
      </c>
    </row>
    <row r="41" spans="1:11" ht="13.5" customHeight="1">
      <c r="A41" s="489">
        <v>37</v>
      </c>
      <c r="B41" s="334" t="s">
        <v>403</v>
      </c>
      <c r="C41" s="177">
        <v>7</v>
      </c>
      <c r="D41" s="177">
        <v>15</v>
      </c>
      <c r="E41" s="177">
        <v>22</v>
      </c>
      <c r="F41" s="177">
        <v>8</v>
      </c>
      <c r="G41" s="177">
        <v>14</v>
      </c>
      <c r="H41" s="177">
        <v>22</v>
      </c>
      <c r="I41" s="161">
        <f t="shared" si="0"/>
        <v>0</v>
      </c>
      <c r="J41" s="162">
        <f t="shared" si="1"/>
        <v>0</v>
      </c>
      <c r="K41" s="161">
        <f t="shared" si="2"/>
        <v>63.636363636363633</v>
      </c>
    </row>
    <row r="42" spans="1:11" ht="13.5" customHeight="1">
      <c r="A42" s="489">
        <v>38</v>
      </c>
      <c r="B42" s="334" t="s">
        <v>1627</v>
      </c>
      <c r="C42" s="177">
        <v>11</v>
      </c>
      <c r="D42" s="177">
        <v>11</v>
      </c>
      <c r="E42" s="177">
        <v>22</v>
      </c>
      <c r="F42" s="177">
        <v>10</v>
      </c>
      <c r="G42" s="177">
        <v>12</v>
      </c>
      <c r="H42" s="177">
        <v>22</v>
      </c>
      <c r="I42" s="161">
        <f t="shared" si="0"/>
        <v>0</v>
      </c>
      <c r="J42" s="162">
        <f t="shared" si="1"/>
        <v>0</v>
      </c>
      <c r="K42" s="161">
        <f t="shared" si="2"/>
        <v>54.54545454545454</v>
      </c>
    </row>
    <row r="43" spans="1:11" ht="13.5" customHeight="1">
      <c r="A43" s="489">
        <v>39</v>
      </c>
      <c r="B43" s="334" t="s">
        <v>404</v>
      </c>
      <c r="C43" s="177">
        <v>8</v>
      </c>
      <c r="D43" s="177">
        <v>10</v>
      </c>
      <c r="E43" s="177">
        <v>18</v>
      </c>
      <c r="F43" s="177">
        <v>8</v>
      </c>
      <c r="G43" s="177">
        <v>12</v>
      </c>
      <c r="H43" s="177">
        <v>20</v>
      </c>
      <c r="I43" s="161">
        <f t="shared" si="0"/>
        <v>11.111111111111111</v>
      </c>
      <c r="J43" s="162">
        <f t="shared" si="1"/>
        <v>2</v>
      </c>
      <c r="K43" s="161">
        <f t="shared" si="2"/>
        <v>60</v>
      </c>
    </row>
    <row r="44" spans="1:11" ht="13.5" customHeight="1">
      <c r="A44" s="489">
        <v>40</v>
      </c>
      <c r="B44" s="334" t="s">
        <v>405</v>
      </c>
      <c r="C44" s="177">
        <v>5</v>
      </c>
      <c r="D44" s="177">
        <v>13</v>
      </c>
      <c r="E44" s="177">
        <v>18</v>
      </c>
      <c r="F44" s="177">
        <v>5</v>
      </c>
      <c r="G44" s="177">
        <v>13</v>
      </c>
      <c r="H44" s="177">
        <v>18</v>
      </c>
      <c r="I44" s="161">
        <f t="shared" si="0"/>
        <v>0</v>
      </c>
      <c r="J44" s="162">
        <f t="shared" si="1"/>
        <v>0</v>
      </c>
      <c r="K44" s="161">
        <f t="shared" si="2"/>
        <v>72.222222222222214</v>
      </c>
    </row>
    <row r="45" spans="1:11" ht="13.5" customHeight="1">
      <c r="A45" s="489">
        <v>41</v>
      </c>
      <c r="B45" s="334" t="s">
        <v>406</v>
      </c>
      <c r="C45" s="177">
        <v>8</v>
      </c>
      <c r="D45" s="177">
        <v>6</v>
      </c>
      <c r="E45" s="177">
        <v>14</v>
      </c>
      <c r="F45" s="177">
        <v>9</v>
      </c>
      <c r="G45" s="177">
        <v>7</v>
      </c>
      <c r="H45" s="177">
        <v>16</v>
      </c>
      <c r="I45" s="161">
        <f t="shared" si="0"/>
        <v>14.285714285714285</v>
      </c>
      <c r="J45" s="162">
        <f t="shared" si="1"/>
        <v>2</v>
      </c>
      <c r="K45" s="161">
        <f t="shared" si="2"/>
        <v>43.75</v>
      </c>
    </row>
    <row r="46" spans="1:11" ht="13.5" customHeight="1">
      <c r="A46" s="489">
        <v>42</v>
      </c>
      <c r="B46" s="334" t="s">
        <v>407</v>
      </c>
      <c r="C46" s="177">
        <v>10</v>
      </c>
      <c r="D46" s="177">
        <v>5</v>
      </c>
      <c r="E46" s="177">
        <v>15</v>
      </c>
      <c r="F46" s="177">
        <v>9</v>
      </c>
      <c r="G46" s="177">
        <v>7</v>
      </c>
      <c r="H46" s="177">
        <v>16</v>
      </c>
      <c r="I46" s="161">
        <f t="shared" si="0"/>
        <v>6.666666666666667</v>
      </c>
      <c r="J46" s="162">
        <f t="shared" si="1"/>
        <v>1</v>
      </c>
      <c r="K46" s="161">
        <f t="shared" si="2"/>
        <v>43.75</v>
      </c>
    </row>
    <row r="47" spans="1:11" ht="13.5" customHeight="1">
      <c r="A47" s="489">
        <v>43</v>
      </c>
      <c r="B47" s="334" t="s">
        <v>408</v>
      </c>
      <c r="C47" s="177">
        <v>9</v>
      </c>
      <c r="D47" s="177">
        <v>7</v>
      </c>
      <c r="E47" s="177">
        <v>16</v>
      </c>
      <c r="F47" s="177">
        <v>9</v>
      </c>
      <c r="G47" s="177">
        <v>7</v>
      </c>
      <c r="H47" s="177">
        <v>16</v>
      </c>
      <c r="I47" s="161">
        <f t="shared" si="0"/>
        <v>0</v>
      </c>
      <c r="J47" s="162">
        <f t="shared" si="1"/>
        <v>0</v>
      </c>
      <c r="K47" s="161">
        <f t="shared" si="2"/>
        <v>43.75</v>
      </c>
    </row>
    <row r="48" spans="1:11" ht="13.5" customHeight="1">
      <c r="A48" s="489">
        <v>44</v>
      </c>
      <c r="B48" s="334" t="s">
        <v>410</v>
      </c>
      <c r="C48" s="177">
        <v>6</v>
      </c>
      <c r="D48" s="177">
        <v>8</v>
      </c>
      <c r="E48" s="177">
        <v>14</v>
      </c>
      <c r="F48" s="177">
        <v>7</v>
      </c>
      <c r="G48" s="177">
        <v>8</v>
      </c>
      <c r="H48" s="177">
        <v>15</v>
      </c>
      <c r="I48" s="161">
        <f t="shared" si="0"/>
        <v>7.1428571428571423</v>
      </c>
      <c r="J48" s="162">
        <f t="shared" si="1"/>
        <v>1</v>
      </c>
      <c r="K48" s="161">
        <f t="shared" si="2"/>
        <v>53.333333333333336</v>
      </c>
    </row>
    <row r="49" spans="1:11" ht="13.5" customHeight="1">
      <c r="A49" s="489">
        <v>45</v>
      </c>
      <c r="B49" s="334" t="s">
        <v>409</v>
      </c>
      <c r="C49" s="177">
        <v>11</v>
      </c>
      <c r="D49" s="177">
        <v>0</v>
      </c>
      <c r="E49" s="177">
        <v>11</v>
      </c>
      <c r="F49" s="177">
        <v>14</v>
      </c>
      <c r="G49" s="177">
        <v>1</v>
      </c>
      <c r="H49" s="177">
        <v>15</v>
      </c>
      <c r="I49" s="161">
        <f t="shared" si="0"/>
        <v>36.363636363636367</v>
      </c>
      <c r="J49" s="162">
        <f t="shared" si="1"/>
        <v>4</v>
      </c>
      <c r="K49" s="161">
        <f t="shared" si="2"/>
        <v>6.666666666666667</v>
      </c>
    </row>
    <row r="50" spans="1:11" ht="13.5" customHeight="1">
      <c r="A50" s="489">
        <v>46</v>
      </c>
      <c r="B50" s="334" t="s">
        <v>412</v>
      </c>
      <c r="C50" s="177">
        <v>6</v>
      </c>
      <c r="D50" s="177">
        <v>4</v>
      </c>
      <c r="E50" s="177">
        <v>10</v>
      </c>
      <c r="F50" s="177">
        <v>9</v>
      </c>
      <c r="G50" s="177">
        <v>5</v>
      </c>
      <c r="H50" s="177">
        <v>14</v>
      </c>
      <c r="I50" s="161">
        <f t="shared" si="0"/>
        <v>40</v>
      </c>
      <c r="J50" s="162">
        <f t="shared" si="1"/>
        <v>4</v>
      </c>
      <c r="K50" s="161">
        <f t="shared" si="2"/>
        <v>35.714285714285715</v>
      </c>
    </row>
    <row r="51" spans="1:11" ht="13.5" customHeight="1">
      <c r="A51" s="489">
        <v>47</v>
      </c>
      <c r="B51" s="334" t="s">
        <v>413</v>
      </c>
      <c r="C51" s="177">
        <v>8</v>
      </c>
      <c r="D51" s="177">
        <v>8</v>
      </c>
      <c r="E51" s="177">
        <v>16</v>
      </c>
      <c r="F51" s="177">
        <v>6</v>
      </c>
      <c r="G51" s="177">
        <v>8</v>
      </c>
      <c r="H51" s="177">
        <v>14</v>
      </c>
      <c r="I51" s="161">
        <f t="shared" si="0"/>
        <v>-12.5</v>
      </c>
      <c r="J51" s="162">
        <f t="shared" si="1"/>
        <v>-2</v>
      </c>
      <c r="K51" s="161">
        <f t="shared" si="2"/>
        <v>57.142857142857139</v>
      </c>
    </row>
    <row r="52" spans="1:11" ht="13.5" customHeight="1">
      <c r="A52" s="489">
        <v>48</v>
      </c>
      <c r="B52" s="334" t="s">
        <v>411</v>
      </c>
      <c r="C52" s="177">
        <v>11</v>
      </c>
      <c r="D52" s="177">
        <v>3</v>
      </c>
      <c r="E52" s="177">
        <v>14</v>
      </c>
      <c r="F52" s="177">
        <v>12</v>
      </c>
      <c r="G52" s="177">
        <v>2</v>
      </c>
      <c r="H52" s="177">
        <v>14</v>
      </c>
      <c r="I52" s="161">
        <f t="shared" si="0"/>
        <v>0</v>
      </c>
      <c r="J52" s="162">
        <f t="shared" si="1"/>
        <v>0</v>
      </c>
      <c r="K52" s="161">
        <f t="shared" si="2"/>
        <v>14.285714285714285</v>
      </c>
    </row>
    <row r="53" spans="1:11" ht="13.5" customHeight="1">
      <c r="A53" s="489">
        <v>49</v>
      </c>
      <c r="B53" s="334" t="s">
        <v>415</v>
      </c>
      <c r="C53" s="177">
        <v>8</v>
      </c>
      <c r="D53" s="177">
        <v>7</v>
      </c>
      <c r="E53" s="177">
        <v>15</v>
      </c>
      <c r="F53" s="177">
        <v>8</v>
      </c>
      <c r="G53" s="177">
        <v>6</v>
      </c>
      <c r="H53" s="177">
        <v>14</v>
      </c>
      <c r="I53" s="161">
        <f t="shared" si="0"/>
        <v>-6.666666666666667</v>
      </c>
      <c r="J53" s="162">
        <f t="shared" si="1"/>
        <v>-1</v>
      </c>
      <c r="K53" s="161">
        <f t="shared" si="2"/>
        <v>42.857142857142854</v>
      </c>
    </row>
    <row r="54" spans="1:11" ht="13.5" customHeight="1">
      <c r="A54" s="489">
        <v>50</v>
      </c>
      <c r="B54" s="334" t="s">
        <v>414</v>
      </c>
      <c r="C54" s="177">
        <v>1</v>
      </c>
      <c r="D54" s="177">
        <v>13</v>
      </c>
      <c r="E54" s="177">
        <v>14</v>
      </c>
      <c r="F54" s="177">
        <v>1</v>
      </c>
      <c r="G54" s="177">
        <v>13</v>
      </c>
      <c r="H54" s="177">
        <v>14</v>
      </c>
      <c r="I54" s="161">
        <f t="shared" si="0"/>
        <v>0</v>
      </c>
      <c r="J54" s="162">
        <f t="shared" si="1"/>
        <v>0</v>
      </c>
      <c r="K54" s="161">
        <f t="shared" si="2"/>
        <v>92.857142857142861</v>
      </c>
    </row>
    <row r="55" spans="1:11" ht="13.5" customHeight="1">
      <c r="A55" s="489">
        <v>51</v>
      </c>
      <c r="B55" s="334" t="s">
        <v>416</v>
      </c>
      <c r="C55" s="177">
        <v>7</v>
      </c>
      <c r="D55" s="177">
        <v>6</v>
      </c>
      <c r="E55" s="177">
        <v>13</v>
      </c>
      <c r="F55" s="177">
        <v>7</v>
      </c>
      <c r="G55" s="177">
        <v>6</v>
      </c>
      <c r="H55" s="177">
        <v>13</v>
      </c>
      <c r="I55" s="161">
        <f t="shared" si="0"/>
        <v>0</v>
      </c>
      <c r="J55" s="162">
        <f t="shared" si="1"/>
        <v>0</v>
      </c>
      <c r="K55" s="161">
        <f t="shared" si="2"/>
        <v>46.153846153846153</v>
      </c>
    </row>
    <row r="56" spans="1:11" ht="13.5" customHeight="1">
      <c r="A56" s="489">
        <v>52</v>
      </c>
      <c r="B56" s="334" t="s">
        <v>418</v>
      </c>
      <c r="C56" s="177">
        <v>4</v>
      </c>
      <c r="D56" s="177">
        <v>8</v>
      </c>
      <c r="E56" s="177">
        <v>12</v>
      </c>
      <c r="F56" s="177">
        <v>3</v>
      </c>
      <c r="G56" s="177">
        <v>9</v>
      </c>
      <c r="H56" s="177">
        <v>12</v>
      </c>
      <c r="I56" s="161">
        <f t="shared" si="0"/>
        <v>0</v>
      </c>
      <c r="J56" s="162">
        <f t="shared" si="1"/>
        <v>0</v>
      </c>
      <c r="K56" s="161">
        <f t="shared" si="2"/>
        <v>75</v>
      </c>
    </row>
    <row r="57" spans="1:11" ht="13.5" customHeight="1">
      <c r="A57" s="489">
        <v>53</v>
      </c>
      <c r="B57" s="334" t="s">
        <v>417</v>
      </c>
      <c r="C57" s="177">
        <v>5</v>
      </c>
      <c r="D57" s="177">
        <v>7</v>
      </c>
      <c r="E57" s="177">
        <v>12</v>
      </c>
      <c r="F57" s="177">
        <v>5</v>
      </c>
      <c r="G57" s="177">
        <v>7</v>
      </c>
      <c r="H57" s="177">
        <v>12</v>
      </c>
      <c r="I57" s="161">
        <f t="shared" si="0"/>
        <v>0</v>
      </c>
      <c r="J57" s="162">
        <f t="shared" si="1"/>
        <v>0</v>
      </c>
      <c r="K57" s="161">
        <f t="shared" si="2"/>
        <v>58.333333333333336</v>
      </c>
    </row>
    <row r="58" spans="1:11" ht="13.5" customHeight="1">
      <c r="A58" s="489">
        <v>54</v>
      </c>
      <c r="B58" s="334" t="s">
        <v>420</v>
      </c>
      <c r="C58" s="177">
        <v>6</v>
      </c>
      <c r="D58" s="177">
        <v>5</v>
      </c>
      <c r="E58" s="177">
        <v>11</v>
      </c>
      <c r="F58" s="177">
        <v>7</v>
      </c>
      <c r="G58" s="177">
        <v>5</v>
      </c>
      <c r="H58" s="177">
        <v>12</v>
      </c>
      <c r="I58" s="161">
        <f t="shared" si="0"/>
        <v>9.0909090909090917</v>
      </c>
      <c r="J58" s="162">
        <f t="shared" si="1"/>
        <v>1</v>
      </c>
      <c r="K58" s="161">
        <f t="shared" si="2"/>
        <v>41.666666666666671</v>
      </c>
    </row>
    <row r="59" spans="1:11" ht="13.5" customHeight="1">
      <c r="A59" s="489">
        <v>55</v>
      </c>
      <c r="B59" s="334" t="s">
        <v>419</v>
      </c>
      <c r="C59" s="177">
        <v>5</v>
      </c>
      <c r="D59" s="177">
        <v>7</v>
      </c>
      <c r="E59" s="177">
        <v>12</v>
      </c>
      <c r="F59" s="177">
        <v>4</v>
      </c>
      <c r="G59" s="177">
        <v>8</v>
      </c>
      <c r="H59" s="177">
        <v>12</v>
      </c>
      <c r="I59" s="161">
        <f t="shared" si="0"/>
        <v>0</v>
      </c>
      <c r="J59" s="162">
        <f t="shared" si="1"/>
        <v>0</v>
      </c>
      <c r="K59" s="161">
        <f t="shared" si="2"/>
        <v>66.666666666666657</v>
      </c>
    </row>
    <row r="60" spans="1:11" ht="13.5" customHeight="1">
      <c r="A60" s="489">
        <v>56</v>
      </c>
      <c r="B60" s="334" t="s">
        <v>421</v>
      </c>
      <c r="C60" s="177">
        <v>0</v>
      </c>
      <c r="D60" s="177">
        <v>8</v>
      </c>
      <c r="E60" s="177">
        <v>8</v>
      </c>
      <c r="F60" s="177">
        <v>0</v>
      </c>
      <c r="G60" s="177">
        <v>11</v>
      </c>
      <c r="H60" s="177">
        <v>11</v>
      </c>
      <c r="I60" s="161">
        <f t="shared" si="0"/>
        <v>37.5</v>
      </c>
      <c r="J60" s="162">
        <f t="shared" si="1"/>
        <v>3</v>
      </c>
      <c r="K60" s="161">
        <f t="shared" si="2"/>
        <v>100</v>
      </c>
    </row>
    <row r="61" spans="1:11" ht="13.5" customHeight="1">
      <c r="A61" s="489">
        <v>57</v>
      </c>
      <c r="B61" s="334" t="s">
        <v>423</v>
      </c>
      <c r="C61" s="177">
        <v>2</v>
      </c>
      <c r="D61" s="177">
        <v>6</v>
      </c>
      <c r="E61" s="177">
        <v>8</v>
      </c>
      <c r="F61" s="177">
        <v>2</v>
      </c>
      <c r="G61" s="177">
        <v>8</v>
      </c>
      <c r="H61" s="177">
        <v>10</v>
      </c>
      <c r="I61" s="161">
        <f t="shared" si="0"/>
        <v>25</v>
      </c>
      <c r="J61" s="162">
        <f t="shared" si="1"/>
        <v>2</v>
      </c>
      <c r="K61" s="161">
        <f t="shared" si="2"/>
        <v>80</v>
      </c>
    </row>
    <row r="62" spans="1:11" ht="13.5" customHeight="1">
      <c r="A62" s="489">
        <v>58</v>
      </c>
      <c r="B62" s="334" t="s">
        <v>424</v>
      </c>
      <c r="C62" s="177">
        <v>3</v>
      </c>
      <c r="D62" s="177">
        <v>7</v>
      </c>
      <c r="E62" s="177">
        <v>10</v>
      </c>
      <c r="F62" s="177">
        <v>3</v>
      </c>
      <c r="G62" s="177">
        <v>7</v>
      </c>
      <c r="H62" s="177">
        <v>10</v>
      </c>
      <c r="I62" s="161">
        <f t="shared" si="0"/>
        <v>0</v>
      </c>
      <c r="J62" s="162">
        <f t="shared" si="1"/>
        <v>0</v>
      </c>
      <c r="K62" s="161">
        <f t="shared" si="2"/>
        <v>70</v>
      </c>
    </row>
    <row r="63" spans="1:11" ht="13.5" customHeight="1">
      <c r="A63" s="489">
        <v>59</v>
      </c>
      <c r="B63" s="334" t="s">
        <v>422</v>
      </c>
      <c r="C63" s="177">
        <v>5</v>
      </c>
      <c r="D63" s="177">
        <v>5</v>
      </c>
      <c r="E63" s="177">
        <v>10</v>
      </c>
      <c r="F63" s="177">
        <v>6</v>
      </c>
      <c r="G63" s="177">
        <v>4</v>
      </c>
      <c r="H63" s="177">
        <v>10</v>
      </c>
      <c r="I63" s="161">
        <f t="shared" si="0"/>
        <v>0</v>
      </c>
      <c r="J63" s="162">
        <f t="shared" si="1"/>
        <v>0</v>
      </c>
      <c r="K63" s="161">
        <f t="shared" si="2"/>
        <v>40</v>
      </c>
    </row>
    <row r="64" spans="1:11" ht="13.5" customHeight="1">
      <c r="A64" s="489">
        <v>60</v>
      </c>
      <c r="B64" s="334" t="s">
        <v>426</v>
      </c>
      <c r="C64" s="177">
        <v>5</v>
      </c>
      <c r="D64" s="177">
        <v>6</v>
      </c>
      <c r="E64" s="177">
        <v>11</v>
      </c>
      <c r="F64" s="177">
        <v>3</v>
      </c>
      <c r="G64" s="177">
        <v>6</v>
      </c>
      <c r="H64" s="177">
        <v>9</v>
      </c>
      <c r="I64" s="161">
        <f t="shared" si="0"/>
        <v>-18.181818181818183</v>
      </c>
      <c r="J64" s="162">
        <f t="shared" si="1"/>
        <v>-2</v>
      </c>
      <c r="K64" s="161">
        <f t="shared" si="2"/>
        <v>66.666666666666657</v>
      </c>
    </row>
    <row r="65" spans="1:11" ht="13.5" customHeight="1">
      <c r="A65" s="489">
        <v>61</v>
      </c>
      <c r="B65" s="334" t="s">
        <v>425</v>
      </c>
      <c r="C65" s="177">
        <v>7</v>
      </c>
      <c r="D65" s="177">
        <v>3</v>
      </c>
      <c r="E65" s="177">
        <v>10</v>
      </c>
      <c r="F65" s="177">
        <v>6</v>
      </c>
      <c r="G65" s="177">
        <v>3</v>
      </c>
      <c r="H65" s="177">
        <v>9</v>
      </c>
      <c r="I65" s="161">
        <f t="shared" si="0"/>
        <v>-10</v>
      </c>
      <c r="J65" s="162">
        <f t="shared" si="1"/>
        <v>-1</v>
      </c>
      <c r="K65" s="161">
        <f t="shared" si="2"/>
        <v>33.333333333333329</v>
      </c>
    </row>
    <row r="66" spans="1:11" ht="13.5" customHeight="1">
      <c r="A66" s="489">
        <v>62</v>
      </c>
      <c r="B66" s="334" t="s">
        <v>427</v>
      </c>
      <c r="C66" s="177">
        <v>3</v>
      </c>
      <c r="D66" s="177">
        <v>5</v>
      </c>
      <c r="E66" s="177">
        <v>8</v>
      </c>
      <c r="F66" s="177">
        <v>3</v>
      </c>
      <c r="G66" s="177">
        <v>5</v>
      </c>
      <c r="H66" s="177">
        <v>8</v>
      </c>
      <c r="I66" s="161">
        <f t="shared" si="0"/>
        <v>0</v>
      </c>
      <c r="J66" s="162">
        <f t="shared" si="1"/>
        <v>0</v>
      </c>
      <c r="K66" s="161">
        <f t="shared" si="2"/>
        <v>62.5</v>
      </c>
    </row>
    <row r="67" spans="1:11" ht="13.5" customHeight="1">
      <c r="A67" s="489">
        <v>63</v>
      </c>
      <c r="B67" s="334" t="s">
        <v>430</v>
      </c>
      <c r="C67" s="177">
        <v>3</v>
      </c>
      <c r="D67" s="177">
        <v>4</v>
      </c>
      <c r="E67" s="177">
        <v>7</v>
      </c>
      <c r="F67" s="177">
        <v>4</v>
      </c>
      <c r="G67" s="177">
        <v>4</v>
      </c>
      <c r="H67" s="177">
        <v>8</v>
      </c>
      <c r="I67" s="161">
        <f t="shared" si="0"/>
        <v>14.285714285714285</v>
      </c>
      <c r="J67" s="162">
        <f t="shared" si="1"/>
        <v>1</v>
      </c>
      <c r="K67" s="161">
        <f t="shared" si="2"/>
        <v>50</v>
      </c>
    </row>
    <row r="68" spans="1:11" ht="13.5" customHeight="1">
      <c r="A68" s="489">
        <v>64</v>
      </c>
      <c r="B68" s="334" t="s">
        <v>429</v>
      </c>
      <c r="C68" s="177">
        <v>9</v>
      </c>
      <c r="D68" s="177">
        <v>1</v>
      </c>
      <c r="E68" s="177">
        <v>10</v>
      </c>
      <c r="F68" s="177">
        <v>8</v>
      </c>
      <c r="G68" s="177">
        <v>0</v>
      </c>
      <c r="H68" s="177">
        <v>8</v>
      </c>
      <c r="I68" s="161">
        <f t="shared" si="0"/>
        <v>-20</v>
      </c>
      <c r="J68" s="162">
        <f t="shared" si="1"/>
        <v>-2</v>
      </c>
      <c r="K68" s="161">
        <f t="shared" si="2"/>
        <v>0</v>
      </c>
    </row>
    <row r="69" spans="1:11" ht="13.5" customHeight="1">
      <c r="A69" s="489">
        <v>65</v>
      </c>
      <c r="B69" s="334" t="s">
        <v>428</v>
      </c>
      <c r="C69" s="177">
        <v>1</v>
      </c>
      <c r="D69" s="177">
        <v>5</v>
      </c>
      <c r="E69" s="177">
        <v>6</v>
      </c>
      <c r="F69" s="177">
        <v>1</v>
      </c>
      <c r="G69" s="177">
        <v>7</v>
      </c>
      <c r="H69" s="177">
        <v>8</v>
      </c>
      <c r="I69" s="161">
        <f t="shared" si="0"/>
        <v>33.333333333333329</v>
      </c>
      <c r="J69" s="162">
        <f t="shared" si="1"/>
        <v>2</v>
      </c>
      <c r="K69" s="161">
        <f t="shared" si="2"/>
        <v>87.5</v>
      </c>
    </row>
    <row r="70" spans="1:11" ht="13.5" customHeight="1">
      <c r="A70" s="489">
        <v>66</v>
      </c>
      <c r="B70" s="334" t="s">
        <v>433</v>
      </c>
      <c r="C70" s="177">
        <v>4</v>
      </c>
      <c r="D70" s="177">
        <v>0</v>
      </c>
      <c r="E70" s="177">
        <v>4</v>
      </c>
      <c r="F70" s="177">
        <v>7</v>
      </c>
      <c r="G70" s="177">
        <v>0</v>
      </c>
      <c r="H70" s="177">
        <v>7</v>
      </c>
      <c r="I70" s="161">
        <f t="shared" ref="I70:I101" si="3">(H70-E70)/E70*100</f>
        <v>75</v>
      </c>
      <c r="J70" s="162">
        <f t="shared" ref="J70:J103" si="4">H70-E70</f>
        <v>3</v>
      </c>
      <c r="K70" s="161">
        <f t="shared" ref="K70:K103" si="5">G70/H70*100</f>
        <v>0</v>
      </c>
    </row>
    <row r="71" spans="1:11" ht="13.5" customHeight="1">
      <c r="A71" s="489">
        <v>67</v>
      </c>
      <c r="B71" s="334" t="s">
        <v>431</v>
      </c>
      <c r="C71" s="177">
        <v>2</v>
      </c>
      <c r="D71" s="177">
        <v>3</v>
      </c>
      <c r="E71" s="177">
        <v>5</v>
      </c>
      <c r="F71" s="177">
        <v>2</v>
      </c>
      <c r="G71" s="177">
        <v>5</v>
      </c>
      <c r="H71" s="177">
        <v>7</v>
      </c>
      <c r="I71" s="161">
        <f t="shared" si="3"/>
        <v>40</v>
      </c>
      <c r="J71" s="162">
        <f t="shared" si="4"/>
        <v>2</v>
      </c>
      <c r="K71" s="161">
        <f t="shared" si="5"/>
        <v>71.428571428571431</v>
      </c>
    </row>
    <row r="72" spans="1:11" ht="13.5" customHeight="1">
      <c r="A72" s="489">
        <v>68</v>
      </c>
      <c r="B72" s="334" t="s">
        <v>432</v>
      </c>
      <c r="C72" s="177">
        <v>2</v>
      </c>
      <c r="D72" s="177">
        <v>5</v>
      </c>
      <c r="E72" s="177">
        <v>7</v>
      </c>
      <c r="F72" s="177">
        <v>2</v>
      </c>
      <c r="G72" s="177">
        <v>5</v>
      </c>
      <c r="H72" s="177">
        <v>7</v>
      </c>
      <c r="I72" s="161">
        <f t="shared" si="3"/>
        <v>0</v>
      </c>
      <c r="J72" s="162">
        <f t="shared" si="4"/>
        <v>0</v>
      </c>
      <c r="K72" s="161">
        <f t="shared" si="5"/>
        <v>71.428571428571431</v>
      </c>
    </row>
    <row r="73" spans="1:11" ht="13.5" customHeight="1">
      <c r="A73" s="489">
        <v>69</v>
      </c>
      <c r="B73" s="334" t="s">
        <v>434</v>
      </c>
      <c r="C73" s="177">
        <v>2</v>
      </c>
      <c r="D73" s="177">
        <v>4</v>
      </c>
      <c r="E73" s="177">
        <v>6</v>
      </c>
      <c r="F73" s="177">
        <v>2</v>
      </c>
      <c r="G73" s="177">
        <v>5</v>
      </c>
      <c r="H73" s="177">
        <v>7</v>
      </c>
      <c r="I73" s="161">
        <f t="shared" si="3"/>
        <v>16.666666666666664</v>
      </c>
      <c r="J73" s="162">
        <f t="shared" si="4"/>
        <v>1</v>
      </c>
      <c r="K73" s="161">
        <f t="shared" si="5"/>
        <v>71.428571428571431</v>
      </c>
    </row>
    <row r="74" spans="1:11" ht="13.5" customHeight="1">
      <c r="A74" s="489">
        <v>70</v>
      </c>
      <c r="B74" s="334" t="s">
        <v>436</v>
      </c>
      <c r="C74" s="177">
        <v>2</v>
      </c>
      <c r="D74" s="177">
        <v>3</v>
      </c>
      <c r="E74" s="177">
        <v>5</v>
      </c>
      <c r="F74" s="177">
        <v>4</v>
      </c>
      <c r="G74" s="177">
        <v>2</v>
      </c>
      <c r="H74" s="177">
        <v>6</v>
      </c>
      <c r="I74" s="161">
        <f t="shared" si="3"/>
        <v>20</v>
      </c>
      <c r="J74" s="162">
        <f t="shared" si="4"/>
        <v>1</v>
      </c>
      <c r="K74" s="161">
        <f t="shared" si="5"/>
        <v>33.333333333333329</v>
      </c>
    </row>
    <row r="75" spans="1:11" ht="13.5" customHeight="1">
      <c r="A75" s="489">
        <v>71</v>
      </c>
      <c r="B75" s="334" t="s">
        <v>435</v>
      </c>
      <c r="C75" s="177">
        <v>3</v>
      </c>
      <c r="D75" s="177">
        <v>0</v>
      </c>
      <c r="E75" s="177">
        <v>3</v>
      </c>
      <c r="F75" s="177">
        <v>6</v>
      </c>
      <c r="G75" s="177">
        <v>0</v>
      </c>
      <c r="H75" s="177">
        <v>6</v>
      </c>
      <c r="I75" s="161">
        <f t="shared" si="3"/>
        <v>100</v>
      </c>
      <c r="J75" s="162">
        <f t="shared" si="4"/>
        <v>3</v>
      </c>
      <c r="K75" s="161">
        <f t="shared" si="5"/>
        <v>0</v>
      </c>
    </row>
    <row r="76" spans="1:11" ht="13.5" customHeight="1">
      <c r="A76" s="489">
        <v>72</v>
      </c>
      <c r="B76" s="334" t="s">
        <v>438</v>
      </c>
      <c r="C76" s="177">
        <v>1</v>
      </c>
      <c r="D76" s="177">
        <v>4</v>
      </c>
      <c r="E76" s="177">
        <v>5</v>
      </c>
      <c r="F76" s="177">
        <v>2</v>
      </c>
      <c r="G76" s="177">
        <v>3</v>
      </c>
      <c r="H76" s="177">
        <v>5</v>
      </c>
      <c r="I76" s="161">
        <f t="shared" si="3"/>
        <v>0</v>
      </c>
      <c r="J76" s="162">
        <f t="shared" si="4"/>
        <v>0</v>
      </c>
      <c r="K76" s="161">
        <f t="shared" si="5"/>
        <v>60</v>
      </c>
    </row>
    <row r="77" spans="1:11" ht="13.5" customHeight="1">
      <c r="A77" s="489">
        <v>73</v>
      </c>
      <c r="B77" s="334" t="s">
        <v>441</v>
      </c>
      <c r="C77" s="177">
        <v>0</v>
      </c>
      <c r="D77" s="177">
        <v>4</v>
      </c>
      <c r="E77" s="177">
        <v>4</v>
      </c>
      <c r="F77" s="177">
        <v>0</v>
      </c>
      <c r="G77" s="177">
        <v>5</v>
      </c>
      <c r="H77" s="177">
        <v>5</v>
      </c>
      <c r="I77" s="161">
        <f t="shared" si="3"/>
        <v>25</v>
      </c>
      <c r="J77" s="162">
        <f t="shared" si="4"/>
        <v>1</v>
      </c>
      <c r="K77" s="161">
        <f t="shared" si="5"/>
        <v>100</v>
      </c>
    </row>
    <row r="78" spans="1:11" ht="13.5" customHeight="1">
      <c r="A78" s="489">
        <v>74</v>
      </c>
      <c r="B78" s="334" t="s">
        <v>437</v>
      </c>
      <c r="C78" s="177">
        <v>0</v>
      </c>
      <c r="D78" s="177">
        <v>5</v>
      </c>
      <c r="E78" s="177">
        <v>5</v>
      </c>
      <c r="F78" s="177">
        <v>0</v>
      </c>
      <c r="G78" s="177">
        <v>5</v>
      </c>
      <c r="H78" s="177">
        <v>5</v>
      </c>
      <c r="I78" s="161">
        <f t="shared" si="3"/>
        <v>0</v>
      </c>
      <c r="J78" s="162">
        <f t="shared" si="4"/>
        <v>0</v>
      </c>
      <c r="K78" s="161">
        <f t="shared" si="5"/>
        <v>100</v>
      </c>
    </row>
    <row r="79" spans="1:11" ht="13.5" customHeight="1">
      <c r="A79" s="489">
        <v>75</v>
      </c>
      <c r="B79" s="334" t="s">
        <v>439</v>
      </c>
      <c r="C79" s="177">
        <v>3</v>
      </c>
      <c r="D79" s="177">
        <v>4</v>
      </c>
      <c r="E79" s="177">
        <v>7</v>
      </c>
      <c r="F79" s="177">
        <v>2</v>
      </c>
      <c r="G79" s="177">
        <v>3</v>
      </c>
      <c r="H79" s="177">
        <v>5</v>
      </c>
      <c r="I79" s="161">
        <f t="shared" si="3"/>
        <v>-28.571428571428569</v>
      </c>
      <c r="J79" s="162">
        <f t="shared" si="4"/>
        <v>-2</v>
      </c>
      <c r="K79" s="161">
        <f t="shared" si="5"/>
        <v>60</v>
      </c>
    </row>
    <row r="80" spans="1:11" ht="13.5" customHeight="1">
      <c r="A80" s="489">
        <v>76</v>
      </c>
      <c r="B80" s="334" t="s">
        <v>440</v>
      </c>
      <c r="C80" s="177">
        <v>2</v>
      </c>
      <c r="D80" s="177">
        <v>2</v>
      </c>
      <c r="E80" s="177">
        <v>4</v>
      </c>
      <c r="F80" s="177">
        <v>2</v>
      </c>
      <c r="G80" s="177">
        <v>3</v>
      </c>
      <c r="H80" s="177">
        <v>5</v>
      </c>
      <c r="I80" s="161">
        <f t="shared" si="3"/>
        <v>25</v>
      </c>
      <c r="J80" s="162">
        <f t="shared" si="4"/>
        <v>1</v>
      </c>
      <c r="K80" s="161">
        <f t="shared" si="5"/>
        <v>60</v>
      </c>
    </row>
    <row r="81" spans="1:11" ht="13.5" customHeight="1">
      <c r="A81" s="489">
        <v>77</v>
      </c>
      <c r="B81" s="334" t="s">
        <v>442</v>
      </c>
      <c r="C81" s="177">
        <v>2</v>
      </c>
      <c r="D81" s="177">
        <v>1</v>
      </c>
      <c r="E81" s="177">
        <v>3</v>
      </c>
      <c r="F81" s="177">
        <v>3</v>
      </c>
      <c r="G81" s="177">
        <v>1</v>
      </c>
      <c r="H81" s="177">
        <v>4</v>
      </c>
      <c r="I81" s="161">
        <f t="shared" si="3"/>
        <v>33.333333333333329</v>
      </c>
      <c r="J81" s="162">
        <f t="shared" si="4"/>
        <v>1</v>
      </c>
      <c r="K81" s="161">
        <f t="shared" si="5"/>
        <v>25</v>
      </c>
    </row>
    <row r="82" spans="1:11" ht="13.5" customHeight="1">
      <c r="A82" s="489">
        <v>78</v>
      </c>
      <c r="B82" s="334" t="s">
        <v>443</v>
      </c>
      <c r="C82" s="177">
        <v>2</v>
      </c>
      <c r="D82" s="177">
        <v>2</v>
      </c>
      <c r="E82" s="177">
        <v>4</v>
      </c>
      <c r="F82" s="177">
        <v>2</v>
      </c>
      <c r="G82" s="177">
        <v>2</v>
      </c>
      <c r="H82" s="177">
        <v>4</v>
      </c>
      <c r="I82" s="161">
        <f t="shared" si="3"/>
        <v>0</v>
      </c>
      <c r="J82" s="162">
        <f t="shared" si="4"/>
        <v>0</v>
      </c>
      <c r="K82" s="161">
        <f t="shared" si="5"/>
        <v>50</v>
      </c>
    </row>
    <row r="83" spans="1:11" ht="13.5" customHeight="1">
      <c r="A83" s="489">
        <v>79</v>
      </c>
      <c r="B83" s="334" t="s">
        <v>444</v>
      </c>
      <c r="C83" s="177">
        <v>0</v>
      </c>
      <c r="D83" s="177">
        <v>2</v>
      </c>
      <c r="E83" s="177">
        <v>2</v>
      </c>
      <c r="F83" s="177">
        <v>1</v>
      </c>
      <c r="G83" s="177">
        <v>2</v>
      </c>
      <c r="H83" s="177">
        <v>3</v>
      </c>
      <c r="I83" s="161">
        <f t="shared" si="3"/>
        <v>50</v>
      </c>
      <c r="J83" s="162">
        <f t="shared" si="4"/>
        <v>1</v>
      </c>
      <c r="K83" s="161">
        <f t="shared" si="5"/>
        <v>66.666666666666657</v>
      </c>
    </row>
    <row r="84" spans="1:11" ht="13.5" customHeight="1">
      <c r="A84" s="489">
        <v>80</v>
      </c>
      <c r="B84" s="334" t="s">
        <v>448</v>
      </c>
      <c r="C84" s="177">
        <v>1</v>
      </c>
      <c r="D84" s="177">
        <v>1</v>
      </c>
      <c r="E84" s="177">
        <v>2</v>
      </c>
      <c r="F84" s="177">
        <v>0</v>
      </c>
      <c r="G84" s="177">
        <v>3</v>
      </c>
      <c r="H84" s="177">
        <v>3</v>
      </c>
      <c r="I84" s="161">
        <f t="shared" si="3"/>
        <v>50</v>
      </c>
      <c r="J84" s="162">
        <f t="shared" si="4"/>
        <v>1</v>
      </c>
      <c r="K84" s="161">
        <f t="shared" si="5"/>
        <v>100</v>
      </c>
    </row>
    <row r="85" spans="1:11" ht="13.5" customHeight="1">
      <c r="A85" s="489">
        <v>81</v>
      </c>
      <c r="B85" s="334" t="s">
        <v>447</v>
      </c>
      <c r="C85" s="177">
        <v>2</v>
      </c>
      <c r="D85" s="177">
        <v>1</v>
      </c>
      <c r="E85" s="177">
        <v>3</v>
      </c>
      <c r="F85" s="177">
        <v>2</v>
      </c>
      <c r="G85" s="177">
        <v>1</v>
      </c>
      <c r="H85" s="177">
        <v>3</v>
      </c>
      <c r="I85" s="161">
        <f t="shared" si="3"/>
        <v>0</v>
      </c>
      <c r="J85" s="162">
        <f t="shared" si="4"/>
        <v>0</v>
      </c>
      <c r="K85" s="161">
        <f t="shared" si="5"/>
        <v>33.333333333333329</v>
      </c>
    </row>
    <row r="86" spans="1:11" ht="13.5" customHeight="1">
      <c r="A86" s="489">
        <v>82</v>
      </c>
      <c r="B86" s="334" t="s">
        <v>445</v>
      </c>
      <c r="C86" s="177">
        <v>2</v>
      </c>
      <c r="D86" s="177">
        <v>0</v>
      </c>
      <c r="E86" s="177">
        <v>2</v>
      </c>
      <c r="F86" s="177">
        <v>3</v>
      </c>
      <c r="G86" s="177">
        <v>0</v>
      </c>
      <c r="H86" s="177">
        <v>3</v>
      </c>
      <c r="I86" s="161">
        <f t="shared" si="3"/>
        <v>50</v>
      </c>
      <c r="J86" s="162">
        <f t="shared" si="4"/>
        <v>1</v>
      </c>
      <c r="K86" s="161">
        <f t="shared" si="5"/>
        <v>0</v>
      </c>
    </row>
    <row r="87" spans="1:11" ht="13.5" customHeight="1">
      <c r="A87" s="489">
        <v>83</v>
      </c>
      <c r="B87" s="334" t="s">
        <v>446</v>
      </c>
      <c r="C87" s="177">
        <v>1</v>
      </c>
      <c r="D87" s="177">
        <v>1</v>
      </c>
      <c r="E87" s="177">
        <v>2</v>
      </c>
      <c r="F87" s="177">
        <v>1</v>
      </c>
      <c r="G87" s="177">
        <v>2</v>
      </c>
      <c r="H87" s="177">
        <v>3</v>
      </c>
      <c r="I87" s="161">
        <f t="shared" si="3"/>
        <v>50</v>
      </c>
      <c r="J87" s="162">
        <f t="shared" si="4"/>
        <v>1</v>
      </c>
      <c r="K87" s="161">
        <f t="shared" si="5"/>
        <v>66.666666666666657</v>
      </c>
    </row>
    <row r="88" spans="1:11" ht="13.5" customHeight="1">
      <c r="A88" s="489">
        <v>84</v>
      </c>
      <c r="B88" s="334" t="s">
        <v>450</v>
      </c>
      <c r="C88" s="177"/>
      <c r="D88" s="177"/>
      <c r="E88" s="177"/>
      <c r="F88" s="177">
        <v>1</v>
      </c>
      <c r="G88" s="177">
        <v>1</v>
      </c>
      <c r="H88" s="177">
        <v>2</v>
      </c>
      <c r="I88" s="161"/>
      <c r="J88" s="162">
        <f t="shared" si="4"/>
        <v>2</v>
      </c>
      <c r="K88" s="161">
        <f t="shared" si="5"/>
        <v>50</v>
      </c>
    </row>
    <row r="89" spans="1:11" ht="13.5" customHeight="1">
      <c r="A89" s="489">
        <v>85</v>
      </c>
      <c r="B89" s="334" t="s">
        <v>449</v>
      </c>
      <c r="C89" s="177">
        <v>0</v>
      </c>
      <c r="D89" s="177">
        <v>2</v>
      </c>
      <c r="E89" s="177">
        <v>2</v>
      </c>
      <c r="F89" s="177">
        <v>0</v>
      </c>
      <c r="G89" s="177">
        <v>2</v>
      </c>
      <c r="H89" s="177">
        <v>2</v>
      </c>
      <c r="I89" s="161">
        <f t="shared" si="3"/>
        <v>0</v>
      </c>
      <c r="J89" s="162">
        <f t="shared" si="4"/>
        <v>0</v>
      </c>
      <c r="K89" s="161">
        <f t="shared" si="5"/>
        <v>100</v>
      </c>
    </row>
    <row r="90" spans="1:11" ht="13.5" customHeight="1">
      <c r="A90" s="489">
        <v>86</v>
      </c>
      <c r="B90" s="334" t="s">
        <v>451</v>
      </c>
      <c r="C90" s="177">
        <v>0</v>
      </c>
      <c r="D90" s="177">
        <v>2</v>
      </c>
      <c r="E90" s="177">
        <v>2</v>
      </c>
      <c r="F90" s="177">
        <v>0</v>
      </c>
      <c r="G90" s="177">
        <v>2</v>
      </c>
      <c r="H90" s="177">
        <v>2</v>
      </c>
      <c r="I90" s="161">
        <f t="shared" si="3"/>
        <v>0</v>
      </c>
      <c r="J90" s="162">
        <f t="shared" si="4"/>
        <v>0</v>
      </c>
      <c r="K90" s="161">
        <f t="shared" si="5"/>
        <v>100</v>
      </c>
    </row>
    <row r="91" spans="1:11" ht="13.5" customHeight="1">
      <c r="A91" s="489">
        <v>87</v>
      </c>
      <c r="B91" s="334" t="s">
        <v>463</v>
      </c>
      <c r="C91" s="177">
        <v>0</v>
      </c>
      <c r="D91" s="177">
        <v>1</v>
      </c>
      <c r="E91" s="177">
        <v>1</v>
      </c>
      <c r="F91" s="177">
        <v>0</v>
      </c>
      <c r="G91" s="177">
        <v>1</v>
      </c>
      <c r="H91" s="177">
        <v>1</v>
      </c>
      <c r="I91" s="161">
        <f t="shared" si="3"/>
        <v>0</v>
      </c>
      <c r="J91" s="162">
        <f t="shared" si="4"/>
        <v>0</v>
      </c>
      <c r="K91" s="161">
        <f t="shared" si="5"/>
        <v>100</v>
      </c>
    </row>
    <row r="92" spans="1:11" ht="13.5" customHeight="1">
      <c r="A92" s="489">
        <v>88</v>
      </c>
      <c r="B92" s="334" t="s">
        <v>457</v>
      </c>
      <c r="C92" s="177">
        <v>0</v>
      </c>
      <c r="D92" s="177">
        <v>1</v>
      </c>
      <c r="E92" s="177">
        <v>1</v>
      </c>
      <c r="F92" s="177">
        <v>0</v>
      </c>
      <c r="G92" s="177">
        <v>1</v>
      </c>
      <c r="H92" s="177">
        <v>1</v>
      </c>
      <c r="I92" s="161">
        <f t="shared" si="3"/>
        <v>0</v>
      </c>
      <c r="J92" s="162">
        <f t="shared" si="4"/>
        <v>0</v>
      </c>
      <c r="K92" s="161">
        <f t="shared" si="5"/>
        <v>100</v>
      </c>
    </row>
    <row r="93" spans="1:11" ht="13.5" customHeight="1">
      <c r="A93" s="489">
        <v>89</v>
      </c>
      <c r="B93" s="334" t="s">
        <v>461</v>
      </c>
      <c r="C93" s="177">
        <v>1</v>
      </c>
      <c r="D93" s="177">
        <v>0</v>
      </c>
      <c r="E93" s="177">
        <v>1</v>
      </c>
      <c r="F93" s="177">
        <v>1</v>
      </c>
      <c r="G93" s="177">
        <v>0</v>
      </c>
      <c r="H93" s="177">
        <v>1</v>
      </c>
      <c r="I93" s="161">
        <f t="shared" si="3"/>
        <v>0</v>
      </c>
      <c r="J93" s="162">
        <f t="shared" si="4"/>
        <v>0</v>
      </c>
      <c r="K93" s="161">
        <f t="shared" si="5"/>
        <v>0</v>
      </c>
    </row>
    <row r="94" spans="1:11" ht="13.5" customHeight="1">
      <c r="A94" s="489">
        <v>90</v>
      </c>
      <c r="B94" s="334" t="s">
        <v>452</v>
      </c>
      <c r="C94" s="177"/>
      <c r="D94" s="177"/>
      <c r="E94" s="177"/>
      <c r="F94" s="177">
        <v>0</v>
      </c>
      <c r="G94" s="177">
        <v>1</v>
      </c>
      <c r="H94" s="177">
        <v>1</v>
      </c>
      <c r="I94" s="161"/>
      <c r="J94" s="162">
        <f t="shared" si="4"/>
        <v>1</v>
      </c>
      <c r="K94" s="161">
        <f t="shared" si="5"/>
        <v>100</v>
      </c>
    </row>
    <row r="95" spans="1:11" ht="13.5" customHeight="1">
      <c r="A95" s="489">
        <v>91</v>
      </c>
      <c r="B95" s="334" t="s">
        <v>454</v>
      </c>
      <c r="C95" s="177">
        <v>0</v>
      </c>
      <c r="D95" s="177">
        <v>1</v>
      </c>
      <c r="E95" s="177">
        <v>1</v>
      </c>
      <c r="F95" s="177">
        <v>0</v>
      </c>
      <c r="G95" s="177">
        <v>1</v>
      </c>
      <c r="H95" s="177">
        <v>1</v>
      </c>
      <c r="I95" s="161">
        <f t="shared" si="3"/>
        <v>0</v>
      </c>
      <c r="J95" s="162">
        <f t="shared" si="4"/>
        <v>0</v>
      </c>
      <c r="K95" s="161">
        <f t="shared" si="5"/>
        <v>100</v>
      </c>
    </row>
    <row r="96" spans="1:11" ht="13.5" customHeight="1">
      <c r="A96" s="489">
        <v>92</v>
      </c>
      <c r="B96" s="334" t="s">
        <v>453</v>
      </c>
      <c r="C96" s="177">
        <v>1</v>
      </c>
      <c r="D96" s="177">
        <v>0</v>
      </c>
      <c r="E96" s="177">
        <v>1</v>
      </c>
      <c r="F96" s="177">
        <v>0</v>
      </c>
      <c r="G96" s="177">
        <v>1</v>
      </c>
      <c r="H96" s="177">
        <v>1</v>
      </c>
      <c r="I96" s="161">
        <f t="shared" si="3"/>
        <v>0</v>
      </c>
      <c r="J96" s="162">
        <f t="shared" si="4"/>
        <v>0</v>
      </c>
      <c r="K96" s="161">
        <f t="shared" si="5"/>
        <v>100</v>
      </c>
    </row>
    <row r="97" spans="1:5119 5121:10239 10241:15359 15361:16384" ht="13.5" customHeight="1">
      <c r="A97" s="489">
        <v>93</v>
      </c>
      <c r="B97" s="334" t="s">
        <v>464</v>
      </c>
      <c r="C97" s="177">
        <v>0</v>
      </c>
      <c r="D97" s="177">
        <v>2</v>
      </c>
      <c r="E97" s="177">
        <v>2</v>
      </c>
      <c r="F97" s="177">
        <v>0</v>
      </c>
      <c r="G97" s="177">
        <v>1</v>
      </c>
      <c r="H97" s="177">
        <v>1</v>
      </c>
      <c r="I97" s="161">
        <f t="shared" si="3"/>
        <v>-50</v>
      </c>
      <c r="J97" s="162">
        <f t="shared" si="4"/>
        <v>-1</v>
      </c>
      <c r="K97" s="161">
        <f t="shared" si="5"/>
        <v>100</v>
      </c>
    </row>
    <row r="98" spans="1:5119 5121:10239 10241:15359 15361:16384" ht="13.5" customHeight="1">
      <c r="A98" s="489">
        <v>94</v>
      </c>
      <c r="B98" s="334" t="s">
        <v>462</v>
      </c>
      <c r="C98" s="177"/>
      <c r="D98" s="177"/>
      <c r="E98" s="177"/>
      <c r="F98" s="177">
        <v>0</v>
      </c>
      <c r="G98" s="177">
        <v>1</v>
      </c>
      <c r="H98" s="177">
        <v>1</v>
      </c>
      <c r="I98" s="161"/>
      <c r="J98" s="162">
        <f t="shared" si="4"/>
        <v>1</v>
      </c>
      <c r="K98" s="161">
        <f t="shared" si="5"/>
        <v>100</v>
      </c>
    </row>
    <row r="99" spans="1:5119 5121:10239 10241:15359 15361:16384" ht="13.5" customHeight="1">
      <c r="A99" s="489">
        <v>95</v>
      </c>
      <c r="B99" s="334" t="s">
        <v>455</v>
      </c>
      <c r="C99" s="177">
        <v>0</v>
      </c>
      <c r="D99" s="177">
        <v>1</v>
      </c>
      <c r="E99" s="177">
        <v>1</v>
      </c>
      <c r="F99" s="177">
        <v>0</v>
      </c>
      <c r="G99" s="177">
        <v>1</v>
      </c>
      <c r="H99" s="177">
        <v>1</v>
      </c>
      <c r="I99" s="161">
        <f t="shared" si="3"/>
        <v>0</v>
      </c>
      <c r="J99" s="162">
        <f t="shared" si="4"/>
        <v>0</v>
      </c>
      <c r="K99" s="161">
        <f t="shared" si="5"/>
        <v>100</v>
      </c>
    </row>
    <row r="100" spans="1:5119 5121:10239 10241:15359 15361:16384" ht="13.5" customHeight="1">
      <c r="A100" s="489">
        <v>96</v>
      </c>
      <c r="B100" s="334" t="s">
        <v>459</v>
      </c>
      <c r="C100" s="177">
        <v>0</v>
      </c>
      <c r="D100" s="177">
        <v>1</v>
      </c>
      <c r="E100" s="177">
        <v>1</v>
      </c>
      <c r="F100" s="177">
        <v>0</v>
      </c>
      <c r="G100" s="177">
        <v>1</v>
      </c>
      <c r="H100" s="177">
        <v>1</v>
      </c>
      <c r="I100" s="161">
        <f t="shared" si="3"/>
        <v>0</v>
      </c>
      <c r="J100" s="162">
        <f t="shared" si="4"/>
        <v>0</v>
      </c>
      <c r="K100" s="161">
        <f t="shared" si="5"/>
        <v>100</v>
      </c>
    </row>
    <row r="101" spans="1:5119 5121:10239 10241:15359 15361:16384" ht="13.5" customHeight="1">
      <c r="A101" s="489">
        <v>97</v>
      </c>
      <c r="B101" s="334" t="s">
        <v>456</v>
      </c>
      <c r="C101" s="177">
        <v>1</v>
      </c>
      <c r="D101" s="177">
        <v>0</v>
      </c>
      <c r="E101" s="177">
        <v>1</v>
      </c>
      <c r="F101" s="177">
        <v>1</v>
      </c>
      <c r="G101" s="177">
        <v>0</v>
      </c>
      <c r="H101" s="177">
        <v>1</v>
      </c>
      <c r="I101" s="161">
        <f t="shared" si="3"/>
        <v>0</v>
      </c>
      <c r="J101" s="162">
        <f t="shared" si="4"/>
        <v>0</v>
      </c>
      <c r="K101" s="161">
        <f t="shared" si="5"/>
        <v>0</v>
      </c>
    </row>
    <row r="102" spans="1:5119 5121:10239 10241:15359 15361:16384" ht="13.5" customHeight="1">
      <c r="A102" s="489">
        <v>98</v>
      </c>
      <c r="B102" s="334" t="s">
        <v>458</v>
      </c>
      <c r="C102" s="177"/>
      <c r="D102" s="177"/>
      <c r="E102" s="177"/>
      <c r="F102" s="177">
        <v>0</v>
      </c>
      <c r="G102" s="177">
        <v>1</v>
      </c>
      <c r="H102" s="177">
        <v>1</v>
      </c>
      <c r="I102" s="161"/>
      <c r="J102" s="162">
        <f t="shared" si="4"/>
        <v>1</v>
      </c>
      <c r="K102" s="161">
        <f t="shared" si="5"/>
        <v>100</v>
      </c>
    </row>
    <row r="103" spans="1:5119 5121:10239 10241:15359 15361:16384" ht="13.5" customHeight="1">
      <c r="A103" s="489">
        <v>99</v>
      </c>
      <c r="B103" s="334" t="s">
        <v>460</v>
      </c>
      <c r="C103" s="177"/>
      <c r="D103" s="177"/>
      <c r="E103" s="177"/>
      <c r="F103" s="177">
        <v>1</v>
      </c>
      <c r="G103" s="177">
        <v>0</v>
      </c>
      <c r="H103" s="177">
        <v>1</v>
      </c>
      <c r="I103" s="161"/>
      <c r="J103" s="162">
        <f t="shared" si="4"/>
        <v>1</v>
      </c>
      <c r="K103" s="161">
        <f t="shared" si="5"/>
        <v>0</v>
      </c>
    </row>
    <row r="104" spans="1:5119 5121:10239 10241:15359 15361:16384" ht="13.5" customHeight="1">
      <c r="A104" s="489">
        <v>100</v>
      </c>
      <c r="B104" s="334" t="s">
        <v>465</v>
      </c>
      <c r="C104" s="177">
        <v>1</v>
      </c>
      <c r="D104" s="177">
        <v>0</v>
      </c>
      <c r="E104" s="177">
        <v>1</v>
      </c>
      <c r="F104" s="177"/>
      <c r="G104" s="177"/>
      <c r="H104" s="177"/>
      <c r="I104" s="161">
        <f t="shared" ref="I104:I105" si="6">(H104-E104)/E104*100</f>
        <v>-100</v>
      </c>
      <c r="J104" s="162">
        <f t="shared" ref="J104:J105" si="7">H104-E104</f>
        <v>-1</v>
      </c>
      <c r="K104" s="161"/>
    </row>
    <row r="105" spans="1:5119 5121:10239 10241:15359 15361:16384" ht="13.5" customHeight="1">
      <c r="A105" s="468" t="s">
        <v>261</v>
      </c>
      <c r="B105" s="162"/>
      <c r="C105" s="512">
        <v>3349</v>
      </c>
      <c r="D105" s="512">
        <v>3721</v>
      </c>
      <c r="E105" s="512">
        <v>7070</v>
      </c>
      <c r="F105" s="512">
        <v>3517</v>
      </c>
      <c r="G105" s="512">
        <v>3812</v>
      </c>
      <c r="H105" s="512">
        <v>7329</v>
      </c>
      <c r="I105" s="166">
        <f t="shared" si="6"/>
        <v>3.6633663366336631</v>
      </c>
      <c r="J105" s="164">
        <f t="shared" si="7"/>
        <v>259</v>
      </c>
      <c r="K105" s="166">
        <f t="shared" ref="K105" si="8">G105/H105*100</f>
        <v>52.01255287215173</v>
      </c>
      <c r="L105" s="5"/>
      <c r="M105" s="17"/>
      <c r="N105" s="17"/>
      <c r="O105" s="17"/>
      <c r="P105" s="17"/>
      <c r="Q105" s="17"/>
      <c r="R105" s="17"/>
      <c r="S105" s="4"/>
      <c r="U105" s="4"/>
      <c r="V105" s="5"/>
      <c r="W105" s="17"/>
      <c r="X105" s="17"/>
      <c r="Y105" s="17"/>
      <c r="Z105" s="17"/>
      <c r="AA105" s="17"/>
      <c r="AB105" s="17"/>
      <c r="AC105" s="4"/>
      <c r="AE105" s="4"/>
      <c r="AF105" s="5"/>
      <c r="AG105" s="17"/>
      <c r="AH105" s="17"/>
      <c r="AI105" s="17"/>
      <c r="AJ105" s="17"/>
      <c r="AK105" s="17"/>
      <c r="AL105" s="17"/>
      <c r="AM105" s="4"/>
      <c r="AO105" s="4"/>
      <c r="AP105" s="5"/>
      <c r="AQ105" s="17"/>
      <c r="AR105" s="17"/>
      <c r="AS105" s="17"/>
      <c r="AT105" s="17"/>
      <c r="AU105" s="17"/>
      <c r="AV105" s="17"/>
      <c r="AW105" s="4"/>
      <c r="AY105" s="4"/>
      <c r="AZ105" s="5"/>
      <c r="BA105" s="17"/>
      <c r="BB105" s="17"/>
      <c r="BC105" s="17"/>
      <c r="BD105" s="17"/>
      <c r="BE105" s="17"/>
      <c r="BF105" s="17"/>
      <c r="BG105" s="4"/>
      <c r="BI105" s="4"/>
      <c r="BJ105" s="5"/>
      <c r="BK105" s="17"/>
      <c r="BL105" s="17"/>
      <c r="BM105" s="17"/>
      <c r="BN105" s="17"/>
      <c r="BO105" s="17"/>
      <c r="BP105" s="17"/>
      <c r="BQ105" s="4"/>
      <c r="BS105" s="4"/>
      <c r="BT105" s="5"/>
      <c r="BU105" s="17"/>
      <c r="BV105" s="17"/>
      <c r="BW105" s="17"/>
      <c r="BX105" s="17"/>
      <c r="BY105" s="17"/>
      <c r="BZ105" s="17"/>
      <c r="CA105" s="4"/>
      <c r="CC105" s="4"/>
      <c r="CD105" s="5"/>
      <c r="CE105" s="17"/>
      <c r="CF105" s="17"/>
      <c r="CG105" s="17"/>
      <c r="CH105" s="17"/>
      <c r="CI105" s="17"/>
      <c r="CJ105" s="17"/>
      <c r="CK105" s="4"/>
      <c r="CM105" s="4"/>
      <c r="CN105" s="5"/>
      <c r="CO105" s="17"/>
      <c r="CP105" s="17"/>
      <c r="CQ105" s="17"/>
      <c r="CR105" s="17"/>
      <c r="CS105" s="17"/>
      <c r="CT105" s="17"/>
      <c r="CU105" s="4"/>
      <c r="CW105" s="4"/>
      <c r="CX105" s="5"/>
      <c r="CY105" s="17"/>
      <c r="CZ105" s="17"/>
      <c r="DA105" s="17"/>
      <c r="DB105" s="17"/>
      <c r="DC105" s="17"/>
      <c r="DD105" s="17"/>
      <c r="DE105" s="4"/>
      <c r="DG105" s="4"/>
      <c r="DH105" s="5"/>
      <c r="DI105" s="17"/>
      <c r="DJ105" s="17"/>
      <c r="DK105" s="17"/>
      <c r="DL105" s="17"/>
      <c r="DM105" s="17"/>
      <c r="DN105" s="17"/>
      <c r="DO105" s="4"/>
      <c r="DQ105" s="4"/>
      <c r="DR105" s="5"/>
      <c r="DS105" s="17"/>
      <c r="DT105" s="17"/>
      <c r="DU105" s="17"/>
      <c r="DV105" s="17"/>
      <c r="DW105" s="17"/>
      <c r="DX105" s="17"/>
      <c r="DY105" s="4"/>
      <c r="EA105" s="4"/>
      <c r="EB105" s="5"/>
      <c r="EC105" s="17"/>
      <c r="ED105" s="17"/>
      <c r="EE105" s="17"/>
      <c r="EF105" s="17"/>
      <c r="EG105" s="17"/>
      <c r="EH105" s="17"/>
      <c r="EI105" s="4"/>
      <c r="EK105" s="4"/>
      <c r="EL105" s="5"/>
      <c r="EM105" s="17"/>
      <c r="EN105" s="17"/>
      <c r="EO105" s="17"/>
      <c r="EP105" s="17"/>
      <c r="EQ105" s="17"/>
      <c r="ER105" s="17"/>
      <c r="ES105" s="4"/>
      <c r="EU105" s="4"/>
      <c r="EV105" s="5"/>
      <c r="EW105" s="17"/>
      <c r="EX105" s="17"/>
      <c r="EY105" s="17"/>
      <c r="EZ105" s="17"/>
      <c r="FA105" s="17"/>
      <c r="FB105" s="17"/>
      <c r="FC105" s="4"/>
      <c r="FE105" s="4"/>
      <c r="FF105" s="5"/>
      <c r="FG105" s="17"/>
      <c r="FH105" s="17"/>
      <c r="FI105" s="17"/>
      <c r="FJ105" s="17"/>
      <c r="FK105" s="17"/>
      <c r="FL105" s="17"/>
      <c r="FM105" s="4"/>
      <c r="FO105" s="4"/>
      <c r="FP105" s="5"/>
      <c r="FQ105" s="17"/>
      <c r="FR105" s="17"/>
      <c r="FS105" s="17"/>
      <c r="FT105" s="17"/>
      <c r="FU105" s="17"/>
      <c r="FV105" s="17"/>
      <c r="FW105" s="4"/>
      <c r="FY105" s="4"/>
      <c r="FZ105" s="5"/>
      <c r="GA105" s="17"/>
      <c r="GB105" s="17"/>
      <c r="GC105" s="17"/>
      <c r="GD105" s="17"/>
      <c r="GE105" s="17"/>
      <c r="GF105" s="17"/>
      <c r="GG105" s="4"/>
      <c r="GI105" s="4"/>
      <c r="GJ105" s="5"/>
      <c r="GK105" s="17"/>
      <c r="GL105" s="17"/>
      <c r="GM105" s="17"/>
      <c r="GN105" s="17"/>
      <c r="GO105" s="17"/>
      <c r="GP105" s="17"/>
      <c r="GQ105" s="4"/>
      <c r="GS105" s="4"/>
      <c r="GT105" s="5"/>
      <c r="GU105" s="17"/>
      <c r="GV105" s="17"/>
      <c r="GW105" s="17"/>
      <c r="GX105" s="17"/>
      <c r="GY105" s="17"/>
      <c r="GZ105" s="17"/>
      <c r="HA105" s="4"/>
      <c r="HC105" s="4"/>
      <c r="HD105" s="5"/>
      <c r="HE105" s="17"/>
      <c r="HF105" s="17"/>
      <c r="HG105" s="17"/>
      <c r="HH105" s="17"/>
      <c r="HI105" s="17"/>
      <c r="HJ105" s="17"/>
      <c r="HK105" s="4"/>
      <c r="HM105" s="4"/>
      <c r="HN105" s="5"/>
      <c r="HO105" s="17"/>
      <c r="HP105" s="17"/>
      <c r="HQ105" s="17"/>
      <c r="HR105" s="17"/>
      <c r="HS105" s="17"/>
      <c r="HT105" s="17"/>
      <c r="HU105" s="4"/>
      <c r="HW105" s="4"/>
      <c r="HX105" s="5"/>
      <c r="HY105" s="17"/>
      <c r="HZ105" s="17"/>
      <c r="IA105" s="17"/>
      <c r="IB105" s="17"/>
      <c r="IC105" s="17"/>
      <c r="ID105" s="17"/>
      <c r="IE105" s="4"/>
      <c r="IG105" s="4"/>
      <c r="IH105" s="5"/>
      <c r="II105" s="17"/>
      <c r="IJ105" s="17"/>
      <c r="IK105" s="17"/>
      <c r="IL105" s="17"/>
      <c r="IM105" s="17"/>
      <c r="IN105" s="17"/>
      <c r="IO105" s="4"/>
      <c r="IQ105" s="4"/>
      <c r="IR105" s="5"/>
      <c r="IS105" s="17"/>
      <c r="IT105" s="17"/>
      <c r="IU105" s="17"/>
      <c r="IV105" s="17"/>
      <c r="IW105" s="17"/>
      <c r="IX105" s="17"/>
      <c r="IY105" s="4"/>
      <c r="JA105" s="4"/>
      <c r="JB105" s="5"/>
      <c r="JC105" s="17"/>
      <c r="JD105" s="17"/>
      <c r="JE105" s="17"/>
      <c r="JF105" s="17"/>
      <c r="JG105" s="17"/>
      <c r="JH105" s="17"/>
      <c r="JI105" s="4"/>
      <c r="JK105" s="4"/>
      <c r="JL105" s="5"/>
      <c r="JM105" s="17"/>
      <c r="JN105" s="17"/>
      <c r="JO105" s="17"/>
      <c r="JP105" s="17"/>
      <c r="JQ105" s="17"/>
      <c r="JR105" s="17"/>
      <c r="JS105" s="4"/>
      <c r="JU105" s="4"/>
      <c r="JV105" s="5"/>
      <c r="JW105" s="17"/>
      <c r="JX105" s="17"/>
      <c r="JY105" s="17"/>
      <c r="JZ105" s="17"/>
      <c r="KA105" s="17"/>
      <c r="KB105" s="17"/>
      <c r="KC105" s="4"/>
      <c r="KE105" s="4"/>
      <c r="KF105" s="5"/>
      <c r="KG105" s="17"/>
      <c r="KH105" s="17"/>
      <c r="KI105" s="17"/>
      <c r="KJ105" s="17"/>
      <c r="KK105" s="17"/>
      <c r="KL105" s="17"/>
      <c r="KM105" s="4"/>
      <c r="KO105" s="4"/>
      <c r="KP105" s="5"/>
      <c r="KQ105" s="17"/>
      <c r="KR105" s="17"/>
      <c r="KS105" s="17"/>
      <c r="KT105" s="17"/>
      <c r="KU105" s="17"/>
      <c r="KV105" s="17"/>
      <c r="KW105" s="4"/>
      <c r="KY105" s="4"/>
      <c r="KZ105" s="5"/>
      <c r="LA105" s="17"/>
      <c r="LB105" s="17"/>
      <c r="LC105" s="17"/>
      <c r="LD105" s="17"/>
      <c r="LE105" s="17"/>
      <c r="LF105" s="17"/>
      <c r="LG105" s="4"/>
      <c r="LI105" s="4"/>
      <c r="LJ105" s="5"/>
      <c r="LK105" s="17"/>
      <c r="LL105" s="17"/>
      <c r="LM105" s="17"/>
      <c r="LN105" s="17"/>
      <c r="LO105" s="17"/>
      <c r="LP105" s="17"/>
      <c r="LQ105" s="4"/>
      <c r="LS105" s="4"/>
      <c r="LT105" s="5"/>
      <c r="LU105" s="17"/>
      <c r="LV105" s="17"/>
      <c r="LW105" s="17"/>
      <c r="LX105" s="17"/>
      <c r="LY105" s="17"/>
      <c r="LZ105" s="17"/>
      <c r="MA105" s="4"/>
      <c r="MC105" s="4"/>
      <c r="MD105" s="5"/>
      <c r="ME105" s="17"/>
      <c r="MF105" s="17"/>
      <c r="MG105" s="17"/>
      <c r="MH105" s="17"/>
      <c r="MI105" s="17"/>
      <c r="MJ105" s="17"/>
      <c r="MK105" s="4"/>
      <c r="MM105" s="4"/>
      <c r="MN105" s="5"/>
      <c r="MO105" s="17"/>
      <c r="MP105" s="17"/>
      <c r="MQ105" s="17"/>
      <c r="MR105" s="17"/>
      <c r="MS105" s="17"/>
      <c r="MT105" s="17"/>
      <c r="MU105" s="4"/>
      <c r="MW105" s="4"/>
      <c r="MX105" s="5"/>
      <c r="MY105" s="17"/>
      <c r="MZ105" s="17"/>
      <c r="NA105" s="17"/>
      <c r="NB105" s="17"/>
      <c r="NC105" s="17"/>
      <c r="ND105" s="17"/>
      <c r="NE105" s="4"/>
      <c r="NG105" s="4"/>
      <c r="NH105" s="5"/>
      <c r="NI105" s="17"/>
      <c r="NJ105" s="17"/>
      <c r="NK105" s="17"/>
      <c r="NL105" s="17"/>
      <c r="NM105" s="17"/>
      <c r="NN105" s="17"/>
      <c r="NO105" s="4"/>
      <c r="NQ105" s="4"/>
      <c r="NR105" s="5"/>
      <c r="NS105" s="17"/>
      <c r="NT105" s="17"/>
      <c r="NU105" s="17"/>
      <c r="NV105" s="17"/>
      <c r="NW105" s="17"/>
      <c r="NX105" s="17"/>
      <c r="NY105" s="4"/>
      <c r="OA105" s="4"/>
      <c r="OB105" s="5"/>
      <c r="OC105" s="17"/>
      <c r="OD105" s="17"/>
      <c r="OE105" s="17"/>
      <c r="OF105" s="17"/>
      <c r="OG105" s="17"/>
      <c r="OH105" s="17"/>
      <c r="OI105" s="4"/>
      <c r="OK105" s="4"/>
      <c r="OL105" s="5"/>
      <c r="OM105" s="17"/>
      <c r="ON105" s="17"/>
      <c r="OO105" s="17"/>
      <c r="OP105" s="17"/>
      <c r="OQ105" s="17"/>
      <c r="OR105" s="17"/>
      <c r="OS105" s="4"/>
      <c r="OU105" s="4"/>
      <c r="OV105" s="5"/>
      <c r="OW105" s="17"/>
      <c r="OX105" s="17"/>
      <c r="OY105" s="17"/>
      <c r="OZ105" s="17"/>
      <c r="PA105" s="17"/>
      <c r="PB105" s="17"/>
      <c r="PC105" s="4"/>
      <c r="PE105" s="4"/>
      <c r="PF105" s="5"/>
      <c r="PG105" s="17"/>
      <c r="PH105" s="17"/>
      <c r="PI105" s="17"/>
      <c r="PJ105" s="17"/>
      <c r="PK105" s="17"/>
      <c r="PL105" s="17"/>
      <c r="PM105" s="4"/>
      <c r="PO105" s="4"/>
      <c r="PP105" s="5"/>
      <c r="PQ105" s="17"/>
      <c r="PR105" s="17"/>
      <c r="PS105" s="17"/>
      <c r="PT105" s="17"/>
      <c r="PU105" s="17"/>
      <c r="PV105" s="17"/>
      <c r="PW105" s="4"/>
      <c r="PY105" s="4"/>
      <c r="PZ105" s="5"/>
      <c r="QA105" s="17"/>
      <c r="QB105" s="17"/>
      <c r="QC105" s="17"/>
      <c r="QD105" s="17"/>
      <c r="QE105" s="17"/>
      <c r="QF105" s="17"/>
      <c r="QG105" s="4"/>
      <c r="QI105" s="4"/>
      <c r="QJ105" s="5"/>
      <c r="QK105" s="17"/>
      <c r="QL105" s="17"/>
      <c r="QM105" s="17"/>
      <c r="QN105" s="17"/>
      <c r="QO105" s="17"/>
      <c r="QP105" s="17"/>
      <c r="QQ105" s="4"/>
      <c r="QS105" s="4"/>
      <c r="QT105" s="5"/>
      <c r="QU105" s="17"/>
      <c r="QV105" s="17"/>
      <c r="QW105" s="17"/>
      <c r="QX105" s="17"/>
      <c r="QY105" s="17"/>
      <c r="QZ105" s="17"/>
      <c r="RA105" s="4"/>
      <c r="RC105" s="4"/>
      <c r="RD105" s="5"/>
      <c r="RE105" s="17"/>
      <c r="RF105" s="17"/>
      <c r="RG105" s="17"/>
      <c r="RH105" s="17"/>
      <c r="RI105" s="17"/>
      <c r="RJ105" s="17"/>
      <c r="RK105" s="4"/>
      <c r="RM105" s="4"/>
      <c r="RN105" s="5"/>
      <c r="RO105" s="17"/>
      <c r="RP105" s="17"/>
      <c r="RQ105" s="17"/>
      <c r="RR105" s="17"/>
      <c r="RS105" s="17"/>
      <c r="RT105" s="17"/>
      <c r="RU105" s="4"/>
      <c r="RW105" s="4"/>
      <c r="RX105" s="5"/>
      <c r="RY105" s="17"/>
      <c r="RZ105" s="17"/>
      <c r="SA105" s="17"/>
      <c r="SB105" s="17"/>
      <c r="SC105" s="17"/>
      <c r="SD105" s="17"/>
      <c r="SE105" s="4"/>
      <c r="SG105" s="4"/>
      <c r="SH105" s="5"/>
      <c r="SI105" s="17"/>
      <c r="SJ105" s="17"/>
      <c r="SK105" s="17"/>
      <c r="SL105" s="17"/>
      <c r="SM105" s="17"/>
      <c r="SN105" s="17"/>
      <c r="SO105" s="4"/>
      <c r="SQ105" s="4"/>
      <c r="SR105" s="5"/>
      <c r="SS105" s="17"/>
      <c r="ST105" s="17"/>
      <c r="SU105" s="17"/>
      <c r="SV105" s="17"/>
      <c r="SW105" s="17"/>
      <c r="SX105" s="17"/>
      <c r="SY105" s="4"/>
      <c r="TA105" s="4"/>
      <c r="TB105" s="5"/>
      <c r="TC105" s="17"/>
      <c r="TD105" s="17"/>
      <c r="TE105" s="17"/>
      <c r="TF105" s="17"/>
      <c r="TG105" s="17"/>
      <c r="TH105" s="17"/>
      <c r="TI105" s="4"/>
      <c r="TK105" s="4"/>
      <c r="TL105" s="5"/>
      <c r="TM105" s="17"/>
      <c r="TN105" s="17"/>
      <c r="TO105" s="17"/>
      <c r="TP105" s="17"/>
      <c r="TQ105" s="17"/>
      <c r="TR105" s="17"/>
      <c r="TS105" s="4"/>
      <c r="TU105" s="4"/>
      <c r="TV105" s="5"/>
      <c r="TW105" s="17"/>
      <c r="TX105" s="17"/>
      <c r="TY105" s="17"/>
      <c r="TZ105" s="17"/>
      <c r="UA105" s="17"/>
      <c r="UB105" s="17"/>
      <c r="UC105" s="4"/>
      <c r="UE105" s="4"/>
      <c r="UF105" s="5"/>
      <c r="UG105" s="17"/>
      <c r="UH105" s="17"/>
      <c r="UI105" s="17"/>
      <c r="UJ105" s="17"/>
      <c r="UK105" s="17"/>
      <c r="UL105" s="17"/>
      <c r="UM105" s="4"/>
      <c r="UO105" s="4"/>
      <c r="UP105" s="5"/>
      <c r="UQ105" s="17"/>
      <c r="UR105" s="17"/>
      <c r="US105" s="17"/>
      <c r="UT105" s="17"/>
      <c r="UU105" s="17"/>
      <c r="UV105" s="17"/>
      <c r="UW105" s="4"/>
      <c r="UY105" s="4"/>
      <c r="UZ105" s="5"/>
      <c r="VA105" s="17"/>
      <c r="VB105" s="17"/>
      <c r="VC105" s="17"/>
      <c r="VD105" s="17"/>
      <c r="VE105" s="17"/>
      <c r="VF105" s="17"/>
      <c r="VG105" s="4"/>
      <c r="VI105" s="4"/>
      <c r="VJ105" s="5"/>
      <c r="VK105" s="17"/>
      <c r="VL105" s="17"/>
      <c r="VM105" s="17"/>
      <c r="VN105" s="17"/>
      <c r="VO105" s="17"/>
      <c r="VP105" s="17"/>
      <c r="VQ105" s="4"/>
      <c r="VS105" s="4"/>
      <c r="VT105" s="5"/>
      <c r="VU105" s="17"/>
      <c r="VV105" s="17"/>
      <c r="VW105" s="17"/>
      <c r="VX105" s="17"/>
      <c r="VY105" s="17"/>
      <c r="VZ105" s="17"/>
      <c r="WA105" s="4"/>
      <c r="WC105" s="4"/>
      <c r="WD105" s="5"/>
      <c r="WE105" s="17"/>
      <c r="WF105" s="17"/>
      <c r="WG105" s="17"/>
      <c r="WH105" s="17"/>
      <c r="WI105" s="17"/>
      <c r="WJ105" s="17"/>
      <c r="WK105" s="4"/>
      <c r="WM105" s="4"/>
      <c r="WN105" s="5"/>
      <c r="WO105" s="17"/>
      <c r="WP105" s="17"/>
      <c r="WQ105" s="17"/>
      <c r="WR105" s="17"/>
      <c r="WS105" s="17"/>
      <c r="WT105" s="17"/>
      <c r="WU105" s="4"/>
      <c r="WW105" s="4"/>
      <c r="WX105" s="5"/>
      <c r="WY105" s="17"/>
      <c r="WZ105" s="17"/>
      <c r="XA105" s="17"/>
      <c r="XB105" s="17"/>
      <c r="XC105" s="17"/>
      <c r="XD105" s="17"/>
      <c r="XE105" s="4"/>
      <c r="XG105" s="4"/>
      <c r="XH105" s="5"/>
      <c r="XI105" s="17"/>
      <c r="XJ105" s="17"/>
      <c r="XK105" s="17"/>
      <c r="XL105" s="17"/>
      <c r="XM105" s="17"/>
      <c r="XN105" s="17"/>
      <c r="XO105" s="4"/>
      <c r="XQ105" s="4"/>
      <c r="XR105" s="5"/>
      <c r="XS105" s="17"/>
      <c r="XT105" s="17"/>
      <c r="XU105" s="17"/>
      <c r="XV105" s="17"/>
      <c r="XW105" s="17"/>
      <c r="XX105" s="17"/>
      <c r="XY105" s="4"/>
      <c r="YA105" s="4"/>
      <c r="YB105" s="5"/>
      <c r="YC105" s="17"/>
      <c r="YD105" s="17"/>
      <c r="YE105" s="17"/>
      <c r="YF105" s="17"/>
      <c r="YG105" s="17"/>
      <c r="YH105" s="17"/>
      <c r="YI105" s="4"/>
      <c r="YK105" s="4"/>
      <c r="YL105" s="5"/>
      <c r="YM105" s="17"/>
      <c r="YN105" s="17"/>
      <c r="YO105" s="17"/>
      <c r="YP105" s="17"/>
      <c r="YQ105" s="17"/>
      <c r="YR105" s="17"/>
      <c r="YS105" s="4"/>
      <c r="YU105" s="4"/>
      <c r="YV105" s="5"/>
      <c r="YW105" s="17"/>
      <c r="YX105" s="17"/>
      <c r="YY105" s="17"/>
      <c r="YZ105" s="17"/>
      <c r="ZA105" s="17"/>
      <c r="ZB105" s="17"/>
      <c r="ZC105" s="4"/>
      <c r="ZE105" s="4"/>
      <c r="ZF105" s="5"/>
      <c r="ZG105" s="17"/>
      <c r="ZH105" s="17"/>
      <c r="ZI105" s="17"/>
      <c r="ZJ105" s="17"/>
      <c r="ZK105" s="17"/>
      <c r="ZL105" s="17"/>
      <c r="ZM105" s="4"/>
      <c r="ZO105" s="4"/>
      <c r="ZP105" s="5"/>
      <c r="ZQ105" s="17"/>
      <c r="ZR105" s="17"/>
      <c r="ZS105" s="17"/>
      <c r="ZT105" s="17"/>
      <c r="ZU105" s="17"/>
      <c r="ZV105" s="17"/>
      <c r="ZW105" s="4"/>
      <c r="ZY105" s="4"/>
      <c r="ZZ105" s="5"/>
      <c r="AAA105" s="17"/>
      <c r="AAB105" s="17"/>
      <c r="AAC105" s="17"/>
      <c r="AAD105" s="17"/>
      <c r="AAE105" s="17"/>
      <c r="AAF105" s="17"/>
      <c r="AAG105" s="4"/>
      <c r="AAI105" s="4"/>
      <c r="AAJ105" s="5"/>
      <c r="AAK105" s="17"/>
      <c r="AAL105" s="17"/>
      <c r="AAM105" s="17"/>
      <c r="AAN105" s="17"/>
      <c r="AAO105" s="17"/>
      <c r="AAP105" s="17"/>
      <c r="AAQ105" s="4"/>
      <c r="AAS105" s="4"/>
      <c r="AAT105" s="5"/>
      <c r="AAU105" s="17"/>
      <c r="AAV105" s="17"/>
      <c r="AAW105" s="17"/>
      <c r="AAX105" s="17"/>
      <c r="AAY105" s="17"/>
      <c r="AAZ105" s="17"/>
      <c r="ABA105" s="4"/>
      <c r="ABC105" s="4"/>
      <c r="ABD105" s="5"/>
      <c r="ABE105" s="17"/>
      <c r="ABF105" s="17"/>
      <c r="ABG105" s="17"/>
      <c r="ABH105" s="17"/>
      <c r="ABI105" s="17"/>
      <c r="ABJ105" s="17"/>
      <c r="ABK105" s="4"/>
      <c r="ABM105" s="4"/>
      <c r="ABN105" s="5"/>
      <c r="ABO105" s="17"/>
      <c r="ABP105" s="17"/>
      <c r="ABQ105" s="17"/>
      <c r="ABR105" s="17"/>
      <c r="ABS105" s="17"/>
      <c r="ABT105" s="17"/>
      <c r="ABU105" s="4"/>
      <c r="ABW105" s="4"/>
      <c r="ABX105" s="5"/>
      <c r="ABY105" s="17"/>
      <c r="ABZ105" s="17"/>
      <c r="ACA105" s="17"/>
      <c r="ACB105" s="17"/>
      <c r="ACC105" s="17"/>
      <c r="ACD105" s="17"/>
      <c r="ACE105" s="4"/>
      <c r="ACG105" s="4"/>
      <c r="ACH105" s="5"/>
      <c r="ACI105" s="17"/>
      <c r="ACJ105" s="17"/>
      <c r="ACK105" s="17"/>
      <c r="ACL105" s="17"/>
      <c r="ACM105" s="17"/>
      <c r="ACN105" s="17"/>
      <c r="ACO105" s="4"/>
      <c r="ACQ105" s="4"/>
      <c r="ACR105" s="5"/>
      <c r="ACS105" s="17"/>
      <c r="ACT105" s="17"/>
      <c r="ACU105" s="17"/>
      <c r="ACV105" s="17"/>
      <c r="ACW105" s="17"/>
      <c r="ACX105" s="17"/>
      <c r="ACY105" s="4"/>
      <c r="ADA105" s="4"/>
      <c r="ADB105" s="5"/>
      <c r="ADC105" s="17"/>
      <c r="ADD105" s="17"/>
      <c r="ADE105" s="17"/>
      <c r="ADF105" s="17"/>
      <c r="ADG105" s="17"/>
      <c r="ADH105" s="17"/>
      <c r="ADI105" s="4"/>
      <c r="ADK105" s="4"/>
      <c r="ADL105" s="5"/>
      <c r="ADM105" s="17"/>
      <c r="ADN105" s="17"/>
      <c r="ADO105" s="17"/>
      <c r="ADP105" s="17"/>
      <c r="ADQ105" s="17"/>
      <c r="ADR105" s="17"/>
      <c r="ADS105" s="4"/>
      <c r="ADU105" s="4"/>
      <c r="ADV105" s="5"/>
      <c r="ADW105" s="17"/>
      <c r="ADX105" s="17"/>
      <c r="ADY105" s="17"/>
      <c r="ADZ105" s="17"/>
      <c r="AEA105" s="17"/>
      <c r="AEB105" s="17"/>
      <c r="AEC105" s="4"/>
      <c r="AEE105" s="4"/>
      <c r="AEF105" s="5"/>
      <c r="AEG105" s="17"/>
      <c r="AEH105" s="17"/>
      <c r="AEI105" s="17"/>
      <c r="AEJ105" s="17"/>
      <c r="AEK105" s="17"/>
      <c r="AEL105" s="17"/>
      <c r="AEM105" s="4"/>
      <c r="AEO105" s="4"/>
      <c r="AEP105" s="5"/>
      <c r="AEQ105" s="17"/>
      <c r="AER105" s="17"/>
      <c r="AES105" s="17"/>
      <c r="AET105" s="17"/>
      <c r="AEU105" s="17"/>
      <c r="AEV105" s="17"/>
      <c r="AEW105" s="4"/>
      <c r="AEY105" s="4"/>
      <c r="AEZ105" s="5"/>
      <c r="AFA105" s="17"/>
      <c r="AFB105" s="17"/>
      <c r="AFC105" s="17"/>
      <c r="AFD105" s="17"/>
      <c r="AFE105" s="17"/>
      <c r="AFF105" s="17"/>
      <c r="AFG105" s="4"/>
      <c r="AFI105" s="4"/>
      <c r="AFJ105" s="5"/>
      <c r="AFK105" s="17"/>
      <c r="AFL105" s="17"/>
      <c r="AFM105" s="17"/>
      <c r="AFN105" s="17"/>
      <c r="AFO105" s="17"/>
      <c r="AFP105" s="17"/>
      <c r="AFQ105" s="4"/>
      <c r="AFS105" s="4"/>
      <c r="AFT105" s="5"/>
      <c r="AFU105" s="17"/>
      <c r="AFV105" s="17"/>
      <c r="AFW105" s="17"/>
      <c r="AFX105" s="17"/>
      <c r="AFY105" s="17"/>
      <c r="AFZ105" s="17"/>
      <c r="AGA105" s="4"/>
      <c r="AGC105" s="4"/>
      <c r="AGD105" s="5"/>
      <c r="AGE105" s="17"/>
      <c r="AGF105" s="17"/>
      <c r="AGG105" s="17"/>
      <c r="AGH105" s="17"/>
      <c r="AGI105" s="17"/>
      <c r="AGJ105" s="17"/>
      <c r="AGK105" s="4"/>
      <c r="AGM105" s="4"/>
      <c r="AGN105" s="5"/>
      <c r="AGO105" s="17"/>
      <c r="AGP105" s="17"/>
      <c r="AGQ105" s="17"/>
      <c r="AGR105" s="17"/>
      <c r="AGS105" s="17"/>
      <c r="AGT105" s="17"/>
      <c r="AGU105" s="4"/>
      <c r="AGW105" s="4"/>
      <c r="AGX105" s="5"/>
      <c r="AGY105" s="17"/>
      <c r="AGZ105" s="17"/>
      <c r="AHA105" s="17"/>
      <c r="AHB105" s="17"/>
      <c r="AHC105" s="17"/>
      <c r="AHD105" s="17"/>
      <c r="AHE105" s="4"/>
      <c r="AHG105" s="4"/>
      <c r="AHH105" s="5"/>
      <c r="AHI105" s="17"/>
      <c r="AHJ105" s="17"/>
      <c r="AHK105" s="17"/>
      <c r="AHL105" s="17"/>
      <c r="AHM105" s="17"/>
      <c r="AHN105" s="17"/>
      <c r="AHO105" s="4"/>
      <c r="AHQ105" s="4"/>
      <c r="AHR105" s="5"/>
      <c r="AHS105" s="17"/>
      <c r="AHT105" s="17"/>
      <c r="AHU105" s="17"/>
      <c r="AHV105" s="17"/>
      <c r="AHW105" s="17"/>
      <c r="AHX105" s="17"/>
      <c r="AHY105" s="4"/>
      <c r="AIA105" s="4"/>
      <c r="AIB105" s="5"/>
      <c r="AIC105" s="17"/>
      <c r="AID105" s="17"/>
      <c r="AIE105" s="17"/>
      <c r="AIF105" s="17"/>
      <c r="AIG105" s="17"/>
      <c r="AIH105" s="17"/>
      <c r="AII105" s="4"/>
      <c r="AIK105" s="4"/>
      <c r="AIL105" s="5"/>
      <c r="AIM105" s="17"/>
      <c r="AIN105" s="17"/>
      <c r="AIO105" s="17"/>
      <c r="AIP105" s="17"/>
      <c r="AIQ105" s="17"/>
      <c r="AIR105" s="17"/>
      <c r="AIS105" s="4"/>
      <c r="AIU105" s="4"/>
      <c r="AIV105" s="5"/>
      <c r="AIW105" s="17"/>
      <c r="AIX105" s="17"/>
      <c r="AIY105" s="17"/>
      <c r="AIZ105" s="17"/>
      <c r="AJA105" s="17"/>
      <c r="AJB105" s="17"/>
      <c r="AJC105" s="4"/>
      <c r="AJE105" s="4"/>
      <c r="AJF105" s="5"/>
      <c r="AJG105" s="17"/>
      <c r="AJH105" s="17"/>
      <c r="AJI105" s="17"/>
      <c r="AJJ105" s="17"/>
      <c r="AJK105" s="17"/>
      <c r="AJL105" s="17"/>
      <c r="AJM105" s="4"/>
      <c r="AJO105" s="4"/>
      <c r="AJP105" s="5"/>
      <c r="AJQ105" s="17"/>
      <c r="AJR105" s="17"/>
      <c r="AJS105" s="17"/>
      <c r="AJT105" s="17"/>
      <c r="AJU105" s="17"/>
      <c r="AJV105" s="17"/>
      <c r="AJW105" s="4"/>
      <c r="AJY105" s="4"/>
      <c r="AJZ105" s="5"/>
      <c r="AKA105" s="17"/>
      <c r="AKB105" s="17"/>
      <c r="AKC105" s="17"/>
      <c r="AKD105" s="17"/>
      <c r="AKE105" s="17"/>
      <c r="AKF105" s="17"/>
      <c r="AKG105" s="4"/>
      <c r="AKI105" s="4"/>
      <c r="AKJ105" s="5"/>
      <c r="AKK105" s="17"/>
      <c r="AKL105" s="17"/>
      <c r="AKM105" s="17"/>
      <c r="AKN105" s="17"/>
      <c r="AKO105" s="17"/>
      <c r="AKP105" s="17"/>
      <c r="AKQ105" s="4"/>
      <c r="AKS105" s="4"/>
      <c r="AKT105" s="5"/>
      <c r="AKU105" s="17"/>
      <c r="AKV105" s="17"/>
      <c r="AKW105" s="17"/>
      <c r="AKX105" s="17"/>
      <c r="AKY105" s="17"/>
      <c r="AKZ105" s="17"/>
      <c r="ALA105" s="4"/>
      <c r="ALC105" s="4"/>
      <c r="ALD105" s="5"/>
      <c r="ALE105" s="17"/>
      <c r="ALF105" s="17"/>
      <c r="ALG105" s="17"/>
      <c r="ALH105" s="17"/>
      <c r="ALI105" s="17"/>
      <c r="ALJ105" s="17"/>
      <c r="ALK105" s="4"/>
      <c r="ALM105" s="4"/>
      <c r="ALN105" s="5"/>
      <c r="ALO105" s="17"/>
      <c r="ALP105" s="17"/>
      <c r="ALQ105" s="17"/>
      <c r="ALR105" s="17"/>
      <c r="ALS105" s="17"/>
      <c r="ALT105" s="17"/>
      <c r="ALU105" s="4"/>
      <c r="ALW105" s="4"/>
      <c r="ALX105" s="5"/>
      <c r="ALY105" s="17"/>
      <c r="ALZ105" s="17"/>
      <c r="AMA105" s="17"/>
      <c r="AMB105" s="17"/>
      <c r="AMC105" s="17"/>
      <c r="AMD105" s="17"/>
      <c r="AME105" s="4"/>
      <c r="AMG105" s="4"/>
      <c r="AMH105" s="5"/>
      <c r="AMI105" s="17"/>
      <c r="AMJ105" s="17"/>
      <c r="AMK105" s="17"/>
      <c r="AML105" s="17"/>
      <c r="AMM105" s="17"/>
      <c r="AMN105" s="17"/>
      <c r="AMO105" s="4"/>
      <c r="AMQ105" s="4"/>
      <c r="AMR105" s="5"/>
      <c r="AMS105" s="17"/>
      <c r="AMT105" s="17"/>
      <c r="AMU105" s="17"/>
      <c r="AMV105" s="17"/>
      <c r="AMW105" s="17"/>
      <c r="AMX105" s="17"/>
      <c r="AMY105" s="4"/>
      <c r="ANA105" s="4"/>
      <c r="ANB105" s="5"/>
      <c r="ANC105" s="17"/>
      <c r="AND105" s="17"/>
      <c r="ANE105" s="17"/>
      <c r="ANF105" s="17"/>
      <c r="ANG105" s="17"/>
      <c r="ANH105" s="17"/>
      <c r="ANI105" s="4"/>
      <c r="ANK105" s="4"/>
      <c r="ANL105" s="5"/>
      <c r="ANM105" s="17"/>
      <c r="ANN105" s="17"/>
      <c r="ANO105" s="17"/>
      <c r="ANP105" s="17"/>
      <c r="ANQ105" s="17"/>
      <c r="ANR105" s="17"/>
      <c r="ANS105" s="4"/>
      <c r="ANU105" s="4"/>
      <c r="ANV105" s="5"/>
      <c r="ANW105" s="17"/>
      <c r="ANX105" s="17"/>
      <c r="ANY105" s="17"/>
      <c r="ANZ105" s="17"/>
      <c r="AOA105" s="17"/>
      <c r="AOB105" s="17"/>
      <c r="AOC105" s="4"/>
      <c r="AOE105" s="4"/>
      <c r="AOF105" s="5"/>
      <c r="AOG105" s="17"/>
      <c r="AOH105" s="17"/>
      <c r="AOI105" s="17"/>
      <c r="AOJ105" s="17"/>
      <c r="AOK105" s="17"/>
      <c r="AOL105" s="17"/>
      <c r="AOM105" s="4"/>
      <c r="AOO105" s="4"/>
      <c r="AOP105" s="5"/>
      <c r="AOQ105" s="17"/>
      <c r="AOR105" s="17"/>
      <c r="AOS105" s="17"/>
      <c r="AOT105" s="17"/>
      <c r="AOU105" s="17"/>
      <c r="AOV105" s="17"/>
      <c r="AOW105" s="4"/>
      <c r="AOY105" s="4"/>
      <c r="AOZ105" s="5"/>
      <c r="APA105" s="17"/>
      <c r="APB105" s="17"/>
      <c r="APC105" s="17"/>
      <c r="APD105" s="17"/>
      <c r="APE105" s="17"/>
      <c r="APF105" s="17"/>
      <c r="APG105" s="4"/>
      <c r="API105" s="4"/>
      <c r="APJ105" s="5"/>
      <c r="APK105" s="17"/>
      <c r="APL105" s="17"/>
      <c r="APM105" s="17"/>
      <c r="APN105" s="17"/>
      <c r="APO105" s="17"/>
      <c r="APP105" s="17"/>
      <c r="APQ105" s="4"/>
      <c r="APS105" s="4"/>
      <c r="APT105" s="5"/>
      <c r="APU105" s="17"/>
      <c r="APV105" s="17"/>
      <c r="APW105" s="17"/>
      <c r="APX105" s="17"/>
      <c r="APY105" s="17"/>
      <c r="APZ105" s="17"/>
      <c r="AQA105" s="4"/>
      <c r="AQC105" s="4"/>
      <c r="AQD105" s="5"/>
      <c r="AQE105" s="17"/>
      <c r="AQF105" s="17"/>
      <c r="AQG105" s="17"/>
      <c r="AQH105" s="17"/>
      <c r="AQI105" s="17"/>
      <c r="AQJ105" s="17"/>
      <c r="AQK105" s="4"/>
      <c r="AQM105" s="4"/>
      <c r="AQN105" s="5"/>
      <c r="AQO105" s="17"/>
      <c r="AQP105" s="17"/>
      <c r="AQQ105" s="17"/>
      <c r="AQR105" s="17"/>
      <c r="AQS105" s="17"/>
      <c r="AQT105" s="17"/>
      <c r="AQU105" s="4"/>
      <c r="AQW105" s="4"/>
      <c r="AQX105" s="5"/>
      <c r="AQY105" s="17"/>
      <c r="AQZ105" s="17"/>
      <c r="ARA105" s="17"/>
      <c r="ARB105" s="17"/>
      <c r="ARC105" s="17"/>
      <c r="ARD105" s="17"/>
      <c r="ARE105" s="4"/>
      <c r="ARG105" s="4"/>
      <c r="ARH105" s="5"/>
      <c r="ARI105" s="17"/>
      <c r="ARJ105" s="17"/>
      <c r="ARK105" s="17"/>
      <c r="ARL105" s="17"/>
      <c r="ARM105" s="17"/>
      <c r="ARN105" s="17"/>
      <c r="ARO105" s="4"/>
      <c r="ARQ105" s="4"/>
      <c r="ARR105" s="5"/>
      <c r="ARS105" s="17"/>
      <c r="ART105" s="17"/>
      <c r="ARU105" s="17"/>
      <c r="ARV105" s="17"/>
      <c r="ARW105" s="17"/>
      <c r="ARX105" s="17"/>
      <c r="ARY105" s="4"/>
      <c r="ASA105" s="4"/>
      <c r="ASB105" s="5"/>
      <c r="ASC105" s="17"/>
      <c r="ASD105" s="17"/>
      <c r="ASE105" s="17"/>
      <c r="ASF105" s="17"/>
      <c r="ASG105" s="17"/>
      <c r="ASH105" s="17"/>
      <c r="ASI105" s="4"/>
      <c r="ASK105" s="4"/>
      <c r="ASL105" s="5"/>
      <c r="ASM105" s="17"/>
      <c r="ASN105" s="17"/>
      <c r="ASO105" s="17"/>
      <c r="ASP105" s="17"/>
      <c r="ASQ105" s="17"/>
      <c r="ASR105" s="17"/>
      <c r="ASS105" s="4"/>
      <c r="ASU105" s="4"/>
      <c r="ASV105" s="5"/>
      <c r="ASW105" s="17"/>
      <c r="ASX105" s="17"/>
      <c r="ASY105" s="17"/>
      <c r="ASZ105" s="17"/>
      <c r="ATA105" s="17"/>
      <c r="ATB105" s="17"/>
      <c r="ATC105" s="4"/>
      <c r="ATE105" s="4"/>
      <c r="ATF105" s="5"/>
      <c r="ATG105" s="17"/>
      <c r="ATH105" s="17"/>
      <c r="ATI105" s="17"/>
      <c r="ATJ105" s="17"/>
      <c r="ATK105" s="17"/>
      <c r="ATL105" s="17"/>
      <c r="ATM105" s="4"/>
      <c r="ATO105" s="4"/>
      <c r="ATP105" s="5"/>
      <c r="ATQ105" s="17"/>
      <c r="ATR105" s="17"/>
      <c r="ATS105" s="17"/>
      <c r="ATT105" s="17"/>
      <c r="ATU105" s="17"/>
      <c r="ATV105" s="17"/>
      <c r="ATW105" s="4"/>
      <c r="ATY105" s="4"/>
      <c r="ATZ105" s="5"/>
      <c r="AUA105" s="17"/>
      <c r="AUB105" s="17"/>
      <c r="AUC105" s="17"/>
      <c r="AUD105" s="17"/>
      <c r="AUE105" s="17"/>
      <c r="AUF105" s="17"/>
      <c r="AUG105" s="4"/>
      <c r="AUI105" s="4"/>
      <c r="AUJ105" s="5"/>
      <c r="AUK105" s="17"/>
      <c r="AUL105" s="17"/>
      <c r="AUM105" s="17"/>
      <c r="AUN105" s="17"/>
      <c r="AUO105" s="17"/>
      <c r="AUP105" s="17"/>
      <c r="AUQ105" s="4"/>
      <c r="AUS105" s="4"/>
      <c r="AUT105" s="5"/>
      <c r="AUU105" s="17"/>
      <c r="AUV105" s="17"/>
      <c r="AUW105" s="17"/>
      <c r="AUX105" s="17"/>
      <c r="AUY105" s="17"/>
      <c r="AUZ105" s="17"/>
      <c r="AVA105" s="4"/>
      <c r="AVC105" s="4"/>
      <c r="AVD105" s="5"/>
      <c r="AVE105" s="17"/>
      <c r="AVF105" s="17"/>
      <c r="AVG105" s="17"/>
      <c r="AVH105" s="17"/>
      <c r="AVI105" s="17"/>
      <c r="AVJ105" s="17"/>
      <c r="AVK105" s="4"/>
      <c r="AVM105" s="4"/>
      <c r="AVN105" s="5"/>
      <c r="AVO105" s="17"/>
      <c r="AVP105" s="17"/>
      <c r="AVQ105" s="17"/>
      <c r="AVR105" s="17"/>
      <c r="AVS105" s="17"/>
      <c r="AVT105" s="17"/>
      <c r="AVU105" s="4"/>
      <c r="AVW105" s="4"/>
      <c r="AVX105" s="5"/>
      <c r="AVY105" s="17"/>
      <c r="AVZ105" s="17"/>
      <c r="AWA105" s="17"/>
      <c r="AWB105" s="17"/>
      <c r="AWC105" s="17"/>
      <c r="AWD105" s="17"/>
      <c r="AWE105" s="4"/>
      <c r="AWG105" s="4"/>
      <c r="AWH105" s="5"/>
      <c r="AWI105" s="17"/>
      <c r="AWJ105" s="17"/>
      <c r="AWK105" s="17"/>
      <c r="AWL105" s="17"/>
      <c r="AWM105" s="17"/>
      <c r="AWN105" s="17"/>
      <c r="AWO105" s="4"/>
      <c r="AWQ105" s="4"/>
      <c r="AWR105" s="5"/>
      <c r="AWS105" s="17"/>
      <c r="AWT105" s="17"/>
      <c r="AWU105" s="17"/>
      <c r="AWV105" s="17"/>
      <c r="AWW105" s="17"/>
      <c r="AWX105" s="17"/>
      <c r="AWY105" s="4"/>
      <c r="AXA105" s="4"/>
      <c r="AXB105" s="5"/>
      <c r="AXC105" s="17"/>
      <c r="AXD105" s="17"/>
      <c r="AXE105" s="17"/>
      <c r="AXF105" s="17"/>
      <c r="AXG105" s="17"/>
      <c r="AXH105" s="17"/>
      <c r="AXI105" s="4"/>
      <c r="AXK105" s="4"/>
      <c r="AXL105" s="5"/>
      <c r="AXM105" s="17"/>
      <c r="AXN105" s="17"/>
      <c r="AXO105" s="17"/>
      <c r="AXP105" s="17"/>
      <c r="AXQ105" s="17"/>
      <c r="AXR105" s="17"/>
      <c r="AXS105" s="4"/>
      <c r="AXU105" s="4"/>
      <c r="AXV105" s="5"/>
      <c r="AXW105" s="17"/>
      <c r="AXX105" s="17"/>
      <c r="AXY105" s="17"/>
      <c r="AXZ105" s="17"/>
      <c r="AYA105" s="17"/>
      <c r="AYB105" s="17"/>
      <c r="AYC105" s="4"/>
      <c r="AYE105" s="4"/>
      <c r="AYF105" s="5"/>
      <c r="AYG105" s="17"/>
      <c r="AYH105" s="17"/>
      <c r="AYI105" s="17"/>
      <c r="AYJ105" s="17"/>
      <c r="AYK105" s="17"/>
      <c r="AYL105" s="17"/>
      <c r="AYM105" s="4"/>
      <c r="AYO105" s="4"/>
      <c r="AYP105" s="5"/>
      <c r="AYQ105" s="17"/>
      <c r="AYR105" s="17"/>
      <c r="AYS105" s="17"/>
      <c r="AYT105" s="17"/>
      <c r="AYU105" s="17"/>
      <c r="AYV105" s="17"/>
      <c r="AYW105" s="4"/>
      <c r="AYY105" s="4"/>
      <c r="AYZ105" s="5"/>
      <c r="AZA105" s="17"/>
      <c r="AZB105" s="17"/>
      <c r="AZC105" s="17"/>
      <c r="AZD105" s="17"/>
      <c r="AZE105" s="17"/>
      <c r="AZF105" s="17"/>
      <c r="AZG105" s="4"/>
      <c r="AZI105" s="4"/>
      <c r="AZJ105" s="5"/>
      <c r="AZK105" s="17"/>
      <c r="AZL105" s="17"/>
      <c r="AZM105" s="17"/>
      <c r="AZN105" s="17"/>
      <c r="AZO105" s="17"/>
      <c r="AZP105" s="17"/>
      <c r="AZQ105" s="4"/>
      <c r="AZS105" s="4"/>
      <c r="AZT105" s="5"/>
      <c r="AZU105" s="17"/>
      <c r="AZV105" s="17"/>
      <c r="AZW105" s="17"/>
      <c r="AZX105" s="17"/>
      <c r="AZY105" s="17"/>
      <c r="AZZ105" s="17"/>
      <c r="BAA105" s="4"/>
      <c r="BAC105" s="4"/>
      <c r="BAD105" s="5"/>
      <c r="BAE105" s="17"/>
      <c r="BAF105" s="17"/>
      <c r="BAG105" s="17"/>
      <c r="BAH105" s="17"/>
      <c r="BAI105" s="17"/>
      <c r="BAJ105" s="17"/>
      <c r="BAK105" s="4"/>
      <c r="BAM105" s="4"/>
      <c r="BAN105" s="5"/>
      <c r="BAO105" s="17"/>
      <c r="BAP105" s="17"/>
      <c r="BAQ105" s="17"/>
      <c r="BAR105" s="17"/>
      <c r="BAS105" s="17"/>
      <c r="BAT105" s="17"/>
      <c r="BAU105" s="4"/>
      <c r="BAW105" s="4"/>
      <c r="BAX105" s="5"/>
      <c r="BAY105" s="17"/>
      <c r="BAZ105" s="17"/>
      <c r="BBA105" s="17"/>
      <c r="BBB105" s="17"/>
      <c r="BBC105" s="17"/>
      <c r="BBD105" s="17"/>
      <c r="BBE105" s="4"/>
      <c r="BBG105" s="4"/>
      <c r="BBH105" s="5"/>
      <c r="BBI105" s="17"/>
      <c r="BBJ105" s="17"/>
      <c r="BBK105" s="17"/>
      <c r="BBL105" s="17"/>
      <c r="BBM105" s="17"/>
      <c r="BBN105" s="17"/>
      <c r="BBO105" s="4"/>
      <c r="BBQ105" s="4"/>
      <c r="BBR105" s="5"/>
      <c r="BBS105" s="17"/>
      <c r="BBT105" s="17"/>
      <c r="BBU105" s="17"/>
      <c r="BBV105" s="17"/>
      <c r="BBW105" s="17"/>
      <c r="BBX105" s="17"/>
      <c r="BBY105" s="4"/>
      <c r="BCA105" s="4"/>
      <c r="BCB105" s="5"/>
      <c r="BCC105" s="17"/>
      <c r="BCD105" s="17"/>
      <c r="BCE105" s="17"/>
      <c r="BCF105" s="17"/>
      <c r="BCG105" s="17"/>
      <c r="BCH105" s="17"/>
      <c r="BCI105" s="4"/>
      <c r="BCK105" s="4"/>
      <c r="BCL105" s="5"/>
      <c r="BCM105" s="17"/>
      <c r="BCN105" s="17"/>
      <c r="BCO105" s="17"/>
      <c r="BCP105" s="17"/>
      <c r="BCQ105" s="17"/>
      <c r="BCR105" s="17"/>
      <c r="BCS105" s="4"/>
      <c r="BCU105" s="4"/>
      <c r="BCV105" s="5"/>
      <c r="BCW105" s="17"/>
      <c r="BCX105" s="17"/>
      <c r="BCY105" s="17"/>
      <c r="BCZ105" s="17"/>
      <c r="BDA105" s="17"/>
      <c r="BDB105" s="17"/>
      <c r="BDC105" s="4"/>
      <c r="BDE105" s="4"/>
      <c r="BDF105" s="5"/>
      <c r="BDG105" s="17"/>
      <c r="BDH105" s="17"/>
      <c r="BDI105" s="17"/>
      <c r="BDJ105" s="17"/>
      <c r="BDK105" s="17"/>
      <c r="BDL105" s="17"/>
      <c r="BDM105" s="4"/>
      <c r="BDO105" s="4"/>
      <c r="BDP105" s="5"/>
      <c r="BDQ105" s="17"/>
      <c r="BDR105" s="17"/>
      <c r="BDS105" s="17"/>
      <c r="BDT105" s="17"/>
      <c r="BDU105" s="17"/>
      <c r="BDV105" s="17"/>
      <c r="BDW105" s="4"/>
      <c r="BDY105" s="4"/>
      <c r="BDZ105" s="5"/>
      <c r="BEA105" s="17"/>
      <c r="BEB105" s="17"/>
      <c r="BEC105" s="17"/>
      <c r="BED105" s="17"/>
      <c r="BEE105" s="17"/>
      <c r="BEF105" s="17"/>
      <c r="BEG105" s="4"/>
      <c r="BEI105" s="4"/>
      <c r="BEJ105" s="5"/>
      <c r="BEK105" s="17"/>
      <c r="BEL105" s="17"/>
      <c r="BEM105" s="17"/>
      <c r="BEN105" s="17"/>
      <c r="BEO105" s="17"/>
      <c r="BEP105" s="17"/>
      <c r="BEQ105" s="4"/>
      <c r="BES105" s="4"/>
      <c r="BET105" s="5"/>
      <c r="BEU105" s="17"/>
      <c r="BEV105" s="17"/>
      <c r="BEW105" s="17"/>
      <c r="BEX105" s="17"/>
      <c r="BEY105" s="17"/>
      <c r="BEZ105" s="17"/>
      <c r="BFA105" s="4"/>
      <c r="BFC105" s="4"/>
      <c r="BFD105" s="5"/>
      <c r="BFE105" s="17"/>
      <c r="BFF105" s="17"/>
      <c r="BFG105" s="17"/>
      <c r="BFH105" s="17"/>
      <c r="BFI105" s="17"/>
      <c r="BFJ105" s="17"/>
      <c r="BFK105" s="4"/>
      <c r="BFM105" s="4"/>
      <c r="BFN105" s="5"/>
      <c r="BFO105" s="17"/>
      <c r="BFP105" s="17"/>
      <c r="BFQ105" s="17"/>
      <c r="BFR105" s="17"/>
      <c r="BFS105" s="17"/>
      <c r="BFT105" s="17"/>
      <c r="BFU105" s="4"/>
      <c r="BFW105" s="4"/>
      <c r="BFX105" s="5"/>
      <c r="BFY105" s="17"/>
      <c r="BFZ105" s="17"/>
      <c r="BGA105" s="17"/>
      <c r="BGB105" s="17"/>
      <c r="BGC105" s="17"/>
      <c r="BGD105" s="17"/>
      <c r="BGE105" s="4"/>
      <c r="BGG105" s="4"/>
      <c r="BGH105" s="5"/>
      <c r="BGI105" s="17"/>
      <c r="BGJ105" s="17"/>
      <c r="BGK105" s="17"/>
      <c r="BGL105" s="17"/>
      <c r="BGM105" s="17"/>
      <c r="BGN105" s="17"/>
      <c r="BGO105" s="4"/>
      <c r="BGQ105" s="4"/>
      <c r="BGR105" s="5"/>
      <c r="BGS105" s="17"/>
      <c r="BGT105" s="17"/>
      <c r="BGU105" s="17"/>
      <c r="BGV105" s="17"/>
      <c r="BGW105" s="17"/>
      <c r="BGX105" s="17"/>
      <c r="BGY105" s="4"/>
      <c r="BHA105" s="4"/>
      <c r="BHB105" s="5"/>
      <c r="BHC105" s="17"/>
      <c r="BHD105" s="17"/>
      <c r="BHE105" s="17"/>
      <c r="BHF105" s="17"/>
      <c r="BHG105" s="17"/>
      <c r="BHH105" s="17"/>
      <c r="BHI105" s="4"/>
      <c r="BHK105" s="4"/>
      <c r="BHL105" s="5"/>
      <c r="BHM105" s="17"/>
      <c r="BHN105" s="17"/>
      <c r="BHO105" s="17"/>
      <c r="BHP105" s="17"/>
      <c r="BHQ105" s="17"/>
      <c r="BHR105" s="17"/>
      <c r="BHS105" s="4"/>
      <c r="BHU105" s="4"/>
      <c r="BHV105" s="5"/>
      <c r="BHW105" s="17"/>
      <c r="BHX105" s="17"/>
      <c r="BHY105" s="17"/>
      <c r="BHZ105" s="17"/>
      <c r="BIA105" s="17"/>
      <c r="BIB105" s="17"/>
      <c r="BIC105" s="4"/>
      <c r="BIE105" s="4"/>
      <c r="BIF105" s="5"/>
      <c r="BIG105" s="17"/>
      <c r="BIH105" s="17"/>
      <c r="BII105" s="17"/>
      <c r="BIJ105" s="17"/>
      <c r="BIK105" s="17"/>
      <c r="BIL105" s="17"/>
      <c r="BIM105" s="4"/>
      <c r="BIO105" s="4"/>
      <c r="BIP105" s="5"/>
      <c r="BIQ105" s="17"/>
      <c r="BIR105" s="17"/>
      <c r="BIS105" s="17"/>
      <c r="BIT105" s="17"/>
      <c r="BIU105" s="17"/>
      <c r="BIV105" s="17"/>
      <c r="BIW105" s="4"/>
      <c r="BIY105" s="4"/>
      <c r="BIZ105" s="5"/>
      <c r="BJA105" s="17"/>
      <c r="BJB105" s="17"/>
      <c r="BJC105" s="17"/>
      <c r="BJD105" s="17"/>
      <c r="BJE105" s="17"/>
      <c r="BJF105" s="17"/>
      <c r="BJG105" s="4"/>
      <c r="BJI105" s="4"/>
      <c r="BJJ105" s="5"/>
      <c r="BJK105" s="17"/>
      <c r="BJL105" s="17"/>
      <c r="BJM105" s="17"/>
      <c r="BJN105" s="17"/>
      <c r="BJO105" s="17"/>
      <c r="BJP105" s="17"/>
      <c r="BJQ105" s="4"/>
      <c r="BJS105" s="4"/>
      <c r="BJT105" s="5"/>
      <c r="BJU105" s="17"/>
      <c r="BJV105" s="17"/>
      <c r="BJW105" s="17"/>
      <c r="BJX105" s="17"/>
      <c r="BJY105" s="17"/>
      <c r="BJZ105" s="17"/>
      <c r="BKA105" s="4"/>
      <c r="BKC105" s="4"/>
      <c r="BKD105" s="5"/>
      <c r="BKE105" s="17"/>
      <c r="BKF105" s="17"/>
      <c r="BKG105" s="17"/>
      <c r="BKH105" s="17"/>
      <c r="BKI105" s="17"/>
      <c r="BKJ105" s="17"/>
      <c r="BKK105" s="4"/>
      <c r="BKM105" s="4"/>
      <c r="BKN105" s="5"/>
      <c r="BKO105" s="17"/>
      <c r="BKP105" s="17"/>
      <c r="BKQ105" s="17"/>
      <c r="BKR105" s="17"/>
      <c r="BKS105" s="17"/>
      <c r="BKT105" s="17"/>
      <c r="BKU105" s="4"/>
      <c r="BKW105" s="4"/>
      <c r="BKX105" s="5"/>
      <c r="BKY105" s="17"/>
      <c r="BKZ105" s="17"/>
      <c r="BLA105" s="17"/>
      <c r="BLB105" s="17"/>
      <c r="BLC105" s="17"/>
      <c r="BLD105" s="17"/>
      <c r="BLE105" s="4"/>
      <c r="BLG105" s="4"/>
      <c r="BLH105" s="5"/>
      <c r="BLI105" s="17"/>
      <c r="BLJ105" s="17"/>
      <c r="BLK105" s="17"/>
      <c r="BLL105" s="17"/>
      <c r="BLM105" s="17"/>
      <c r="BLN105" s="17"/>
      <c r="BLO105" s="4"/>
      <c r="BLQ105" s="4"/>
      <c r="BLR105" s="5"/>
      <c r="BLS105" s="17"/>
      <c r="BLT105" s="17"/>
      <c r="BLU105" s="17"/>
      <c r="BLV105" s="17"/>
      <c r="BLW105" s="17"/>
      <c r="BLX105" s="17"/>
      <c r="BLY105" s="4"/>
      <c r="BMA105" s="4"/>
      <c r="BMB105" s="5"/>
      <c r="BMC105" s="17"/>
      <c r="BMD105" s="17"/>
      <c r="BME105" s="17"/>
      <c r="BMF105" s="17"/>
      <c r="BMG105" s="17"/>
      <c r="BMH105" s="17"/>
      <c r="BMI105" s="4"/>
      <c r="BMK105" s="4"/>
      <c r="BML105" s="5"/>
      <c r="BMM105" s="17"/>
      <c r="BMN105" s="17"/>
      <c r="BMO105" s="17"/>
      <c r="BMP105" s="17"/>
      <c r="BMQ105" s="17"/>
      <c r="BMR105" s="17"/>
      <c r="BMS105" s="4"/>
      <c r="BMU105" s="4"/>
      <c r="BMV105" s="5"/>
      <c r="BMW105" s="17"/>
      <c r="BMX105" s="17"/>
      <c r="BMY105" s="17"/>
      <c r="BMZ105" s="17"/>
      <c r="BNA105" s="17"/>
      <c r="BNB105" s="17"/>
      <c r="BNC105" s="4"/>
      <c r="BNE105" s="4"/>
      <c r="BNF105" s="5"/>
      <c r="BNG105" s="17"/>
      <c r="BNH105" s="17"/>
      <c r="BNI105" s="17"/>
      <c r="BNJ105" s="17"/>
      <c r="BNK105" s="17"/>
      <c r="BNL105" s="17"/>
      <c r="BNM105" s="4"/>
      <c r="BNO105" s="4"/>
      <c r="BNP105" s="5"/>
      <c r="BNQ105" s="17"/>
      <c r="BNR105" s="17"/>
      <c r="BNS105" s="17"/>
      <c r="BNT105" s="17"/>
      <c r="BNU105" s="17"/>
      <c r="BNV105" s="17"/>
      <c r="BNW105" s="4"/>
      <c r="BNY105" s="4"/>
      <c r="BNZ105" s="5"/>
      <c r="BOA105" s="17"/>
      <c r="BOB105" s="17"/>
      <c r="BOC105" s="17"/>
      <c r="BOD105" s="17"/>
      <c r="BOE105" s="17"/>
      <c r="BOF105" s="17"/>
      <c r="BOG105" s="4"/>
      <c r="BOI105" s="4"/>
      <c r="BOJ105" s="5"/>
      <c r="BOK105" s="17"/>
      <c r="BOL105" s="17"/>
      <c r="BOM105" s="17"/>
      <c r="BON105" s="17"/>
      <c r="BOO105" s="17"/>
      <c r="BOP105" s="17"/>
      <c r="BOQ105" s="4"/>
      <c r="BOS105" s="4"/>
      <c r="BOT105" s="5"/>
      <c r="BOU105" s="17"/>
      <c r="BOV105" s="17"/>
      <c r="BOW105" s="17"/>
      <c r="BOX105" s="17"/>
      <c r="BOY105" s="17"/>
      <c r="BOZ105" s="17"/>
      <c r="BPA105" s="4"/>
      <c r="BPC105" s="4"/>
      <c r="BPD105" s="5"/>
      <c r="BPE105" s="17"/>
      <c r="BPF105" s="17"/>
      <c r="BPG105" s="17"/>
      <c r="BPH105" s="17"/>
      <c r="BPI105" s="17"/>
      <c r="BPJ105" s="17"/>
      <c r="BPK105" s="4"/>
      <c r="BPM105" s="4"/>
      <c r="BPN105" s="5"/>
      <c r="BPO105" s="17"/>
      <c r="BPP105" s="17"/>
      <c r="BPQ105" s="17"/>
      <c r="BPR105" s="17"/>
      <c r="BPS105" s="17"/>
      <c r="BPT105" s="17"/>
      <c r="BPU105" s="4"/>
      <c r="BPW105" s="4"/>
      <c r="BPX105" s="5"/>
      <c r="BPY105" s="17"/>
      <c r="BPZ105" s="17"/>
      <c r="BQA105" s="17"/>
      <c r="BQB105" s="17"/>
      <c r="BQC105" s="17"/>
      <c r="BQD105" s="17"/>
      <c r="BQE105" s="4"/>
      <c r="BQG105" s="4"/>
      <c r="BQH105" s="5"/>
      <c r="BQI105" s="17"/>
      <c r="BQJ105" s="17"/>
      <c r="BQK105" s="17"/>
      <c r="BQL105" s="17"/>
      <c r="BQM105" s="17"/>
      <c r="BQN105" s="17"/>
      <c r="BQO105" s="4"/>
      <c r="BQQ105" s="4"/>
      <c r="BQR105" s="5"/>
      <c r="BQS105" s="17"/>
      <c r="BQT105" s="17"/>
      <c r="BQU105" s="17"/>
      <c r="BQV105" s="17"/>
      <c r="BQW105" s="17"/>
      <c r="BQX105" s="17"/>
      <c r="BQY105" s="4"/>
      <c r="BRA105" s="4"/>
      <c r="BRB105" s="5"/>
      <c r="BRC105" s="17"/>
      <c r="BRD105" s="17"/>
      <c r="BRE105" s="17"/>
      <c r="BRF105" s="17"/>
      <c r="BRG105" s="17"/>
      <c r="BRH105" s="17"/>
      <c r="BRI105" s="4"/>
      <c r="BRK105" s="4"/>
      <c r="BRL105" s="5"/>
      <c r="BRM105" s="17"/>
      <c r="BRN105" s="17"/>
      <c r="BRO105" s="17"/>
      <c r="BRP105" s="17"/>
      <c r="BRQ105" s="17"/>
      <c r="BRR105" s="17"/>
      <c r="BRS105" s="4"/>
      <c r="BRU105" s="4"/>
      <c r="BRV105" s="5"/>
      <c r="BRW105" s="17"/>
      <c r="BRX105" s="17"/>
      <c r="BRY105" s="17"/>
      <c r="BRZ105" s="17"/>
      <c r="BSA105" s="17"/>
      <c r="BSB105" s="17"/>
      <c r="BSC105" s="4"/>
      <c r="BSE105" s="4"/>
      <c r="BSF105" s="5"/>
      <c r="BSG105" s="17"/>
      <c r="BSH105" s="17"/>
      <c r="BSI105" s="17"/>
      <c r="BSJ105" s="17"/>
      <c r="BSK105" s="17"/>
      <c r="BSL105" s="17"/>
      <c r="BSM105" s="4"/>
      <c r="BSO105" s="4"/>
      <c r="BSP105" s="5"/>
      <c r="BSQ105" s="17"/>
      <c r="BSR105" s="17"/>
      <c r="BSS105" s="17"/>
      <c r="BST105" s="17"/>
      <c r="BSU105" s="17"/>
      <c r="BSV105" s="17"/>
      <c r="BSW105" s="4"/>
      <c r="BSY105" s="4"/>
      <c r="BSZ105" s="5"/>
      <c r="BTA105" s="17"/>
      <c r="BTB105" s="17"/>
      <c r="BTC105" s="17"/>
      <c r="BTD105" s="17"/>
      <c r="BTE105" s="17"/>
      <c r="BTF105" s="17"/>
      <c r="BTG105" s="4"/>
      <c r="BTI105" s="4"/>
      <c r="BTJ105" s="5"/>
      <c r="BTK105" s="17"/>
      <c r="BTL105" s="17"/>
      <c r="BTM105" s="17"/>
      <c r="BTN105" s="17"/>
      <c r="BTO105" s="17"/>
      <c r="BTP105" s="17"/>
      <c r="BTQ105" s="4"/>
      <c r="BTS105" s="4"/>
      <c r="BTT105" s="5"/>
      <c r="BTU105" s="17"/>
      <c r="BTV105" s="17"/>
      <c r="BTW105" s="17"/>
      <c r="BTX105" s="17"/>
      <c r="BTY105" s="17"/>
      <c r="BTZ105" s="17"/>
      <c r="BUA105" s="4"/>
      <c r="BUC105" s="4"/>
      <c r="BUD105" s="5"/>
      <c r="BUE105" s="17"/>
      <c r="BUF105" s="17"/>
      <c r="BUG105" s="17"/>
      <c r="BUH105" s="17"/>
      <c r="BUI105" s="17"/>
      <c r="BUJ105" s="17"/>
      <c r="BUK105" s="4"/>
      <c r="BUM105" s="4"/>
      <c r="BUN105" s="5"/>
      <c r="BUO105" s="17"/>
      <c r="BUP105" s="17"/>
      <c r="BUQ105" s="17"/>
      <c r="BUR105" s="17"/>
      <c r="BUS105" s="17"/>
      <c r="BUT105" s="17"/>
      <c r="BUU105" s="4"/>
      <c r="BUW105" s="4"/>
      <c r="BUX105" s="5"/>
      <c r="BUY105" s="17"/>
      <c r="BUZ105" s="17"/>
      <c r="BVA105" s="17"/>
      <c r="BVB105" s="17"/>
      <c r="BVC105" s="17"/>
      <c r="BVD105" s="17"/>
      <c r="BVE105" s="4"/>
      <c r="BVG105" s="4"/>
      <c r="BVH105" s="5"/>
      <c r="BVI105" s="17"/>
      <c r="BVJ105" s="17"/>
      <c r="BVK105" s="17"/>
      <c r="BVL105" s="17"/>
      <c r="BVM105" s="17"/>
      <c r="BVN105" s="17"/>
      <c r="BVO105" s="4"/>
      <c r="BVQ105" s="4"/>
      <c r="BVR105" s="5"/>
      <c r="BVS105" s="17"/>
      <c r="BVT105" s="17"/>
      <c r="BVU105" s="17"/>
      <c r="BVV105" s="17"/>
      <c r="BVW105" s="17"/>
      <c r="BVX105" s="17"/>
      <c r="BVY105" s="4"/>
      <c r="BWA105" s="4"/>
      <c r="BWB105" s="5"/>
      <c r="BWC105" s="17"/>
      <c r="BWD105" s="17"/>
      <c r="BWE105" s="17"/>
      <c r="BWF105" s="17"/>
      <c r="BWG105" s="17"/>
      <c r="BWH105" s="17"/>
      <c r="BWI105" s="4"/>
      <c r="BWK105" s="4"/>
      <c r="BWL105" s="5"/>
      <c r="BWM105" s="17"/>
      <c r="BWN105" s="17"/>
      <c r="BWO105" s="17"/>
      <c r="BWP105" s="17"/>
      <c r="BWQ105" s="17"/>
      <c r="BWR105" s="17"/>
      <c r="BWS105" s="4"/>
      <c r="BWU105" s="4"/>
      <c r="BWV105" s="5"/>
      <c r="BWW105" s="17"/>
      <c r="BWX105" s="17"/>
      <c r="BWY105" s="17"/>
      <c r="BWZ105" s="17"/>
      <c r="BXA105" s="17"/>
      <c r="BXB105" s="17"/>
      <c r="BXC105" s="4"/>
      <c r="BXE105" s="4"/>
      <c r="BXF105" s="5"/>
      <c r="BXG105" s="17"/>
      <c r="BXH105" s="17"/>
      <c r="BXI105" s="17"/>
      <c r="BXJ105" s="17"/>
      <c r="BXK105" s="17"/>
      <c r="BXL105" s="17"/>
      <c r="BXM105" s="4"/>
      <c r="BXO105" s="4"/>
      <c r="BXP105" s="5"/>
      <c r="BXQ105" s="17"/>
      <c r="BXR105" s="17"/>
      <c r="BXS105" s="17"/>
      <c r="BXT105" s="17"/>
      <c r="BXU105" s="17"/>
      <c r="BXV105" s="17"/>
      <c r="BXW105" s="4"/>
      <c r="BXY105" s="4"/>
      <c r="BXZ105" s="5"/>
      <c r="BYA105" s="17"/>
      <c r="BYB105" s="17"/>
      <c r="BYC105" s="17"/>
      <c r="BYD105" s="17"/>
      <c r="BYE105" s="17"/>
      <c r="BYF105" s="17"/>
      <c r="BYG105" s="4"/>
      <c r="BYI105" s="4"/>
      <c r="BYJ105" s="5"/>
      <c r="BYK105" s="17"/>
      <c r="BYL105" s="17"/>
      <c r="BYM105" s="17"/>
      <c r="BYN105" s="17"/>
      <c r="BYO105" s="17"/>
      <c r="BYP105" s="17"/>
      <c r="BYQ105" s="4"/>
      <c r="BYS105" s="4"/>
      <c r="BYT105" s="5"/>
      <c r="BYU105" s="17"/>
      <c r="BYV105" s="17"/>
      <c r="BYW105" s="17"/>
      <c r="BYX105" s="17"/>
      <c r="BYY105" s="17"/>
      <c r="BYZ105" s="17"/>
      <c r="BZA105" s="4"/>
      <c r="BZC105" s="4"/>
      <c r="BZD105" s="5"/>
      <c r="BZE105" s="17"/>
      <c r="BZF105" s="17"/>
      <c r="BZG105" s="17"/>
      <c r="BZH105" s="17"/>
      <c r="BZI105" s="17"/>
      <c r="BZJ105" s="17"/>
      <c r="BZK105" s="4"/>
      <c r="BZM105" s="4"/>
      <c r="BZN105" s="5"/>
      <c r="BZO105" s="17"/>
      <c r="BZP105" s="17"/>
      <c r="BZQ105" s="17"/>
      <c r="BZR105" s="17"/>
      <c r="BZS105" s="17"/>
      <c r="BZT105" s="17"/>
      <c r="BZU105" s="4"/>
      <c r="BZW105" s="4"/>
      <c r="BZX105" s="5"/>
      <c r="BZY105" s="17"/>
      <c r="BZZ105" s="17"/>
      <c r="CAA105" s="17"/>
      <c r="CAB105" s="17"/>
      <c r="CAC105" s="17"/>
      <c r="CAD105" s="17"/>
      <c r="CAE105" s="4"/>
      <c r="CAG105" s="4"/>
      <c r="CAH105" s="5"/>
      <c r="CAI105" s="17"/>
      <c r="CAJ105" s="17"/>
      <c r="CAK105" s="17"/>
      <c r="CAL105" s="17"/>
      <c r="CAM105" s="17"/>
      <c r="CAN105" s="17"/>
      <c r="CAO105" s="4"/>
      <c r="CAQ105" s="4"/>
      <c r="CAR105" s="5"/>
      <c r="CAS105" s="17"/>
      <c r="CAT105" s="17"/>
      <c r="CAU105" s="17"/>
      <c r="CAV105" s="17"/>
      <c r="CAW105" s="17"/>
      <c r="CAX105" s="17"/>
      <c r="CAY105" s="4"/>
      <c r="CBA105" s="4"/>
      <c r="CBB105" s="5"/>
      <c r="CBC105" s="17"/>
      <c r="CBD105" s="17"/>
      <c r="CBE105" s="17"/>
      <c r="CBF105" s="17"/>
      <c r="CBG105" s="17"/>
      <c r="CBH105" s="17"/>
      <c r="CBI105" s="4"/>
      <c r="CBK105" s="4"/>
      <c r="CBL105" s="5"/>
      <c r="CBM105" s="17"/>
      <c r="CBN105" s="17"/>
      <c r="CBO105" s="17"/>
      <c r="CBP105" s="17"/>
      <c r="CBQ105" s="17"/>
      <c r="CBR105" s="17"/>
      <c r="CBS105" s="4"/>
      <c r="CBU105" s="4"/>
      <c r="CBV105" s="5"/>
      <c r="CBW105" s="17"/>
      <c r="CBX105" s="17"/>
      <c r="CBY105" s="17"/>
      <c r="CBZ105" s="17"/>
      <c r="CCA105" s="17"/>
      <c r="CCB105" s="17"/>
      <c r="CCC105" s="4"/>
      <c r="CCE105" s="4"/>
      <c r="CCF105" s="5"/>
      <c r="CCG105" s="17"/>
      <c r="CCH105" s="17"/>
      <c r="CCI105" s="17"/>
      <c r="CCJ105" s="17"/>
      <c r="CCK105" s="17"/>
      <c r="CCL105" s="17"/>
      <c r="CCM105" s="4"/>
      <c r="CCO105" s="4"/>
      <c r="CCP105" s="5"/>
      <c r="CCQ105" s="17"/>
      <c r="CCR105" s="17"/>
      <c r="CCS105" s="17"/>
      <c r="CCT105" s="17"/>
      <c r="CCU105" s="17"/>
      <c r="CCV105" s="17"/>
      <c r="CCW105" s="4"/>
      <c r="CCY105" s="4"/>
      <c r="CCZ105" s="5"/>
      <c r="CDA105" s="17"/>
      <c r="CDB105" s="17"/>
      <c r="CDC105" s="17"/>
      <c r="CDD105" s="17"/>
      <c r="CDE105" s="17"/>
      <c r="CDF105" s="17"/>
      <c r="CDG105" s="4"/>
      <c r="CDI105" s="4"/>
      <c r="CDJ105" s="5"/>
      <c r="CDK105" s="17"/>
      <c r="CDL105" s="17"/>
      <c r="CDM105" s="17"/>
      <c r="CDN105" s="17"/>
      <c r="CDO105" s="17"/>
      <c r="CDP105" s="17"/>
      <c r="CDQ105" s="4"/>
      <c r="CDS105" s="4"/>
      <c r="CDT105" s="5"/>
      <c r="CDU105" s="17"/>
      <c r="CDV105" s="17"/>
      <c r="CDW105" s="17"/>
      <c r="CDX105" s="17"/>
      <c r="CDY105" s="17"/>
      <c r="CDZ105" s="17"/>
      <c r="CEA105" s="4"/>
      <c r="CEC105" s="4"/>
      <c r="CED105" s="5"/>
      <c r="CEE105" s="17"/>
      <c r="CEF105" s="17"/>
      <c r="CEG105" s="17"/>
      <c r="CEH105" s="17"/>
      <c r="CEI105" s="17"/>
      <c r="CEJ105" s="17"/>
      <c r="CEK105" s="4"/>
      <c r="CEM105" s="4"/>
      <c r="CEN105" s="5"/>
      <c r="CEO105" s="17"/>
      <c r="CEP105" s="17"/>
      <c r="CEQ105" s="17"/>
      <c r="CER105" s="17"/>
      <c r="CES105" s="17"/>
      <c r="CET105" s="17"/>
      <c r="CEU105" s="4"/>
      <c r="CEW105" s="4"/>
      <c r="CEX105" s="5"/>
      <c r="CEY105" s="17"/>
      <c r="CEZ105" s="17"/>
      <c r="CFA105" s="17"/>
      <c r="CFB105" s="17"/>
      <c r="CFC105" s="17"/>
      <c r="CFD105" s="17"/>
      <c r="CFE105" s="4"/>
      <c r="CFG105" s="4"/>
      <c r="CFH105" s="5"/>
      <c r="CFI105" s="17"/>
      <c r="CFJ105" s="17"/>
      <c r="CFK105" s="17"/>
      <c r="CFL105" s="17"/>
      <c r="CFM105" s="17"/>
      <c r="CFN105" s="17"/>
      <c r="CFO105" s="4"/>
      <c r="CFQ105" s="4"/>
      <c r="CFR105" s="5"/>
      <c r="CFS105" s="17"/>
      <c r="CFT105" s="17"/>
      <c r="CFU105" s="17"/>
      <c r="CFV105" s="17"/>
      <c r="CFW105" s="17"/>
      <c r="CFX105" s="17"/>
      <c r="CFY105" s="4"/>
      <c r="CGA105" s="4"/>
      <c r="CGB105" s="5"/>
      <c r="CGC105" s="17"/>
      <c r="CGD105" s="17"/>
      <c r="CGE105" s="17"/>
      <c r="CGF105" s="17"/>
      <c r="CGG105" s="17"/>
      <c r="CGH105" s="17"/>
      <c r="CGI105" s="4"/>
      <c r="CGK105" s="4"/>
      <c r="CGL105" s="5"/>
      <c r="CGM105" s="17"/>
      <c r="CGN105" s="17"/>
      <c r="CGO105" s="17"/>
      <c r="CGP105" s="17"/>
      <c r="CGQ105" s="17"/>
      <c r="CGR105" s="17"/>
      <c r="CGS105" s="4"/>
      <c r="CGU105" s="4"/>
      <c r="CGV105" s="5"/>
      <c r="CGW105" s="17"/>
      <c r="CGX105" s="17"/>
      <c r="CGY105" s="17"/>
      <c r="CGZ105" s="17"/>
      <c r="CHA105" s="17"/>
      <c r="CHB105" s="17"/>
      <c r="CHC105" s="4"/>
      <c r="CHE105" s="4"/>
      <c r="CHF105" s="5"/>
      <c r="CHG105" s="17"/>
      <c r="CHH105" s="17"/>
      <c r="CHI105" s="17"/>
      <c r="CHJ105" s="17"/>
      <c r="CHK105" s="17"/>
      <c r="CHL105" s="17"/>
      <c r="CHM105" s="4"/>
      <c r="CHO105" s="4"/>
      <c r="CHP105" s="5"/>
      <c r="CHQ105" s="17"/>
      <c r="CHR105" s="17"/>
      <c r="CHS105" s="17"/>
      <c r="CHT105" s="17"/>
      <c r="CHU105" s="17"/>
      <c r="CHV105" s="17"/>
      <c r="CHW105" s="4"/>
      <c r="CHY105" s="4"/>
      <c r="CHZ105" s="5"/>
      <c r="CIA105" s="17"/>
      <c r="CIB105" s="17"/>
      <c r="CIC105" s="17"/>
      <c r="CID105" s="17"/>
      <c r="CIE105" s="17"/>
      <c r="CIF105" s="17"/>
      <c r="CIG105" s="4"/>
      <c r="CII105" s="4"/>
      <c r="CIJ105" s="5"/>
      <c r="CIK105" s="17"/>
      <c r="CIL105" s="17"/>
      <c r="CIM105" s="17"/>
      <c r="CIN105" s="17"/>
      <c r="CIO105" s="17"/>
      <c r="CIP105" s="17"/>
      <c r="CIQ105" s="4"/>
      <c r="CIS105" s="4"/>
      <c r="CIT105" s="5"/>
      <c r="CIU105" s="17"/>
      <c r="CIV105" s="17"/>
      <c r="CIW105" s="17"/>
      <c r="CIX105" s="17"/>
      <c r="CIY105" s="17"/>
      <c r="CIZ105" s="17"/>
      <c r="CJA105" s="4"/>
      <c r="CJC105" s="4"/>
      <c r="CJD105" s="5"/>
      <c r="CJE105" s="17"/>
      <c r="CJF105" s="17"/>
      <c r="CJG105" s="17"/>
      <c r="CJH105" s="17"/>
      <c r="CJI105" s="17"/>
      <c r="CJJ105" s="17"/>
      <c r="CJK105" s="4"/>
      <c r="CJM105" s="4"/>
      <c r="CJN105" s="5"/>
      <c r="CJO105" s="17"/>
      <c r="CJP105" s="17"/>
      <c r="CJQ105" s="17"/>
      <c r="CJR105" s="17"/>
      <c r="CJS105" s="17"/>
      <c r="CJT105" s="17"/>
      <c r="CJU105" s="4"/>
      <c r="CJW105" s="4"/>
      <c r="CJX105" s="5"/>
      <c r="CJY105" s="17"/>
      <c r="CJZ105" s="17"/>
      <c r="CKA105" s="17"/>
      <c r="CKB105" s="17"/>
      <c r="CKC105" s="17"/>
      <c r="CKD105" s="17"/>
      <c r="CKE105" s="4"/>
      <c r="CKG105" s="4"/>
      <c r="CKH105" s="5"/>
      <c r="CKI105" s="17"/>
      <c r="CKJ105" s="17"/>
      <c r="CKK105" s="17"/>
      <c r="CKL105" s="17"/>
      <c r="CKM105" s="17"/>
      <c r="CKN105" s="17"/>
      <c r="CKO105" s="4"/>
      <c r="CKQ105" s="4"/>
      <c r="CKR105" s="5"/>
      <c r="CKS105" s="17"/>
      <c r="CKT105" s="17"/>
      <c r="CKU105" s="17"/>
      <c r="CKV105" s="17"/>
      <c r="CKW105" s="17"/>
      <c r="CKX105" s="17"/>
      <c r="CKY105" s="4"/>
      <c r="CLA105" s="4"/>
      <c r="CLB105" s="5"/>
      <c r="CLC105" s="17"/>
      <c r="CLD105" s="17"/>
      <c r="CLE105" s="17"/>
      <c r="CLF105" s="17"/>
      <c r="CLG105" s="17"/>
      <c r="CLH105" s="17"/>
      <c r="CLI105" s="4"/>
      <c r="CLK105" s="4"/>
      <c r="CLL105" s="5"/>
      <c r="CLM105" s="17"/>
      <c r="CLN105" s="17"/>
      <c r="CLO105" s="17"/>
      <c r="CLP105" s="17"/>
      <c r="CLQ105" s="17"/>
      <c r="CLR105" s="17"/>
      <c r="CLS105" s="4"/>
      <c r="CLU105" s="4"/>
      <c r="CLV105" s="5"/>
      <c r="CLW105" s="17"/>
      <c r="CLX105" s="17"/>
      <c r="CLY105" s="17"/>
      <c r="CLZ105" s="17"/>
      <c r="CMA105" s="17"/>
      <c r="CMB105" s="17"/>
      <c r="CMC105" s="4"/>
      <c r="CME105" s="4"/>
      <c r="CMF105" s="5"/>
      <c r="CMG105" s="17"/>
      <c r="CMH105" s="17"/>
      <c r="CMI105" s="17"/>
      <c r="CMJ105" s="17"/>
      <c r="CMK105" s="17"/>
      <c r="CML105" s="17"/>
      <c r="CMM105" s="4"/>
      <c r="CMO105" s="4"/>
      <c r="CMP105" s="5"/>
      <c r="CMQ105" s="17"/>
      <c r="CMR105" s="17"/>
      <c r="CMS105" s="17"/>
      <c r="CMT105" s="17"/>
      <c r="CMU105" s="17"/>
      <c r="CMV105" s="17"/>
      <c r="CMW105" s="4"/>
      <c r="CMY105" s="4"/>
      <c r="CMZ105" s="5"/>
      <c r="CNA105" s="17"/>
      <c r="CNB105" s="17"/>
      <c r="CNC105" s="17"/>
      <c r="CND105" s="17"/>
      <c r="CNE105" s="17"/>
      <c r="CNF105" s="17"/>
      <c r="CNG105" s="4"/>
      <c r="CNI105" s="4"/>
      <c r="CNJ105" s="5"/>
      <c r="CNK105" s="17"/>
      <c r="CNL105" s="17"/>
      <c r="CNM105" s="17"/>
      <c r="CNN105" s="17"/>
      <c r="CNO105" s="17"/>
      <c r="CNP105" s="17"/>
      <c r="CNQ105" s="4"/>
      <c r="CNS105" s="4"/>
      <c r="CNT105" s="5"/>
      <c r="CNU105" s="17"/>
      <c r="CNV105" s="17"/>
      <c r="CNW105" s="17"/>
      <c r="CNX105" s="17"/>
      <c r="CNY105" s="17"/>
      <c r="CNZ105" s="17"/>
      <c r="COA105" s="4"/>
      <c r="COC105" s="4"/>
      <c r="COD105" s="5"/>
      <c r="COE105" s="17"/>
      <c r="COF105" s="17"/>
      <c r="COG105" s="17"/>
      <c r="COH105" s="17"/>
      <c r="COI105" s="17"/>
      <c r="COJ105" s="17"/>
      <c r="COK105" s="4"/>
      <c r="COM105" s="4"/>
      <c r="CON105" s="5"/>
      <c r="COO105" s="17"/>
      <c r="COP105" s="17"/>
      <c r="COQ105" s="17"/>
      <c r="COR105" s="17"/>
      <c r="COS105" s="17"/>
      <c r="COT105" s="17"/>
      <c r="COU105" s="4"/>
      <c r="COW105" s="4"/>
      <c r="COX105" s="5"/>
      <c r="COY105" s="17"/>
      <c r="COZ105" s="17"/>
      <c r="CPA105" s="17"/>
      <c r="CPB105" s="17"/>
      <c r="CPC105" s="17"/>
      <c r="CPD105" s="17"/>
      <c r="CPE105" s="4"/>
      <c r="CPG105" s="4"/>
      <c r="CPH105" s="5"/>
      <c r="CPI105" s="17"/>
      <c r="CPJ105" s="17"/>
      <c r="CPK105" s="17"/>
      <c r="CPL105" s="17"/>
      <c r="CPM105" s="17"/>
      <c r="CPN105" s="17"/>
      <c r="CPO105" s="4"/>
      <c r="CPQ105" s="4"/>
      <c r="CPR105" s="5"/>
      <c r="CPS105" s="17"/>
      <c r="CPT105" s="17"/>
      <c r="CPU105" s="17"/>
      <c r="CPV105" s="17"/>
      <c r="CPW105" s="17"/>
      <c r="CPX105" s="17"/>
      <c r="CPY105" s="4"/>
      <c r="CQA105" s="4"/>
      <c r="CQB105" s="5"/>
      <c r="CQC105" s="17"/>
      <c r="CQD105" s="17"/>
      <c r="CQE105" s="17"/>
      <c r="CQF105" s="17"/>
      <c r="CQG105" s="17"/>
      <c r="CQH105" s="17"/>
      <c r="CQI105" s="4"/>
      <c r="CQK105" s="4"/>
      <c r="CQL105" s="5"/>
      <c r="CQM105" s="17"/>
      <c r="CQN105" s="17"/>
      <c r="CQO105" s="17"/>
      <c r="CQP105" s="17"/>
      <c r="CQQ105" s="17"/>
      <c r="CQR105" s="17"/>
      <c r="CQS105" s="4"/>
      <c r="CQU105" s="4"/>
      <c r="CQV105" s="5"/>
      <c r="CQW105" s="17"/>
      <c r="CQX105" s="17"/>
      <c r="CQY105" s="17"/>
      <c r="CQZ105" s="17"/>
      <c r="CRA105" s="17"/>
      <c r="CRB105" s="17"/>
      <c r="CRC105" s="4"/>
      <c r="CRE105" s="4"/>
      <c r="CRF105" s="5"/>
      <c r="CRG105" s="17"/>
      <c r="CRH105" s="17"/>
      <c r="CRI105" s="17"/>
      <c r="CRJ105" s="17"/>
      <c r="CRK105" s="17"/>
      <c r="CRL105" s="17"/>
      <c r="CRM105" s="4"/>
      <c r="CRO105" s="4"/>
      <c r="CRP105" s="5"/>
      <c r="CRQ105" s="17"/>
      <c r="CRR105" s="17"/>
      <c r="CRS105" s="17"/>
      <c r="CRT105" s="17"/>
      <c r="CRU105" s="17"/>
      <c r="CRV105" s="17"/>
      <c r="CRW105" s="4"/>
      <c r="CRY105" s="4"/>
      <c r="CRZ105" s="5"/>
      <c r="CSA105" s="17"/>
      <c r="CSB105" s="17"/>
      <c r="CSC105" s="17"/>
      <c r="CSD105" s="17"/>
      <c r="CSE105" s="17"/>
      <c r="CSF105" s="17"/>
      <c r="CSG105" s="4"/>
      <c r="CSI105" s="4"/>
      <c r="CSJ105" s="5"/>
      <c r="CSK105" s="17"/>
      <c r="CSL105" s="17"/>
      <c r="CSM105" s="17"/>
      <c r="CSN105" s="17"/>
      <c r="CSO105" s="17"/>
      <c r="CSP105" s="17"/>
      <c r="CSQ105" s="4"/>
      <c r="CSS105" s="4"/>
      <c r="CST105" s="5"/>
      <c r="CSU105" s="17"/>
      <c r="CSV105" s="17"/>
      <c r="CSW105" s="17"/>
      <c r="CSX105" s="17"/>
      <c r="CSY105" s="17"/>
      <c r="CSZ105" s="17"/>
      <c r="CTA105" s="4"/>
      <c r="CTC105" s="4"/>
      <c r="CTD105" s="5"/>
      <c r="CTE105" s="17"/>
      <c r="CTF105" s="17"/>
      <c r="CTG105" s="17"/>
      <c r="CTH105" s="17"/>
      <c r="CTI105" s="17"/>
      <c r="CTJ105" s="17"/>
      <c r="CTK105" s="4"/>
      <c r="CTM105" s="4"/>
      <c r="CTN105" s="5"/>
      <c r="CTO105" s="17"/>
      <c r="CTP105" s="17"/>
      <c r="CTQ105" s="17"/>
      <c r="CTR105" s="17"/>
      <c r="CTS105" s="17"/>
      <c r="CTT105" s="17"/>
      <c r="CTU105" s="4"/>
      <c r="CTW105" s="4"/>
      <c r="CTX105" s="5"/>
      <c r="CTY105" s="17"/>
      <c r="CTZ105" s="17"/>
      <c r="CUA105" s="17"/>
      <c r="CUB105" s="17"/>
      <c r="CUC105" s="17"/>
      <c r="CUD105" s="17"/>
      <c r="CUE105" s="4"/>
      <c r="CUG105" s="4"/>
      <c r="CUH105" s="5"/>
      <c r="CUI105" s="17"/>
      <c r="CUJ105" s="17"/>
      <c r="CUK105" s="17"/>
      <c r="CUL105" s="17"/>
      <c r="CUM105" s="17"/>
      <c r="CUN105" s="17"/>
      <c r="CUO105" s="4"/>
      <c r="CUQ105" s="4"/>
      <c r="CUR105" s="5"/>
      <c r="CUS105" s="17"/>
      <c r="CUT105" s="17"/>
      <c r="CUU105" s="17"/>
      <c r="CUV105" s="17"/>
      <c r="CUW105" s="17"/>
      <c r="CUX105" s="17"/>
      <c r="CUY105" s="4"/>
      <c r="CVA105" s="4"/>
      <c r="CVB105" s="5"/>
      <c r="CVC105" s="17"/>
      <c r="CVD105" s="17"/>
      <c r="CVE105" s="17"/>
      <c r="CVF105" s="17"/>
      <c r="CVG105" s="17"/>
      <c r="CVH105" s="17"/>
      <c r="CVI105" s="4"/>
      <c r="CVK105" s="4"/>
      <c r="CVL105" s="5"/>
      <c r="CVM105" s="17"/>
      <c r="CVN105" s="17"/>
      <c r="CVO105" s="17"/>
      <c r="CVP105" s="17"/>
      <c r="CVQ105" s="17"/>
      <c r="CVR105" s="17"/>
      <c r="CVS105" s="4"/>
      <c r="CVU105" s="4"/>
      <c r="CVV105" s="5"/>
      <c r="CVW105" s="17"/>
      <c r="CVX105" s="17"/>
      <c r="CVY105" s="17"/>
      <c r="CVZ105" s="17"/>
      <c r="CWA105" s="17"/>
      <c r="CWB105" s="17"/>
      <c r="CWC105" s="4"/>
      <c r="CWE105" s="4"/>
      <c r="CWF105" s="5"/>
      <c r="CWG105" s="17"/>
      <c r="CWH105" s="17"/>
      <c r="CWI105" s="17"/>
      <c r="CWJ105" s="17"/>
      <c r="CWK105" s="17"/>
      <c r="CWL105" s="17"/>
      <c r="CWM105" s="4"/>
      <c r="CWO105" s="4"/>
      <c r="CWP105" s="5"/>
      <c r="CWQ105" s="17"/>
      <c r="CWR105" s="17"/>
      <c r="CWS105" s="17"/>
      <c r="CWT105" s="17"/>
      <c r="CWU105" s="17"/>
      <c r="CWV105" s="17"/>
      <c r="CWW105" s="4"/>
      <c r="CWY105" s="4"/>
      <c r="CWZ105" s="5"/>
      <c r="CXA105" s="17"/>
      <c r="CXB105" s="17"/>
      <c r="CXC105" s="17"/>
      <c r="CXD105" s="17"/>
      <c r="CXE105" s="17"/>
      <c r="CXF105" s="17"/>
      <c r="CXG105" s="4"/>
      <c r="CXI105" s="4"/>
      <c r="CXJ105" s="5"/>
      <c r="CXK105" s="17"/>
      <c r="CXL105" s="17"/>
      <c r="CXM105" s="17"/>
      <c r="CXN105" s="17"/>
      <c r="CXO105" s="17"/>
      <c r="CXP105" s="17"/>
      <c r="CXQ105" s="4"/>
      <c r="CXS105" s="4"/>
      <c r="CXT105" s="5"/>
      <c r="CXU105" s="17"/>
      <c r="CXV105" s="17"/>
      <c r="CXW105" s="17"/>
      <c r="CXX105" s="17"/>
      <c r="CXY105" s="17"/>
      <c r="CXZ105" s="17"/>
      <c r="CYA105" s="4"/>
      <c r="CYC105" s="4"/>
      <c r="CYD105" s="5"/>
      <c r="CYE105" s="17"/>
      <c r="CYF105" s="17"/>
      <c r="CYG105" s="17"/>
      <c r="CYH105" s="17"/>
      <c r="CYI105" s="17"/>
      <c r="CYJ105" s="17"/>
      <c r="CYK105" s="4"/>
      <c r="CYM105" s="4"/>
      <c r="CYN105" s="5"/>
      <c r="CYO105" s="17"/>
      <c r="CYP105" s="17"/>
      <c r="CYQ105" s="17"/>
      <c r="CYR105" s="17"/>
      <c r="CYS105" s="17"/>
      <c r="CYT105" s="17"/>
      <c r="CYU105" s="4"/>
      <c r="CYW105" s="4"/>
      <c r="CYX105" s="5"/>
      <c r="CYY105" s="17"/>
      <c r="CYZ105" s="17"/>
      <c r="CZA105" s="17"/>
      <c r="CZB105" s="17"/>
      <c r="CZC105" s="17"/>
      <c r="CZD105" s="17"/>
      <c r="CZE105" s="4"/>
      <c r="CZG105" s="4"/>
      <c r="CZH105" s="5"/>
      <c r="CZI105" s="17"/>
      <c r="CZJ105" s="17"/>
      <c r="CZK105" s="17"/>
      <c r="CZL105" s="17"/>
      <c r="CZM105" s="17"/>
      <c r="CZN105" s="17"/>
      <c r="CZO105" s="4"/>
      <c r="CZQ105" s="4"/>
      <c r="CZR105" s="5"/>
      <c r="CZS105" s="17"/>
      <c r="CZT105" s="17"/>
      <c r="CZU105" s="17"/>
      <c r="CZV105" s="17"/>
      <c r="CZW105" s="17"/>
      <c r="CZX105" s="17"/>
      <c r="CZY105" s="4"/>
      <c r="DAA105" s="4"/>
      <c r="DAB105" s="5"/>
      <c r="DAC105" s="17"/>
      <c r="DAD105" s="17"/>
      <c r="DAE105" s="17"/>
      <c r="DAF105" s="17"/>
      <c r="DAG105" s="17"/>
      <c r="DAH105" s="17"/>
      <c r="DAI105" s="4"/>
      <c r="DAK105" s="4"/>
      <c r="DAL105" s="5"/>
      <c r="DAM105" s="17"/>
      <c r="DAN105" s="17"/>
      <c r="DAO105" s="17"/>
      <c r="DAP105" s="17"/>
      <c r="DAQ105" s="17"/>
      <c r="DAR105" s="17"/>
      <c r="DAS105" s="4"/>
      <c r="DAU105" s="4"/>
      <c r="DAV105" s="5"/>
      <c r="DAW105" s="17"/>
      <c r="DAX105" s="17"/>
      <c r="DAY105" s="17"/>
      <c r="DAZ105" s="17"/>
      <c r="DBA105" s="17"/>
      <c r="DBB105" s="17"/>
      <c r="DBC105" s="4"/>
      <c r="DBE105" s="4"/>
      <c r="DBF105" s="5"/>
      <c r="DBG105" s="17"/>
      <c r="DBH105" s="17"/>
      <c r="DBI105" s="17"/>
      <c r="DBJ105" s="17"/>
      <c r="DBK105" s="17"/>
      <c r="DBL105" s="17"/>
      <c r="DBM105" s="4"/>
      <c r="DBO105" s="4"/>
      <c r="DBP105" s="5"/>
      <c r="DBQ105" s="17"/>
      <c r="DBR105" s="17"/>
      <c r="DBS105" s="17"/>
      <c r="DBT105" s="17"/>
      <c r="DBU105" s="17"/>
      <c r="DBV105" s="17"/>
      <c r="DBW105" s="4"/>
      <c r="DBY105" s="4"/>
      <c r="DBZ105" s="5"/>
      <c r="DCA105" s="17"/>
      <c r="DCB105" s="17"/>
      <c r="DCC105" s="17"/>
      <c r="DCD105" s="17"/>
      <c r="DCE105" s="17"/>
      <c r="DCF105" s="17"/>
      <c r="DCG105" s="4"/>
      <c r="DCI105" s="4"/>
      <c r="DCJ105" s="5"/>
      <c r="DCK105" s="17"/>
      <c r="DCL105" s="17"/>
      <c r="DCM105" s="17"/>
      <c r="DCN105" s="17"/>
      <c r="DCO105" s="17"/>
      <c r="DCP105" s="17"/>
      <c r="DCQ105" s="4"/>
      <c r="DCS105" s="4"/>
      <c r="DCT105" s="5"/>
      <c r="DCU105" s="17"/>
      <c r="DCV105" s="17"/>
      <c r="DCW105" s="17"/>
      <c r="DCX105" s="17"/>
      <c r="DCY105" s="17"/>
      <c r="DCZ105" s="17"/>
      <c r="DDA105" s="4"/>
      <c r="DDC105" s="4"/>
      <c r="DDD105" s="5"/>
      <c r="DDE105" s="17"/>
      <c r="DDF105" s="17"/>
      <c r="DDG105" s="17"/>
      <c r="DDH105" s="17"/>
      <c r="DDI105" s="17"/>
      <c r="DDJ105" s="17"/>
      <c r="DDK105" s="4"/>
      <c r="DDM105" s="4"/>
      <c r="DDN105" s="5"/>
      <c r="DDO105" s="17"/>
      <c r="DDP105" s="17"/>
      <c r="DDQ105" s="17"/>
      <c r="DDR105" s="17"/>
      <c r="DDS105" s="17"/>
      <c r="DDT105" s="17"/>
      <c r="DDU105" s="4"/>
      <c r="DDW105" s="4"/>
      <c r="DDX105" s="5"/>
      <c r="DDY105" s="17"/>
      <c r="DDZ105" s="17"/>
      <c r="DEA105" s="17"/>
      <c r="DEB105" s="17"/>
      <c r="DEC105" s="17"/>
      <c r="DED105" s="17"/>
      <c r="DEE105" s="4"/>
      <c r="DEG105" s="4"/>
      <c r="DEH105" s="5"/>
      <c r="DEI105" s="17"/>
      <c r="DEJ105" s="17"/>
      <c r="DEK105" s="17"/>
      <c r="DEL105" s="17"/>
      <c r="DEM105" s="17"/>
      <c r="DEN105" s="17"/>
      <c r="DEO105" s="4"/>
      <c r="DEQ105" s="4"/>
      <c r="DER105" s="5"/>
      <c r="DES105" s="17"/>
      <c r="DET105" s="17"/>
      <c r="DEU105" s="17"/>
      <c r="DEV105" s="17"/>
      <c r="DEW105" s="17"/>
      <c r="DEX105" s="17"/>
      <c r="DEY105" s="4"/>
      <c r="DFA105" s="4"/>
      <c r="DFB105" s="5"/>
      <c r="DFC105" s="17"/>
      <c r="DFD105" s="17"/>
      <c r="DFE105" s="17"/>
      <c r="DFF105" s="17"/>
      <c r="DFG105" s="17"/>
      <c r="DFH105" s="17"/>
      <c r="DFI105" s="4"/>
      <c r="DFK105" s="4"/>
      <c r="DFL105" s="5"/>
      <c r="DFM105" s="17"/>
      <c r="DFN105" s="17"/>
      <c r="DFO105" s="17"/>
      <c r="DFP105" s="17"/>
      <c r="DFQ105" s="17"/>
      <c r="DFR105" s="17"/>
      <c r="DFS105" s="4"/>
      <c r="DFU105" s="4"/>
      <c r="DFV105" s="5"/>
      <c r="DFW105" s="17"/>
      <c r="DFX105" s="17"/>
      <c r="DFY105" s="17"/>
      <c r="DFZ105" s="17"/>
      <c r="DGA105" s="17"/>
      <c r="DGB105" s="17"/>
      <c r="DGC105" s="4"/>
      <c r="DGE105" s="4"/>
      <c r="DGF105" s="5"/>
      <c r="DGG105" s="17"/>
      <c r="DGH105" s="17"/>
      <c r="DGI105" s="17"/>
      <c r="DGJ105" s="17"/>
      <c r="DGK105" s="17"/>
      <c r="DGL105" s="17"/>
      <c r="DGM105" s="4"/>
      <c r="DGO105" s="4"/>
      <c r="DGP105" s="5"/>
      <c r="DGQ105" s="17"/>
      <c r="DGR105" s="17"/>
      <c r="DGS105" s="17"/>
      <c r="DGT105" s="17"/>
      <c r="DGU105" s="17"/>
      <c r="DGV105" s="17"/>
      <c r="DGW105" s="4"/>
      <c r="DGY105" s="4"/>
      <c r="DGZ105" s="5"/>
      <c r="DHA105" s="17"/>
      <c r="DHB105" s="17"/>
      <c r="DHC105" s="17"/>
      <c r="DHD105" s="17"/>
      <c r="DHE105" s="17"/>
      <c r="DHF105" s="17"/>
      <c r="DHG105" s="4"/>
      <c r="DHI105" s="4"/>
      <c r="DHJ105" s="5"/>
      <c r="DHK105" s="17"/>
      <c r="DHL105" s="17"/>
      <c r="DHM105" s="17"/>
      <c r="DHN105" s="17"/>
      <c r="DHO105" s="17"/>
      <c r="DHP105" s="17"/>
      <c r="DHQ105" s="4"/>
      <c r="DHS105" s="4"/>
      <c r="DHT105" s="5"/>
      <c r="DHU105" s="17"/>
      <c r="DHV105" s="17"/>
      <c r="DHW105" s="17"/>
      <c r="DHX105" s="17"/>
      <c r="DHY105" s="17"/>
      <c r="DHZ105" s="17"/>
      <c r="DIA105" s="4"/>
      <c r="DIC105" s="4"/>
      <c r="DID105" s="5"/>
      <c r="DIE105" s="17"/>
      <c r="DIF105" s="17"/>
      <c r="DIG105" s="17"/>
      <c r="DIH105" s="17"/>
      <c r="DII105" s="17"/>
      <c r="DIJ105" s="17"/>
      <c r="DIK105" s="4"/>
      <c r="DIM105" s="4"/>
      <c r="DIN105" s="5"/>
      <c r="DIO105" s="17"/>
      <c r="DIP105" s="17"/>
      <c r="DIQ105" s="17"/>
      <c r="DIR105" s="17"/>
      <c r="DIS105" s="17"/>
      <c r="DIT105" s="17"/>
      <c r="DIU105" s="4"/>
      <c r="DIW105" s="4"/>
      <c r="DIX105" s="5"/>
      <c r="DIY105" s="17"/>
      <c r="DIZ105" s="17"/>
      <c r="DJA105" s="17"/>
      <c r="DJB105" s="17"/>
      <c r="DJC105" s="17"/>
      <c r="DJD105" s="17"/>
      <c r="DJE105" s="4"/>
      <c r="DJG105" s="4"/>
      <c r="DJH105" s="5"/>
      <c r="DJI105" s="17"/>
      <c r="DJJ105" s="17"/>
      <c r="DJK105" s="17"/>
      <c r="DJL105" s="17"/>
      <c r="DJM105" s="17"/>
      <c r="DJN105" s="17"/>
      <c r="DJO105" s="4"/>
      <c r="DJQ105" s="4"/>
      <c r="DJR105" s="5"/>
      <c r="DJS105" s="17"/>
      <c r="DJT105" s="17"/>
      <c r="DJU105" s="17"/>
      <c r="DJV105" s="17"/>
      <c r="DJW105" s="17"/>
      <c r="DJX105" s="17"/>
      <c r="DJY105" s="4"/>
      <c r="DKA105" s="4"/>
      <c r="DKB105" s="5"/>
      <c r="DKC105" s="17"/>
      <c r="DKD105" s="17"/>
      <c r="DKE105" s="17"/>
      <c r="DKF105" s="17"/>
      <c r="DKG105" s="17"/>
      <c r="DKH105" s="17"/>
      <c r="DKI105" s="4"/>
      <c r="DKK105" s="4"/>
      <c r="DKL105" s="5"/>
      <c r="DKM105" s="17"/>
      <c r="DKN105" s="17"/>
      <c r="DKO105" s="17"/>
      <c r="DKP105" s="17"/>
      <c r="DKQ105" s="17"/>
      <c r="DKR105" s="17"/>
      <c r="DKS105" s="4"/>
      <c r="DKU105" s="4"/>
      <c r="DKV105" s="5"/>
      <c r="DKW105" s="17"/>
      <c r="DKX105" s="17"/>
      <c r="DKY105" s="17"/>
      <c r="DKZ105" s="17"/>
      <c r="DLA105" s="17"/>
      <c r="DLB105" s="17"/>
      <c r="DLC105" s="4"/>
      <c r="DLE105" s="4"/>
      <c r="DLF105" s="5"/>
      <c r="DLG105" s="17"/>
      <c r="DLH105" s="17"/>
      <c r="DLI105" s="17"/>
      <c r="DLJ105" s="17"/>
      <c r="DLK105" s="17"/>
      <c r="DLL105" s="17"/>
      <c r="DLM105" s="4"/>
      <c r="DLO105" s="4"/>
      <c r="DLP105" s="5"/>
      <c r="DLQ105" s="17"/>
      <c r="DLR105" s="17"/>
      <c r="DLS105" s="17"/>
      <c r="DLT105" s="17"/>
      <c r="DLU105" s="17"/>
      <c r="DLV105" s="17"/>
      <c r="DLW105" s="4"/>
      <c r="DLY105" s="4"/>
      <c r="DLZ105" s="5"/>
      <c r="DMA105" s="17"/>
      <c r="DMB105" s="17"/>
      <c r="DMC105" s="17"/>
      <c r="DMD105" s="17"/>
      <c r="DME105" s="17"/>
      <c r="DMF105" s="17"/>
      <c r="DMG105" s="4"/>
      <c r="DMI105" s="4"/>
      <c r="DMJ105" s="5"/>
      <c r="DMK105" s="17"/>
      <c r="DML105" s="17"/>
      <c r="DMM105" s="17"/>
      <c r="DMN105" s="17"/>
      <c r="DMO105" s="17"/>
      <c r="DMP105" s="17"/>
      <c r="DMQ105" s="4"/>
      <c r="DMS105" s="4"/>
      <c r="DMT105" s="5"/>
      <c r="DMU105" s="17"/>
      <c r="DMV105" s="17"/>
      <c r="DMW105" s="17"/>
      <c r="DMX105" s="17"/>
      <c r="DMY105" s="17"/>
      <c r="DMZ105" s="17"/>
      <c r="DNA105" s="4"/>
      <c r="DNC105" s="4"/>
      <c r="DND105" s="5"/>
      <c r="DNE105" s="17"/>
      <c r="DNF105" s="17"/>
      <c r="DNG105" s="17"/>
      <c r="DNH105" s="17"/>
      <c r="DNI105" s="17"/>
      <c r="DNJ105" s="17"/>
      <c r="DNK105" s="4"/>
      <c r="DNM105" s="4"/>
      <c r="DNN105" s="5"/>
      <c r="DNO105" s="17"/>
      <c r="DNP105" s="17"/>
      <c r="DNQ105" s="17"/>
      <c r="DNR105" s="17"/>
      <c r="DNS105" s="17"/>
      <c r="DNT105" s="17"/>
      <c r="DNU105" s="4"/>
      <c r="DNW105" s="4"/>
      <c r="DNX105" s="5"/>
      <c r="DNY105" s="17"/>
      <c r="DNZ105" s="17"/>
      <c r="DOA105" s="17"/>
      <c r="DOB105" s="17"/>
      <c r="DOC105" s="17"/>
      <c r="DOD105" s="17"/>
      <c r="DOE105" s="4"/>
      <c r="DOG105" s="4"/>
      <c r="DOH105" s="5"/>
      <c r="DOI105" s="17"/>
      <c r="DOJ105" s="17"/>
      <c r="DOK105" s="17"/>
      <c r="DOL105" s="17"/>
      <c r="DOM105" s="17"/>
      <c r="DON105" s="17"/>
      <c r="DOO105" s="4"/>
      <c r="DOQ105" s="4"/>
      <c r="DOR105" s="5"/>
      <c r="DOS105" s="17"/>
      <c r="DOT105" s="17"/>
      <c r="DOU105" s="17"/>
      <c r="DOV105" s="17"/>
      <c r="DOW105" s="17"/>
      <c r="DOX105" s="17"/>
      <c r="DOY105" s="4"/>
      <c r="DPA105" s="4"/>
      <c r="DPB105" s="5"/>
      <c r="DPC105" s="17"/>
      <c r="DPD105" s="17"/>
      <c r="DPE105" s="17"/>
      <c r="DPF105" s="17"/>
      <c r="DPG105" s="17"/>
      <c r="DPH105" s="17"/>
      <c r="DPI105" s="4"/>
      <c r="DPK105" s="4"/>
      <c r="DPL105" s="5"/>
      <c r="DPM105" s="17"/>
      <c r="DPN105" s="17"/>
      <c r="DPO105" s="17"/>
      <c r="DPP105" s="17"/>
      <c r="DPQ105" s="17"/>
      <c r="DPR105" s="17"/>
      <c r="DPS105" s="4"/>
      <c r="DPU105" s="4"/>
      <c r="DPV105" s="5"/>
      <c r="DPW105" s="17"/>
      <c r="DPX105" s="17"/>
      <c r="DPY105" s="17"/>
      <c r="DPZ105" s="17"/>
      <c r="DQA105" s="17"/>
      <c r="DQB105" s="17"/>
      <c r="DQC105" s="4"/>
      <c r="DQE105" s="4"/>
      <c r="DQF105" s="5"/>
      <c r="DQG105" s="17"/>
      <c r="DQH105" s="17"/>
      <c r="DQI105" s="17"/>
      <c r="DQJ105" s="17"/>
      <c r="DQK105" s="17"/>
      <c r="DQL105" s="17"/>
      <c r="DQM105" s="4"/>
      <c r="DQO105" s="4"/>
      <c r="DQP105" s="5"/>
      <c r="DQQ105" s="17"/>
      <c r="DQR105" s="17"/>
      <c r="DQS105" s="17"/>
      <c r="DQT105" s="17"/>
      <c r="DQU105" s="17"/>
      <c r="DQV105" s="17"/>
      <c r="DQW105" s="4"/>
      <c r="DQY105" s="4"/>
      <c r="DQZ105" s="5"/>
      <c r="DRA105" s="17"/>
      <c r="DRB105" s="17"/>
      <c r="DRC105" s="17"/>
      <c r="DRD105" s="17"/>
      <c r="DRE105" s="17"/>
      <c r="DRF105" s="17"/>
      <c r="DRG105" s="4"/>
      <c r="DRI105" s="4"/>
      <c r="DRJ105" s="5"/>
      <c r="DRK105" s="17"/>
      <c r="DRL105" s="17"/>
      <c r="DRM105" s="17"/>
      <c r="DRN105" s="17"/>
      <c r="DRO105" s="17"/>
      <c r="DRP105" s="17"/>
      <c r="DRQ105" s="4"/>
      <c r="DRS105" s="4"/>
      <c r="DRT105" s="5"/>
      <c r="DRU105" s="17"/>
      <c r="DRV105" s="17"/>
      <c r="DRW105" s="17"/>
      <c r="DRX105" s="17"/>
      <c r="DRY105" s="17"/>
      <c r="DRZ105" s="17"/>
      <c r="DSA105" s="4"/>
      <c r="DSC105" s="4"/>
      <c r="DSD105" s="5"/>
      <c r="DSE105" s="17"/>
      <c r="DSF105" s="17"/>
      <c r="DSG105" s="17"/>
      <c r="DSH105" s="17"/>
      <c r="DSI105" s="17"/>
      <c r="DSJ105" s="17"/>
      <c r="DSK105" s="4"/>
      <c r="DSM105" s="4"/>
      <c r="DSN105" s="5"/>
      <c r="DSO105" s="17"/>
      <c r="DSP105" s="17"/>
      <c r="DSQ105" s="17"/>
      <c r="DSR105" s="17"/>
      <c r="DSS105" s="17"/>
      <c r="DST105" s="17"/>
      <c r="DSU105" s="4"/>
      <c r="DSW105" s="4"/>
      <c r="DSX105" s="5"/>
      <c r="DSY105" s="17"/>
      <c r="DSZ105" s="17"/>
      <c r="DTA105" s="17"/>
      <c r="DTB105" s="17"/>
      <c r="DTC105" s="17"/>
      <c r="DTD105" s="17"/>
      <c r="DTE105" s="4"/>
      <c r="DTG105" s="4"/>
      <c r="DTH105" s="5"/>
      <c r="DTI105" s="17"/>
      <c r="DTJ105" s="17"/>
      <c r="DTK105" s="17"/>
      <c r="DTL105" s="17"/>
      <c r="DTM105" s="17"/>
      <c r="DTN105" s="17"/>
      <c r="DTO105" s="4"/>
      <c r="DTQ105" s="4"/>
      <c r="DTR105" s="5"/>
      <c r="DTS105" s="17"/>
      <c r="DTT105" s="17"/>
      <c r="DTU105" s="17"/>
      <c r="DTV105" s="17"/>
      <c r="DTW105" s="17"/>
      <c r="DTX105" s="17"/>
      <c r="DTY105" s="4"/>
      <c r="DUA105" s="4"/>
      <c r="DUB105" s="5"/>
      <c r="DUC105" s="17"/>
      <c r="DUD105" s="17"/>
      <c r="DUE105" s="17"/>
      <c r="DUF105" s="17"/>
      <c r="DUG105" s="17"/>
      <c r="DUH105" s="17"/>
      <c r="DUI105" s="4"/>
      <c r="DUK105" s="4"/>
      <c r="DUL105" s="5"/>
      <c r="DUM105" s="17"/>
      <c r="DUN105" s="17"/>
      <c r="DUO105" s="17"/>
      <c r="DUP105" s="17"/>
      <c r="DUQ105" s="17"/>
      <c r="DUR105" s="17"/>
      <c r="DUS105" s="4"/>
      <c r="DUU105" s="4"/>
      <c r="DUV105" s="5"/>
      <c r="DUW105" s="17"/>
      <c r="DUX105" s="17"/>
      <c r="DUY105" s="17"/>
      <c r="DUZ105" s="17"/>
      <c r="DVA105" s="17"/>
      <c r="DVB105" s="17"/>
      <c r="DVC105" s="4"/>
      <c r="DVE105" s="4"/>
      <c r="DVF105" s="5"/>
      <c r="DVG105" s="17"/>
      <c r="DVH105" s="17"/>
      <c r="DVI105" s="17"/>
      <c r="DVJ105" s="17"/>
      <c r="DVK105" s="17"/>
      <c r="DVL105" s="17"/>
      <c r="DVM105" s="4"/>
      <c r="DVO105" s="4"/>
      <c r="DVP105" s="5"/>
      <c r="DVQ105" s="17"/>
      <c r="DVR105" s="17"/>
      <c r="DVS105" s="17"/>
      <c r="DVT105" s="17"/>
      <c r="DVU105" s="17"/>
      <c r="DVV105" s="17"/>
      <c r="DVW105" s="4"/>
      <c r="DVY105" s="4"/>
      <c r="DVZ105" s="5"/>
      <c r="DWA105" s="17"/>
      <c r="DWB105" s="17"/>
      <c r="DWC105" s="17"/>
      <c r="DWD105" s="17"/>
      <c r="DWE105" s="17"/>
      <c r="DWF105" s="17"/>
      <c r="DWG105" s="4"/>
      <c r="DWI105" s="4"/>
      <c r="DWJ105" s="5"/>
      <c r="DWK105" s="17"/>
      <c r="DWL105" s="17"/>
      <c r="DWM105" s="17"/>
      <c r="DWN105" s="17"/>
      <c r="DWO105" s="17"/>
      <c r="DWP105" s="17"/>
      <c r="DWQ105" s="4"/>
      <c r="DWS105" s="4"/>
      <c r="DWT105" s="5"/>
      <c r="DWU105" s="17"/>
      <c r="DWV105" s="17"/>
      <c r="DWW105" s="17"/>
      <c r="DWX105" s="17"/>
      <c r="DWY105" s="17"/>
      <c r="DWZ105" s="17"/>
      <c r="DXA105" s="4"/>
      <c r="DXC105" s="4"/>
      <c r="DXD105" s="5"/>
      <c r="DXE105" s="17"/>
      <c r="DXF105" s="17"/>
      <c r="DXG105" s="17"/>
      <c r="DXH105" s="17"/>
      <c r="DXI105" s="17"/>
      <c r="DXJ105" s="17"/>
      <c r="DXK105" s="4"/>
      <c r="DXM105" s="4"/>
      <c r="DXN105" s="5"/>
      <c r="DXO105" s="17"/>
      <c r="DXP105" s="17"/>
      <c r="DXQ105" s="17"/>
      <c r="DXR105" s="17"/>
      <c r="DXS105" s="17"/>
      <c r="DXT105" s="17"/>
      <c r="DXU105" s="4"/>
      <c r="DXW105" s="4"/>
      <c r="DXX105" s="5"/>
      <c r="DXY105" s="17"/>
      <c r="DXZ105" s="17"/>
      <c r="DYA105" s="17"/>
      <c r="DYB105" s="17"/>
      <c r="DYC105" s="17"/>
      <c r="DYD105" s="17"/>
      <c r="DYE105" s="4"/>
      <c r="DYG105" s="4"/>
      <c r="DYH105" s="5"/>
      <c r="DYI105" s="17"/>
      <c r="DYJ105" s="17"/>
      <c r="DYK105" s="17"/>
      <c r="DYL105" s="17"/>
      <c r="DYM105" s="17"/>
      <c r="DYN105" s="17"/>
      <c r="DYO105" s="4"/>
      <c r="DYQ105" s="4"/>
      <c r="DYR105" s="5"/>
      <c r="DYS105" s="17"/>
      <c r="DYT105" s="17"/>
      <c r="DYU105" s="17"/>
      <c r="DYV105" s="17"/>
      <c r="DYW105" s="17"/>
      <c r="DYX105" s="17"/>
      <c r="DYY105" s="4"/>
      <c r="DZA105" s="4"/>
      <c r="DZB105" s="5"/>
      <c r="DZC105" s="17"/>
      <c r="DZD105" s="17"/>
      <c r="DZE105" s="17"/>
      <c r="DZF105" s="17"/>
      <c r="DZG105" s="17"/>
      <c r="DZH105" s="17"/>
      <c r="DZI105" s="4"/>
      <c r="DZK105" s="4"/>
      <c r="DZL105" s="5"/>
      <c r="DZM105" s="17"/>
      <c r="DZN105" s="17"/>
      <c r="DZO105" s="17"/>
      <c r="DZP105" s="17"/>
      <c r="DZQ105" s="17"/>
      <c r="DZR105" s="17"/>
      <c r="DZS105" s="4"/>
      <c r="DZU105" s="4"/>
      <c r="DZV105" s="5"/>
      <c r="DZW105" s="17"/>
      <c r="DZX105" s="17"/>
      <c r="DZY105" s="17"/>
      <c r="DZZ105" s="17"/>
      <c r="EAA105" s="17"/>
      <c r="EAB105" s="17"/>
      <c r="EAC105" s="4"/>
      <c r="EAE105" s="4"/>
      <c r="EAF105" s="5"/>
      <c r="EAG105" s="17"/>
      <c r="EAH105" s="17"/>
      <c r="EAI105" s="17"/>
      <c r="EAJ105" s="17"/>
      <c r="EAK105" s="17"/>
      <c r="EAL105" s="17"/>
      <c r="EAM105" s="4"/>
      <c r="EAO105" s="4"/>
      <c r="EAP105" s="5"/>
      <c r="EAQ105" s="17"/>
      <c r="EAR105" s="17"/>
      <c r="EAS105" s="17"/>
      <c r="EAT105" s="17"/>
      <c r="EAU105" s="17"/>
      <c r="EAV105" s="17"/>
      <c r="EAW105" s="4"/>
      <c r="EAY105" s="4"/>
      <c r="EAZ105" s="5"/>
      <c r="EBA105" s="17"/>
      <c r="EBB105" s="17"/>
      <c r="EBC105" s="17"/>
      <c r="EBD105" s="17"/>
      <c r="EBE105" s="17"/>
      <c r="EBF105" s="17"/>
      <c r="EBG105" s="4"/>
      <c r="EBI105" s="4"/>
      <c r="EBJ105" s="5"/>
      <c r="EBK105" s="17"/>
      <c r="EBL105" s="17"/>
      <c r="EBM105" s="17"/>
      <c r="EBN105" s="17"/>
      <c r="EBO105" s="17"/>
      <c r="EBP105" s="17"/>
      <c r="EBQ105" s="4"/>
      <c r="EBS105" s="4"/>
      <c r="EBT105" s="5"/>
      <c r="EBU105" s="17"/>
      <c r="EBV105" s="17"/>
      <c r="EBW105" s="17"/>
      <c r="EBX105" s="17"/>
      <c r="EBY105" s="17"/>
      <c r="EBZ105" s="17"/>
      <c r="ECA105" s="4"/>
      <c r="ECC105" s="4"/>
      <c r="ECD105" s="5"/>
      <c r="ECE105" s="17"/>
      <c r="ECF105" s="17"/>
      <c r="ECG105" s="17"/>
      <c r="ECH105" s="17"/>
      <c r="ECI105" s="17"/>
      <c r="ECJ105" s="17"/>
      <c r="ECK105" s="4"/>
      <c r="ECM105" s="4"/>
      <c r="ECN105" s="5"/>
      <c r="ECO105" s="17"/>
      <c r="ECP105" s="17"/>
      <c r="ECQ105" s="17"/>
      <c r="ECR105" s="17"/>
      <c r="ECS105" s="17"/>
      <c r="ECT105" s="17"/>
      <c r="ECU105" s="4"/>
      <c r="ECW105" s="4"/>
      <c r="ECX105" s="5"/>
      <c r="ECY105" s="17"/>
      <c r="ECZ105" s="17"/>
      <c r="EDA105" s="17"/>
      <c r="EDB105" s="17"/>
      <c r="EDC105" s="17"/>
      <c r="EDD105" s="17"/>
      <c r="EDE105" s="4"/>
      <c r="EDG105" s="4"/>
      <c r="EDH105" s="5"/>
      <c r="EDI105" s="17"/>
      <c r="EDJ105" s="17"/>
      <c r="EDK105" s="17"/>
      <c r="EDL105" s="17"/>
      <c r="EDM105" s="17"/>
      <c r="EDN105" s="17"/>
      <c r="EDO105" s="4"/>
      <c r="EDQ105" s="4"/>
      <c r="EDR105" s="5"/>
      <c r="EDS105" s="17"/>
      <c r="EDT105" s="17"/>
      <c r="EDU105" s="17"/>
      <c r="EDV105" s="17"/>
      <c r="EDW105" s="17"/>
      <c r="EDX105" s="17"/>
      <c r="EDY105" s="4"/>
      <c r="EEA105" s="4"/>
      <c r="EEB105" s="5"/>
      <c r="EEC105" s="17"/>
      <c r="EED105" s="17"/>
      <c r="EEE105" s="17"/>
      <c r="EEF105" s="17"/>
      <c r="EEG105" s="17"/>
      <c r="EEH105" s="17"/>
      <c r="EEI105" s="4"/>
      <c r="EEK105" s="4"/>
      <c r="EEL105" s="5"/>
      <c r="EEM105" s="17"/>
      <c r="EEN105" s="17"/>
      <c r="EEO105" s="17"/>
      <c r="EEP105" s="17"/>
      <c r="EEQ105" s="17"/>
      <c r="EER105" s="17"/>
      <c r="EES105" s="4"/>
      <c r="EEU105" s="4"/>
      <c r="EEV105" s="5"/>
      <c r="EEW105" s="17"/>
      <c r="EEX105" s="17"/>
      <c r="EEY105" s="17"/>
      <c r="EEZ105" s="17"/>
      <c r="EFA105" s="17"/>
      <c r="EFB105" s="17"/>
      <c r="EFC105" s="4"/>
      <c r="EFE105" s="4"/>
      <c r="EFF105" s="5"/>
      <c r="EFG105" s="17"/>
      <c r="EFH105" s="17"/>
      <c r="EFI105" s="17"/>
      <c r="EFJ105" s="17"/>
      <c r="EFK105" s="17"/>
      <c r="EFL105" s="17"/>
      <c r="EFM105" s="4"/>
      <c r="EFO105" s="4"/>
      <c r="EFP105" s="5"/>
      <c r="EFQ105" s="17"/>
      <c r="EFR105" s="17"/>
      <c r="EFS105" s="17"/>
      <c r="EFT105" s="17"/>
      <c r="EFU105" s="17"/>
      <c r="EFV105" s="17"/>
      <c r="EFW105" s="4"/>
      <c r="EFY105" s="4"/>
      <c r="EFZ105" s="5"/>
      <c r="EGA105" s="17"/>
      <c r="EGB105" s="17"/>
      <c r="EGC105" s="17"/>
      <c r="EGD105" s="17"/>
      <c r="EGE105" s="17"/>
      <c r="EGF105" s="17"/>
      <c r="EGG105" s="4"/>
      <c r="EGI105" s="4"/>
      <c r="EGJ105" s="5"/>
      <c r="EGK105" s="17"/>
      <c r="EGL105" s="17"/>
      <c r="EGM105" s="17"/>
      <c r="EGN105" s="17"/>
      <c r="EGO105" s="17"/>
      <c r="EGP105" s="17"/>
      <c r="EGQ105" s="4"/>
      <c r="EGS105" s="4"/>
      <c r="EGT105" s="5"/>
      <c r="EGU105" s="17"/>
      <c r="EGV105" s="17"/>
      <c r="EGW105" s="17"/>
      <c r="EGX105" s="17"/>
      <c r="EGY105" s="17"/>
      <c r="EGZ105" s="17"/>
      <c r="EHA105" s="4"/>
      <c r="EHC105" s="4"/>
      <c r="EHD105" s="5"/>
      <c r="EHE105" s="17"/>
      <c r="EHF105" s="17"/>
      <c r="EHG105" s="17"/>
      <c r="EHH105" s="17"/>
      <c r="EHI105" s="17"/>
      <c r="EHJ105" s="17"/>
      <c r="EHK105" s="4"/>
      <c r="EHM105" s="4"/>
      <c r="EHN105" s="5"/>
      <c r="EHO105" s="17"/>
      <c r="EHP105" s="17"/>
      <c r="EHQ105" s="17"/>
      <c r="EHR105" s="17"/>
      <c r="EHS105" s="17"/>
      <c r="EHT105" s="17"/>
      <c r="EHU105" s="4"/>
      <c r="EHW105" s="4"/>
      <c r="EHX105" s="5"/>
      <c r="EHY105" s="17"/>
      <c r="EHZ105" s="17"/>
      <c r="EIA105" s="17"/>
      <c r="EIB105" s="17"/>
      <c r="EIC105" s="17"/>
      <c r="EID105" s="17"/>
      <c r="EIE105" s="4"/>
      <c r="EIG105" s="4"/>
      <c r="EIH105" s="5"/>
      <c r="EII105" s="17"/>
      <c r="EIJ105" s="17"/>
      <c r="EIK105" s="17"/>
      <c r="EIL105" s="17"/>
      <c r="EIM105" s="17"/>
      <c r="EIN105" s="17"/>
      <c r="EIO105" s="4"/>
      <c r="EIQ105" s="4"/>
      <c r="EIR105" s="5"/>
      <c r="EIS105" s="17"/>
      <c r="EIT105" s="17"/>
      <c r="EIU105" s="17"/>
      <c r="EIV105" s="17"/>
      <c r="EIW105" s="17"/>
      <c r="EIX105" s="17"/>
      <c r="EIY105" s="4"/>
      <c r="EJA105" s="4"/>
      <c r="EJB105" s="5"/>
      <c r="EJC105" s="17"/>
      <c r="EJD105" s="17"/>
      <c r="EJE105" s="17"/>
      <c r="EJF105" s="17"/>
      <c r="EJG105" s="17"/>
      <c r="EJH105" s="17"/>
      <c r="EJI105" s="4"/>
      <c r="EJK105" s="4"/>
      <c r="EJL105" s="5"/>
      <c r="EJM105" s="17"/>
      <c r="EJN105" s="17"/>
      <c r="EJO105" s="17"/>
      <c r="EJP105" s="17"/>
      <c r="EJQ105" s="17"/>
      <c r="EJR105" s="17"/>
      <c r="EJS105" s="4"/>
      <c r="EJU105" s="4"/>
      <c r="EJV105" s="5"/>
      <c r="EJW105" s="17"/>
      <c r="EJX105" s="17"/>
      <c r="EJY105" s="17"/>
      <c r="EJZ105" s="17"/>
      <c r="EKA105" s="17"/>
      <c r="EKB105" s="17"/>
      <c r="EKC105" s="4"/>
      <c r="EKE105" s="4"/>
      <c r="EKF105" s="5"/>
      <c r="EKG105" s="17"/>
      <c r="EKH105" s="17"/>
      <c r="EKI105" s="17"/>
      <c r="EKJ105" s="17"/>
      <c r="EKK105" s="17"/>
      <c r="EKL105" s="17"/>
      <c r="EKM105" s="4"/>
      <c r="EKO105" s="4"/>
      <c r="EKP105" s="5"/>
      <c r="EKQ105" s="17"/>
      <c r="EKR105" s="17"/>
      <c r="EKS105" s="17"/>
      <c r="EKT105" s="17"/>
      <c r="EKU105" s="17"/>
      <c r="EKV105" s="17"/>
      <c r="EKW105" s="4"/>
      <c r="EKY105" s="4"/>
      <c r="EKZ105" s="5"/>
      <c r="ELA105" s="17"/>
      <c r="ELB105" s="17"/>
      <c r="ELC105" s="17"/>
      <c r="ELD105" s="17"/>
      <c r="ELE105" s="17"/>
      <c r="ELF105" s="17"/>
      <c r="ELG105" s="4"/>
      <c r="ELI105" s="4"/>
      <c r="ELJ105" s="5"/>
      <c r="ELK105" s="17"/>
      <c r="ELL105" s="17"/>
      <c r="ELM105" s="17"/>
      <c r="ELN105" s="17"/>
      <c r="ELO105" s="17"/>
      <c r="ELP105" s="17"/>
      <c r="ELQ105" s="4"/>
      <c r="ELS105" s="4"/>
      <c r="ELT105" s="5"/>
      <c r="ELU105" s="17"/>
      <c r="ELV105" s="17"/>
      <c r="ELW105" s="17"/>
      <c r="ELX105" s="17"/>
      <c r="ELY105" s="17"/>
      <c r="ELZ105" s="17"/>
      <c r="EMA105" s="4"/>
      <c r="EMC105" s="4"/>
      <c r="EMD105" s="5"/>
      <c r="EME105" s="17"/>
      <c r="EMF105" s="17"/>
      <c r="EMG105" s="17"/>
      <c r="EMH105" s="17"/>
      <c r="EMI105" s="17"/>
      <c r="EMJ105" s="17"/>
      <c r="EMK105" s="4"/>
      <c r="EMM105" s="4"/>
      <c r="EMN105" s="5"/>
      <c r="EMO105" s="17"/>
      <c r="EMP105" s="17"/>
      <c r="EMQ105" s="17"/>
      <c r="EMR105" s="17"/>
      <c r="EMS105" s="17"/>
      <c r="EMT105" s="17"/>
      <c r="EMU105" s="4"/>
      <c r="EMW105" s="4"/>
      <c r="EMX105" s="5"/>
      <c r="EMY105" s="17"/>
      <c r="EMZ105" s="17"/>
      <c r="ENA105" s="17"/>
      <c r="ENB105" s="17"/>
      <c r="ENC105" s="17"/>
      <c r="END105" s="17"/>
      <c r="ENE105" s="4"/>
      <c r="ENG105" s="4"/>
      <c r="ENH105" s="5"/>
      <c r="ENI105" s="17"/>
      <c r="ENJ105" s="17"/>
      <c r="ENK105" s="17"/>
      <c r="ENL105" s="17"/>
      <c r="ENM105" s="17"/>
      <c r="ENN105" s="17"/>
      <c r="ENO105" s="4"/>
      <c r="ENQ105" s="4"/>
      <c r="ENR105" s="5"/>
      <c r="ENS105" s="17"/>
      <c r="ENT105" s="17"/>
      <c r="ENU105" s="17"/>
      <c r="ENV105" s="17"/>
      <c r="ENW105" s="17"/>
      <c r="ENX105" s="17"/>
      <c r="ENY105" s="4"/>
      <c r="EOA105" s="4"/>
      <c r="EOB105" s="5"/>
      <c r="EOC105" s="17"/>
      <c r="EOD105" s="17"/>
      <c r="EOE105" s="17"/>
      <c r="EOF105" s="17"/>
      <c r="EOG105" s="17"/>
      <c r="EOH105" s="17"/>
      <c r="EOI105" s="4"/>
      <c r="EOK105" s="4"/>
      <c r="EOL105" s="5"/>
      <c r="EOM105" s="17"/>
      <c r="EON105" s="17"/>
      <c r="EOO105" s="17"/>
      <c r="EOP105" s="17"/>
      <c r="EOQ105" s="17"/>
      <c r="EOR105" s="17"/>
      <c r="EOS105" s="4"/>
      <c r="EOU105" s="4"/>
      <c r="EOV105" s="5"/>
      <c r="EOW105" s="17"/>
      <c r="EOX105" s="17"/>
      <c r="EOY105" s="17"/>
      <c r="EOZ105" s="17"/>
      <c r="EPA105" s="17"/>
      <c r="EPB105" s="17"/>
      <c r="EPC105" s="4"/>
      <c r="EPE105" s="4"/>
      <c r="EPF105" s="5"/>
      <c r="EPG105" s="17"/>
      <c r="EPH105" s="17"/>
      <c r="EPI105" s="17"/>
      <c r="EPJ105" s="17"/>
      <c r="EPK105" s="17"/>
      <c r="EPL105" s="17"/>
      <c r="EPM105" s="4"/>
      <c r="EPO105" s="4"/>
      <c r="EPP105" s="5"/>
      <c r="EPQ105" s="17"/>
      <c r="EPR105" s="17"/>
      <c r="EPS105" s="17"/>
      <c r="EPT105" s="17"/>
      <c r="EPU105" s="17"/>
      <c r="EPV105" s="17"/>
      <c r="EPW105" s="4"/>
      <c r="EPY105" s="4"/>
      <c r="EPZ105" s="5"/>
      <c r="EQA105" s="17"/>
      <c r="EQB105" s="17"/>
      <c r="EQC105" s="17"/>
      <c r="EQD105" s="17"/>
      <c r="EQE105" s="17"/>
      <c r="EQF105" s="17"/>
      <c r="EQG105" s="4"/>
      <c r="EQI105" s="4"/>
      <c r="EQJ105" s="5"/>
      <c r="EQK105" s="17"/>
      <c r="EQL105" s="17"/>
      <c r="EQM105" s="17"/>
      <c r="EQN105" s="17"/>
      <c r="EQO105" s="17"/>
      <c r="EQP105" s="17"/>
      <c r="EQQ105" s="4"/>
      <c r="EQS105" s="4"/>
      <c r="EQT105" s="5"/>
      <c r="EQU105" s="17"/>
      <c r="EQV105" s="17"/>
      <c r="EQW105" s="17"/>
      <c r="EQX105" s="17"/>
      <c r="EQY105" s="17"/>
      <c r="EQZ105" s="17"/>
      <c r="ERA105" s="4"/>
      <c r="ERC105" s="4"/>
      <c r="ERD105" s="5"/>
      <c r="ERE105" s="17"/>
      <c r="ERF105" s="17"/>
      <c r="ERG105" s="17"/>
      <c r="ERH105" s="17"/>
      <c r="ERI105" s="17"/>
      <c r="ERJ105" s="17"/>
      <c r="ERK105" s="4"/>
      <c r="ERM105" s="4"/>
      <c r="ERN105" s="5"/>
      <c r="ERO105" s="17"/>
      <c r="ERP105" s="17"/>
      <c r="ERQ105" s="17"/>
      <c r="ERR105" s="17"/>
      <c r="ERS105" s="17"/>
      <c r="ERT105" s="17"/>
      <c r="ERU105" s="4"/>
      <c r="ERW105" s="4"/>
      <c r="ERX105" s="5"/>
      <c r="ERY105" s="17"/>
      <c r="ERZ105" s="17"/>
      <c r="ESA105" s="17"/>
      <c r="ESB105" s="17"/>
      <c r="ESC105" s="17"/>
      <c r="ESD105" s="17"/>
      <c r="ESE105" s="4"/>
      <c r="ESG105" s="4"/>
      <c r="ESH105" s="5"/>
      <c r="ESI105" s="17"/>
      <c r="ESJ105" s="17"/>
      <c r="ESK105" s="17"/>
      <c r="ESL105" s="17"/>
      <c r="ESM105" s="17"/>
      <c r="ESN105" s="17"/>
      <c r="ESO105" s="4"/>
      <c r="ESQ105" s="4"/>
      <c r="ESR105" s="5"/>
      <c r="ESS105" s="17"/>
      <c r="EST105" s="17"/>
      <c r="ESU105" s="17"/>
      <c r="ESV105" s="17"/>
      <c r="ESW105" s="17"/>
      <c r="ESX105" s="17"/>
      <c r="ESY105" s="4"/>
      <c r="ETA105" s="4"/>
      <c r="ETB105" s="5"/>
      <c r="ETC105" s="17"/>
      <c r="ETD105" s="17"/>
      <c r="ETE105" s="17"/>
      <c r="ETF105" s="17"/>
      <c r="ETG105" s="17"/>
      <c r="ETH105" s="17"/>
      <c r="ETI105" s="4"/>
      <c r="ETK105" s="4"/>
      <c r="ETL105" s="5"/>
      <c r="ETM105" s="17"/>
      <c r="ETN105" s="17"/>
      <c r="ETO105" s="17"/>
      <c r="ETP105" s="17"/>
      <c r="ETQ105" s="17"/>
      <c r="ETR105" s="17"/>
      <c r="ETS105" s="4"/>
      <c r="ETU105" s="4"/>
      <c r="ETV105" s="5"/>
      <c r="ETW105" s="17"/>
      <c r="ETX105" s="17"/>
      <c r="ETY105" s="17"/>
      <c r="ETZ105" s="17"/>
      <c r="EUA105" s="17"/>
      <c r="EUB105" s="17"/>
      <c r="EUC105" s="4"/>
      <c r="EUE105" s="4"/>
      <c r="EUF105" s="5"/>
      <c r="EUG105" s="17"/>
      <c r="EUH105" s="17"/>
      <c r="EUI105" s="17"/>
      <c r="EUJ105" s="17"/>
      <c r="EUK105" s="17"/>
      <c r="EUL105" s="17"/>
      <c r="EUM105" s="4"/>
      <c r="EUO105" s="4"/>
      <c r="EUP105" s="5"/>
      <c r="EUQ105" s="17"/>
      <c r="EUR105" s="17"/>
      <c r="EUS105" s="17"/>
      <c r="EUT105" s="17"/>
      <c r="EUU105" s="17"/>
      <c r="EUV105" s="17"/>
      <c r="EUW105" s="4"/>
      <c r="EUY105" s="4"/>
      <c r="EUZ105" s="5"/>
      <c r="EVA105" s="17"/>
      <c r="EVB105" s="17"/>
      <c r="EVC105" s="17"/>
      <c r="EVD105" s="17"/>
      <c r="EVE105" s="17"/>
      <c r="EVF105" s="17"/>
      <c r="EVG105" s="4"/>
      <c r="EVI105" s="4"/>
      <c r="EVJ105" s="5"/>
      <c r="EVK105" s="17"/>
      <c r="EVL105" s="17"/>
      <c r="EVM105" s="17"/>
      <c r="EVN105" s="17"/>
      <c r="EVO105" s="17"/>
      <c r="EVP105" s="17"/>
      <c r="EVQ105" s="4"/>
      <c r="EVS105" s="4"/>
      <c r="EVT105" s="5"/>
      <c r="EVU105" s="17"/>
      <c r="EVV105" s="17"/>
      <c r="EVW105" s="17"/>
      <c r="EVX105" s="17"/>
      <c r="EVY105" s="17"/>
      <c r="EVZ105" s="17"/>
      <c r="EWA105" s="4"/>
      <c r="EWC105" s="4"/>
      <c r="EWD105" s="5"/>
      <c r="EWE105" s="17"/>
      <c r="EWF105" s="17"/>
      <c r="EWG105" s="17"/>
      <c r="EWH105" s="17"/>
      <c r="EWI105" s="17"/>
      <c r="EWJ105" s="17"/>
      <c r="EWK105" s="4"/>
      <c r="EWM105" s="4"/>
      <c r="EWN105" s="5"/>
      <c r="EWO105" s="17"/>
      <c r="EWP105" s="17"/>
      <c r="EWQ105" s="17"/>
      <c r="EWR105" s="17"/>
      <c r="EWS105" s="17"/>
      <c r="EWT105" s="17"/>
      <c r="EWU105" s="4"/>
      <c r="EWW105" s="4"/>
      <c r="EWX105" s="5"/>
      <c r="EWY105" s="17"/>
      <c r="EWZ105" s="17"/>
      <c r="EXA105" s="17"/>
      <c r="EXB105" s="17"/>
      <c r="EXC105" s="17"/>
      <c r="EXD105" s="17"/>
      <c r="EXE105" s="4"/>
      <c r="EXG105" s="4"/>
      <c r="EXH105" s="5"/>
      <c r="EXI105" s="17"/>
      <c r="EXJ105" s="17"/>
      <c r="EXK105" s="17"/>
      <c r="EXL105" s="17"/>
      <c r="EXM105" s="17"/>
      <c r="EXN105" s="17"/>
      <c r="EXO105" s="4"/>
      <c r="EXQ105" s="4"/>
      <c r="EXR105" s="5"/>
      <c r="EXS105" s="17"/>
      <c r="EXT105" s="17"/>
      <c r="EXU105" s="17"/>
      <c r="EXV105" s="17"/>
      <c r="EXW105" s="17"/>
      <c r="EXX105" s="17"/>
      <c r="EXY105" s="4"/>
      <c r="EYA105" s="4"/>
      <c r="EYB105" s="5"/>
      <c r="EYC105" s="17"/>
      <c r="EYD105" s="17"/>
      <c r="EYE105" s="17"/>
      <c r="EYF105" s="17"/>
      <c r="EYG105" s="17"/>
      <c r="EYH105" s="17"/>
      <c r="EYI105" s="4"/>
      <c r="EYK105" s="4"/>
      <c r="EYL105" s="5"/>
      <c r="EYM105" s="17"/>
      <c r="EYN105" s="17"/>
      <c r="EYO105" s="17"/>
      <c r="EYP105" s="17"/>
      <c r="EYQ105" s="17"/>
      <c r="EYR105" s="17"/>
      <c r="EYS105" s="4"/>
      <c r="EYU105" s="4"/>
      <c r="EYV105" s="5"/>
      <c r="EYW105" s="17"/>
      <c r="EYX105" s="17"/>
      <c r="EYY105" s="17"/>
      <c r="EYZ105" s="17"/>
      <c r="EZA105" s="17"/>
      <c r="EZB105" s="17"/>
      <c r="EZC105" s="4"/>
      <c r="EZE105" s="4"/>
      <c r="EZF105" s="5"/>
      <c r="EZG105" s="17"/>
      <c r="EZH105" s="17"/>
      <c r="EZI105" s="17"/>
      <c r="EZJ105" s="17"/>
      <c r="EZK105" s="17"/>
      <c r="EZL105" s="17"/>
      <c r="EZM105" s="4"/>
      <c r="EZO105" s="4"/>
      <c r="EZP105" s="5"/>
      <c r="EZQ105" s="17"/>
      <c r="EZR105" s="17"/>
      <c r="EZS105" s="17"/>
      <c r="EZT105" s="17"/>
      <c r="EZU105" s="17"/>
      <c r="EZV105" s="17"/>
      <c r="EZW105" s="4"/>
      <c r="EZY105" s="4"/>
      <c r="EZZ105" s="5"/>
      <c r="FAA105" s="17"/>
      <c r="FAB105" s="17"/>
      <c r="FAC105" s="17"/>
      <c r="FAD105" s="17"/>
      <c r="FAE105" s="17"/>
      <c r="FAF105" s="17"/>
      <c r="FAG105" s="4"/>
      <c r="FAI105" s="4"/>
      <c r="FAJ105" s="5"/>
      <c r="FAK105" s="17"/>
      <c r="FAL105" s="17"/>
      <c r="FAM105" s="17"/>
      <c r="FAN105" s="17"/>
      <c r="FAO105" s="17"/>
      <c r="FAP105" s="17"/>
      <c r="FAQ105" s="4"/>
      <c r="FAS105" s="4"/>
      <c r="FAT105" s="5"/>
      <c r="FAU105" s="17"/>
      <c r="FAV105" s="17"/>
      <c r="FAW105" s="17"/>
      <c r="FAX105" s="17"/>
      <c r="FAY105" s="17"/>
      <c r="FAZ105" s="17"/>
      <c r="FBA105" s="4"/>
      <c r="FBC105" s="4"/>
      <c r="FBD105" s="5"/>
      <c r="FBE105" s="17"/>
      <c r="FBF105" s="17"/>
      <c r="FBG105" s="17"/>
      <c r="FBH105" s="17"/>
      <c r="FBI105" s="17"/>
      <c r="FBJ105" s="17"/>
      <c r="FBK105" s="4"/>
      <c r="FBM105" s="4"/>
      <c r="FBN105" s="5"/>
      <c r="FBO105" s="17"/>
      <c r="FBP105" s="17"/>
      <c r="FBQ105" s="17"/>
      <c r="FBR105" s="17"/>
      <c r="FBS105" s="17"/>
      <c r="FBT105" s="17"/>
      <c r="FBU105" s="4"/>
      <c r="FBW105" s="4"/>
      <c r="FBX105" s="5"/>
      <c r="FBY105" s="17"/>
      <c r="FBZ105" s="17"/>
      <c r="FCA105" s="17"/>
      <c r="FCB105" s="17"/>
      <c r="FCC105" s="17"/>
      <c r="FCD105" s="17"/>
      <c r="FCE105" s="4"/>
      <c r="FCG105" s="4"/>
      <c r="FCH105" s="5"/>
      <c r="FCI105" s="17"/>
      <c r="FCJ105" s="17"/>
      <c r="FCK105" s="17"/>
      <c r="FCL105" s="17"/>
      <c r="FCM105" s="17"/>
      <c r="FCN105" s="17"/>
      <c r="FCO105" s="4"/>
      <c r="FCQ105" s="4"/>
      <c r="FCR105" s="5"/>
      <c r="FCS105" s="17"/>
      <c r="FCT105" s="17"/>
      <c r="FCU105" s="17"/>
      <c r="FCV105" s="17"/>
      <c r="FCW105" s="17"/>
      <c r="FCX105" s="17"/>
      <c r="FCY105" s="4"/>
      <c r="FDA105" s="4"/>
      <c r="FDB105" s="5"/>
      <c r="FDC105" s="17"/>
      <c r="FDD105" s="17"/>
      <c r="FDE105" s="17"/>
      <c r="FDF105" s="17"/>
      <c r="FDG105" s="17"/>
      <c r="FDH105" s="17"/>
      <c r="FDI105" s="4"/>
      <c r="FDK105" s="4"/>
      <c r="FDL105" s="5"/>
      <c r="FDM105" s="17"/>
      <c r="FDN105" s="17"/>
      <c r="FDO105" s="17"/>
      <c r="FDP105" s="17"/>
      <c r="FDQ105" s="17"/>
      <c r="FDR105" s="17"/>
      <c r="FDS105" s="4"/>
      <c r="FDU105" s="4"/>
      <c r="FDV105" s="5"/>
      <c r="FDW105" s="17"/>
      <c r="FDX105" s="17"/>
      <c r="FDY105" s="17"/>
      <c r="FDZ105" s="17"/>
      <c r="FEA105" s="17"/>
      <c r="FEB105" s="17"/>
      <c r="FEC105" s="4"/>
      <c r="FEE105" s="4"/>
      <c r="FEF105" s="5"/>
      <c r="FEG105" s="17"/>
      <c r="FEH105" s="17"/>
      <c r="FEI105" s="17"/>
      <c r="FEJ105" s="17"/>
      <c r="FEK105" s="17"/>
      <c r="FEL105" s="17"/>
      <c r="FEM105" s="4"/>
      <c r="FEO105" s="4"/>
      <c r="FEP105" s="5"/>
      <c r="FEQ105" s="17"/>
      <c r="FER105" s="17"/>
      <c r="FES105" s="17"/>
      <c r="FET105" s="17"/>
      <c r="FEU105" s="17"/>
      <c r="FEV105" s="17"/>
      <c r="FEW105" s="4"/>
      <c r="FEY105" s="4"/>
      <c r="FEZ105" s="5"/>
      <c r="FFA105" s="17"/>
      <c r="FFB105" s="17"/>
      <c r="FFC105" s="17"/>
      <c r="FFD105" s="17"/>
      <c r="FFE105" s="17"/>
      <c r="FFF105" s="17"/>
      <c r="FFG105" s="4"/>
      <c r="FFI105" s="4"/>
      <c r="FFJ105" s="5"/>
      <c r="FFK105" s="17"/>
      <c r="FFL105" s="17"/>
      <c r="FFM105" s="17"/>
      <c r="FFN105" s="17"/>
      <c r="FFO105" s="17"/>
      <c r="FFP105" s="17"/>
      <c r="FFQ105" s="4"/>
      <c r="FFS105" s="4"/>
      <c r="FFT105" s="5"/>
      <c r="FFU105" s="17"/>
      <c r="FFV105" s="17"/>
      <c r="FFW105" s="17"/>
      <c r="FFX105" s="17"/>
      <c r="FFY105" s="17"/>
      <c r="FFZ105" s="17"/>
      <c r="FGA105" s="4"/>
      <c r="FGC105" s="4"/>
      <c r="FGD105" s="5"/>
      <c r="FGE105" s="17"/>
      <c r="FGF105" s="17"/>
      <c r="FGG105" s="17"/>
      <c r="FGH105" s="17"/>
      <c r="FGI105" s="17"/>
      <c r="FGJ105" s="17"/>
      <c r="FGK105" s="4"/>
      <c r="FGM105" s="4"/>
      <c r="FGN105" s="5"/>
      <c r="FGO105" s="17"/>
      <c r="FGP105" s="17"/>
      <c r="FGQ105" s="17"/>
      <c r="FGR105" s="17"/>
      <c r="FGS105" s="17"/>
      <c r="FGT105" s="17"/>
      <c r="FGU105" s="4"/>
      <c r="FGW105" s="4"/>
      <c r="FGX105" s="5"/>
      <c r="FGY105" s="17"/>
      <c r="FGZ105" s="17"/>
      <c r="FHA105" s="17"/>
      <c r="FHB105" s="17"/>
      <c r="FHC105" s="17"/>
      <c r="FHD105" s="17"/>
      <c r="FHE105" s="4"/>
      <c r="FHG105" s="4"/>
      <c r="FHH105" s="5"/>
      <c r="FHI105" s="17"/>
      <c r="FHJ105" s="17"/>
      <c r="FHK105" s="17"/>
      <c r="FHL105" s="17"/>
      <c r="FHM105" s="17"/>
      <c r="FHN105" s="17"/>
      <c r="FHO105" s="4"/>
      <c r="FHQ105" s="4"/>
      <c r="FHR105" s="5"/>
      <c r="FHS105" s="17"/>
      <c r="FHT105" s="17"/>
      <c r="FHU105" s="17"/>
      <c r="FHV105" s="17"/>
      <c r="FHW105" s="17"/>
      <c r="FHX105" s="17"/>
      <c r="FHY105" s="4"/>
      <c r="FIA105" s="4"/>
      <c r="FIB105" s="5"/>
      <c r="FIC105" s="17"/>
      <c r="FID105" s="17"/>
      <c r="FIE105" s="17"/>
      <c r="FIF105" s="17"/>
      <c r="FIG105" s="17"/>
      <c r="FIH105" s="17"/>
      <c r="FII105" s="4"/>
      <c r="FIK105" s="4"/>
      <c r="FIL105" s="5"/>
      <c r="FIM105" s="17"/>
      <c r="FIN105" s="17"/>
      <c r="FIO105" s="17"/>
      <c r="FIP105" s="17"/>
      <c r="FIQ105" s="17"/>
      <c r="FIR105" s="17"/>
      <c r="FIS105" s="4"/>
      <c r="FIU105" s="4"/>
      <c r="FIV105" s="5"/>
      <c r="FIW105" s="17"/>
      <c r="FIX105" s="17"/>
      <c r="FIY105" s="17"/>
      <c r="FIZ105" s="17"/>
      <c r="FJA105" s="17"/>
      <c r="FJB105" s="17"/>
      <c r="FJC105" s="4"/>
      <c r="FJE105" s="4"/>
      <c r="FJF105" s="5"/>
      <c r="FJG105" s="17"/>
      <c r="FJH105" s="17"/>
      <c r="FJI105" s="17"/>
      <c r="FJJ105" s="17"/>
      <c r="FJK105" s="17"/>
      <c r="FJL105" s="17"/>
      <c r="FJM105" s="4"/>
      <c r="FJO105" s="4"/>
      <c r="FJP105" s="5"/>
      <c r="FJQ105" s="17"/>
      <c r="FJR105" s="17"/>
      <c r="FJS105" s="17"/>
      <c r="FJT105" s="17"/>
      <c r="FJU105" s="17"/>
      <c r="FJV105" s="17"/>
      <c r="FJW105" s="4"/>
      <c r="FJY105" s="4"/>
      <c r="FJZ105" s="5"/>
      <c r="FKA105" s="17"/>
      <c r="FKB105" s="17"/>
      <c r="FKC105" s="17"/>
      <c r="FKD105" s="17"/>
      <c r="FKE105" s="17"/>
      <c r="FKF105" s="17"/>
      <c r="FKG105" s="4"/>
      <c r="FKI105" s="4"/>
      <c r="FKJ105" s="5"/>
      <c r="FKK105" s="17"/>
      <c r="FKL105" s="17"/>
      <c r="FKM105" s="17"/>
      <c r="FKN105" s="17"/>
      <c r="FKO105" s="17"/>
      <c r="FKP105" s="17"/>
      <c r="FKQ105" s="4"/>
      <c r="FKS105" s="4"/>
      <c r="FKT105" s="5"/>
      <c r="FKU105" s="17"/>
      <c r="FKV105" s="17"/>
      <c r="FKW105" s="17"/>
      <c r="FKX105" s="17"/>
      <c r="FKY105" s="17"/>
      <c r="FKZ105" s="17"/>
      <c r="FLA105" s="4"/>
      <c r="FLC105" s="4"/>
      <c r="FLD105" s="5"/>
      <c r="FLE105" s="17"/>
      <c r="FLF105" s="17"/>
      <c r="FLG105" s="17"/>
      <c r="FLH105" s="17"/>
      <c r="FLI105" s="17"/>
      <c r="FLJ105" s="17"/>
      <c r="FLK105" s="4"/>
      <c r="FLM105" s="4"/>
      <c r="FLN105" s="5"/>
      <c r="FLO105" s="17"/>
      <c r="FLP105" s="17"/>
      <c r="FLQ105" s="17"/>
      <c r="FLR105" s="17"/>
      <c r="FLS105" s="17"/>
      <c r="FLT105" s="17"/>
      <c r="FLU105" s="4"/>
      <c r="FLW105" s="4"/>
      <c r="FLX105" s="5"/>
      <c r="FLY105" s="17"/>
      <c r="FLZ105" s="17"/>
      <c r="FMA105" s="17"/>
      <c r="FMB105" s="17"/>
      <c r="FMC105" s="17"/>
      <c r="FMD105" s="17"/>
      <c r="FME105" s="4"/>
      <c r="FMG105" s="4"/>
      <c r="FMH105" s="5"/>
      <c r="FMI105" s="17"/>
      <c r="FMJ105" s="17"/>
      <c r="FMK105" s="17"/>
      <c r="FML105" s="17"/>
      <c r="FMM105" s="17"/>
      <c r="FMN105" s="17"/>
      <c r="FMO105" s="4"/>
      <c r="FMQ105" s="4"/>
      <c r="FMR105" s="5"/>
      <c r="FMS105" s="17"/>
      <c r="FMT105" s="17"/>
      <c r="FMU105" s="17"/>
      <c r="FMV105" s="17"/>
      <c r="FMW105" s="17"/>
      <c r="FMX105" s="17"/>
      <c r="FMY105" s="4"/>
      <c r="FNA105" s="4"/>
      <c r="FNB105" s="5"/>
      <c r="FNC105" s="17"/>
      <c r="FND105" s="17"/>
      <c r="FNE105" s="17"/>
      <c r="FNF105" s="17"/>
      <c r="FNG105" s="17"/>
      <c r="FNH105" s="17"/>
      <c r="FNI105" s="4"/>
      <c r="FNK105" s="4"/>
      <c r="FNL105" s="5"/>
      <c r="FNM105" s="17"/>
      <c r="FNN105" s="17"/>
      <c r="FNO105" s="17"/>
      <c r="FNP105" s="17"/>
      <c r="FNQ105" s="17"/>
      <c r="FNR105" s="17"/>
      <c r="FNS105" s="4"/>
      <c r="FNU105" s="4"/>
      <c r="FNV105" s="5"/>
      <c r="FNW105" s="17"/>
      <c r="FNX105" s="17"/>
      <c r="FNY105" s="17"/>
      <c r="FNZ105" s="17"/>
      <c r="FOA105" s="17"/>
      <c r="FOB105" s="17"/>
      <c r="FOC105" s="4"/>
      <c r="FOE105" s="4"/>
      <c r="FOF105" s="5"/>
      <c r="FOG105" s="17"/>
      <c r="FOH105" s="17"/>
      <c r="FOI105" s="17"/>
      <c r="FOJ105" s="17"/>
      <c r="FOK105" s="17"/>
      <c r="FOL105" s="17"/>
      <c r="FOM105" s="4"/>
      <c r="FOO105" s="4"/>
      <c r="FOP105" s="5"/>
      <c r="FOQ105" s="17"/>
      <c r="FOR105" s="17"/>
      <c r="FOS105" s="17"/>
      <c r="FOT105" s="17"/>
      <c r="FOU105" s="17"/>
      <c r="FOV105" s="17"/>
      <c r="FOW105" s="4"/>
      <c r="FOY105" s="4"/>
      <c r="FOZ105" s="5"/>
      <c r="FPA105" s="17"/>
      <c r="FPB105" s="17"/>
      <c r="FPC105" s="17"/>
      <c r="FPD105" s="17"/>
      <c r="FPE105" s="17"/>
      <c r="FPF105" s="17"/>
      <c r="FPG105" s="4"/>
      <c r="FPI105" s="4"/>
      <c r="FPJ105" s="5"/>
      <c r="FPK105" s="17"/>
      <c r="FPL105" s="17"/>
      <c r="FPM105" s="17"/>
      <c r="FPN105" s="17"/>
      <c r="FPO105" s="17"/>
      <c r="FPP105" s="17"/>
      <c r="FPQ105" s="4"/>
      <c r="FPS105" s="4"/>
      <c r="FPT105" s="5"/>
      <c r="FPU105" s="17"/>
      <c r="FPV105" s="17"/>
      <c r="FPW105" s="17"/>
      <c r="FPX105" s="17"/>
      <c r="FPY105" s="17"/>
      <c r="FPZ105" s="17"/>
      <c r="FQA105" s="4"/>
      <c r="FQC105" s="4"/>
      <c r="FQD105" s="5"/>
      <c r="FQE105" s="17"/>
      <c r="FQF105" s="17"/>
      <c r="FQG105" s="17"/>
      <c r="FQH105" s="17"/>
      <c r="FQI105" s="17"/>
      <c r="FQJ105" s="17"/>
      <c r="FQK105" s="4"/>
      <c r="FQM105" s="4"/>
      <c r="FQN105" s="5"/>
      <c r="FQO105" s="17"/>
      <c r="FQP105" s="17"/>
      <c r="FQQ105" s="17"/>
      <c r="FQR105" s="17"/>
      <c r="FQS105" s="17"/>
      <c r="FQT105" s="17"/>
      <c r="FQU105" s="4"/>
      <c r="FQW105" s="4"/>
      <c r="FQX105" s="5"/>
      <c r="FQY105" s="17"/>
      <c r="FQZ105" s="17"/>
      <c r="FRA105" s="17"/>
      <c r="FRB105" s="17"/>
      <c r="FRC105" s="17"/>
      <c r="FRD105" s="17"/>
      <c r="FRE105" s="4"/>
      <c r="FRG105" s="4"/>
      <c r="FRH105" s="5"/>
      <c r="FRI105" s="17"/>
      <c r="FRJ105" s="17"/>
      <c r="FRK105" s="17"/>
      <c r="FRL105" s="17"/>
      <c r="FRM105" s="17"/>
      <c r="FRN105" s="17"/>
      <c r="FRO105" s="4"/>
      <c r="FRQ105" s="4"/>
      <c r="FRR105" s="5"/>
      <c r="FRS105" s="17"/>
      <c r="FRT105" s="17"/>
      <c r="FRU105" s="17"/>
      <c r="FRV105" s="17"/>
      <c r="FRW105" s="17"/>
      <c r="FRX105" s="17"/>
      <c r="FRY105" s="4"/>
      <c r="FSA105" s="4"/>
      <c r="FSB105" s="5"/>
      <c r="FSC105" s="17"/>
      <c r="FSD105" s="17"/>
      <c r="FSE105" s="17"/>
      <c r="FSF105" s="17"/>
      <c r="FSG105" s="17"/>
      <c r="FSH105" s="17"/>
      <c r="FSI105" s="4"/>
      <c r="FSK105" s="4"/>
      <c r="FSL105" s="5"/>
      <c r="FSM105" s="17"/>
      <c r="FSN105" s="17"/>
      <c r="FSO105" s="17"/>
      <c r="FSP105" s="17"/>
      <c r="FSQ105" s="17"/>
      <c r="FSR105" s="17"/>
      <c r="FSS105" s="4"/>
      <c r="FSU105" s="4"/>
      <c r="FSV105" s="5"/>
      <c r="FSW105" s="17"/>
      <c r="FSX105" s="17"/>
      <c r="FSY105" s="17"/>
      <c r="FSZ105" s="17"/>
      <c r="FTA105" s="17"/>
      <c r="FTB105" s="17"/>
      <c r="FTC105" s="4"/>
      <c r="FTE105" s="4"/>
      <c r="FTF105" s="5"/>
      <c r="FTG105" s="17"/>
      <c r="FTH105" s="17"/>
      <c r="FTI105" s="17"/>
      <c r="FTJ105" s="17"/>
      <c r="FTK105" s="17"/>
      <c r="FTL105" s="17"/>
      <c r="FTM105" s="4"/>
      <c r="FTO105" s="4"/>
      <c r="FTP105" s="5"/>
      <c r="FTQ105" s="17"/>
      <c r="FTR105" s="17"/>
      <c r="FTS105" s="17"/>
      <c r="FTT105" s="17"/>
      <c r="FTU105" s="17"/>
      <c r="FTV105" s="17"/>
      <c r="FTW105" s="4"/>
      <c r="FTY105" s="4"/>
      <c r="FTZ105" s="5"/>
      <c r="FUA105" s="17"/>
      <c r="FUB105" s="17"/>
      <c r="FUC105" s="17"/>
      <c r="FUD105" s="17"/>
      <c r="FUE105" s="17"/>
      <c r="FUF105" s="17"/>
      <c r="FUG105" s="4"/>
      <c r="FUI105" s="4"/>
      <c r="FUJ105" s="5"/>
      <c r="FUK105" s="17"/>
      <c r="FUL105" s="17"/>
      <c r="FUM105" s="17"/>
      <c r="FUN105" s="17"/>
      <c r="FUO105" s="17"/>
      <c r="FUP105" s="17"/>
      <c r="FUQ105" s="4"/>
      <c r="FUS105" s="4"/>
      <c r="FUT105" s="5"/>
      <c r="FUU105" s="17"/>
      <c r="FUV105" s="17"/>
      <c r="FUW105" s="17"/>
      <c r="FUX105" s="17"/>
      <c r="FUY105" s="17"/>
      <c r="FUZ105" s="17"/>
      <c r="FVA105" s="4"/>
      <c r="FVC105" s="4"/>
      <c r="FVD105" s="5"/>
      <c r="FVE105" s="17"/>
      <c r="FVF105" s="17"/>
      <c r="FVG105" s="17"/>
      <c r="FVH105" s="17"/>
      <c r="FVI105" s="17"/>
      <c r="FVJ105" s="17"/>
      <c r="FVK105" s="4"/>
      <c r="FVM105" s="4"/>
      <c r="FVN105" s="5"/>
      <c r="FVO105" s="17"/>
      <c r="FVP105" s="17"/>
      <c r="FVQ105" s="17"/>
      <c r="FVR105" s="17"/>
      <c r="FVS105" s="17"/>
      <c r="FVT105" s="17"/>
      <c r="FVU105" s="4"/>
      <c r="FVW105" s="4"/>
      <c r="FVX105" s="5"/>
      <c r="FVY105" s="17"/>
      <c r="FVZ105" s="17"/>
      <c r="FWA105" s="17"/>
      <c r="FWB105" s="17"/>
      <c r="FWC105" s="17"/>
      <c r="FWD105" s="17"/>
      <c r="FWE105" s="4"/>
      <c r="FWG105" s="4"/>
      <c r="FWH105" s="5"/>
      <c r="FWI105" s="17"/>
      <c r="FWJ105" s="17"/>
      <c r="FWK105" s="17"/>
      <c r="FWL105" s="17"/>
      <c r="FWM105" s="17"/>
      <c r="FWN105" s="17"/>
      <c r="FWO105" s="4"/>
      <c r="FWQ105" s="4"/>
      <c r="FWR105" s="5"/>
      <c r="FWS105" s="17"/>
      <c r="FWT105" s="17"/>
      <c r="FWU105" s="17"/>
      <c r="FWV105" s="17"/>
      <c r="FWW105" s="17"/>
      <c r="FWX105" s="17"/>
      <c r="FWY105" s="4"/>
      <c r="FXA105" s="4"/>
      <c r="FXB105" s="5"/>
      <c r="FXC105" s="17"/>
      <c r="FXD105" s="17"/>
      <c r="FXE105" s="17"/>
      <c r="FXF105" s="17"/>
      <c r="FXG105" s="17"/>
      <c r="FXH105" s="17"/>
      <c r="FXI105" s="4"/>
      <c r="FXK105" s="4"/>
      <c r="FXL105" s="5"/>
      <c r="FXM105" s="17"/>
      <c r="FXN105" s="17"/>
      <c r="FXO105" s="17"/>
      <c r="FXP105" s="17"/>
      <c r="FXQ105" s="17"/>
      <c r="FXR105" s="17"/>
      <c r="FXS105" s="4"/>
      <c r="FXU105" s="4"/>
      <c r="FXV105" s="5"/>
      <c r="FXW105" s="17"/>
      <c r="FXX105" s="17"/>
      <c r="FXY105" s="17"/>
      <c r="FXZ105" s="17"/>
      <c r="FYA105" s="17"/>
      <c r="FYB105" s="17"/>
      <c r="FYC105" s="4"/>
      <c r="FYE105" s="4"/>
      <c r="FYF105" s="5"/>
      <c r="FYG105" s="17"/>
      <c r="FYH105" s="17"/>
      <c r="FYI105" s="17"/>
      <c r="FYJ105" s="17"/>
      <c r="FYK105" s="17"/>
      <c r="FYL105" s="17"/>
      <c r="FYM105" s="4"/>
      <c r="FYO105" s="4"/>
      <c r="FYP105" s="5"/>
      <c r="FYQ105" s="17"/>
      <c r="FYR105" s="17"/>
      <c r="FYS105" s="17"/>
      <c r="FYT105" s="17"/>
      <c r="FYU105" s="17"/>
      <c r="FYV105" s="17"/>
      <c r="FYW105" s="4"/>
      <c r="FYY105" s="4"/>
      <c r="FYZ105" s="5"/>
      <c r="FZA105" s="17"/>
      <c r="FZB105" s="17"/>
      <c r="FZC105" s="17"/>
      <c r="FZD105" s="17"/>
      <c r="FZE105" s="17"/>
      <c r="FZF105" s="17"/>
      <c r="FZG105" s="4"/>
      <c r="FZI105" s="4"/>
      <c r="FZJ105" s="5"/>
      <c r="FZK105" s="17"/>
      <c r="FZL105" s="17"/>
      <c r="FZM105" s="17"/>
      <c r="FZN105" s="17"/>
      <c r="FZO105" s="17"/>
      <c r="FZP105" s="17"/>
      <c r="FZQ105" s="4"/>
      <c r="FZS105" s="4"/>
      <c r="FZT105" s="5"/>
      <c r="FZU105" s="17"/>
      <c r="FZV105" s="17"/>
      <c r="FZW105" s="17"/>
      <c r="FZX105" s="17"/>
      <c r="FZY105" s="17"/>
      <c r="FZZ105" s="17"/>
      <c r="GAA105" s="4"/>
      <c r="GAC105" s="4"/>
      <c r="GAD105" s="5"/>
      <c r="GAE105" s="17"/>
      <c r="GAF105" s="17"/>
      <c r="GAG105" s="17"/>
      <c r="GAH105" s="17"/>
      <c r="GAI105" s="17"/>
      <c r="GAJ105" s="17"/>
      <c r="GAK105" s="4"/>
      <c r="GAM105" s="4"/>
      <c r="GAN105" s="5"/>
      <c r="GAO105" s="17"/>
      <c r="GAP105" s="17"/>
      <c r="GAQ105" s="17"/>
      <c r="GAR105" s="17"/>
      <c r="GAS105" s="17"/>
      <c r="GAT105" s="17"/>
      <c r="GAU105" s="4"/>
      <c r="GAW105" s="4"/>
      <c r="GAX105" s="5"/>
      <c r="GAY105" s="17"/>
      <c r="GAZ105" s="17"/>
      <c r="GBA105" s="17"/>
      <c r="GBB105" s="17"/>
      <c r="GBC105" s="17"/>
      <c r="GBD105" s="17"/>
      <c r="GBE105" s="4"/>
      <c r="GBG105" s="4"/>
      <c r="GBH105" s="5"/>
      <c r="GBI105" s="17"/>
      <c r="GBJ105" s="17"/>
      <c r="GBK105" s="17"/>
      <c r="GBL105" s="17"/>
      <c r="GBM105" s="17"/>
      <c r="GBN105" s="17"/>
      <c r="GBO105" s="4"/>
      <c r="GBQ105" s="4"/>
      <c r="GBR105" s="5"/>
      <c r="GBS105" s="17"/>
      <c r="GBT105" s="17"/>
      <c r="GBU105" s="17"/>
      <c r="GBV105" s="17"/>
      <c r="GBW105" s="17"/>
      <c r="GBX105" s="17"/>
      <c r="GBY105" s="4"/>
      <c r="GCA105" s="4"/>
      <c r="GCB105" s="5"/>
      <c r="GCC105" s="17"/>
      <c r="GCD105" s="17"/>
      <c r="GCE105" s="17"/>
      <c r="GCF105" s="17"/>
      <c r="GCG105" s="17"/>
      <c r="GCH105" s="17"/>
      <c r="GCI105" s="4"/>
      <c r="GCK105" s="4"/>
      <c r="GCL105" s="5"/>
      <c r="GCM105" s="17"/>
      <c r="GCN105" s="17"/>
      <c r="GCO105" s="17"/>
      <c r="GCP105" s="17"/>
      <c r="GCQ105" s="17"/>
      <c r="GCR105" s="17"/>
      <c r="GCS105" s="4"/>
      <c r="GCU105" s="4"/>
      <c r="GCV105" s="5"/>
      <c r="GCW105" s="17"/>
      <c r="GCX105" s="17"/>
      <c r="GCY105" s="17"/>
      <c r="GCZ105" s="17"/>
      <c r="GDA105" s="17"/>
      <c r="GDB105" s="17"/>
      <c r="GDC105" s="4"/>
      <c r="GDE105" s="4"/>
      <c r="GDF105" s="5"/>
      <c r="GDG105" s="17"/>
      <c r="GDH105" s="17"/>
      <c r="GDI105" s="17"/>
      <c r="GDJ105" s="17"/>
      <c r="GDK105" s="17"/>
      <c r="GDL105" s="17"/>
      <c r="GDM105" s="4"/>
      <c r="GDO105" s="4"/>
      <c r="GDP105" s="5"/>
      <c r="GDQ105" s="17"/>
      <c r="GDR105" s="17"/>
      <c r="GDS105" s="17"/>
      <c r="GDT105" s="17"/>
      <c r="GDU105" s="17"/>
      <c r="GDV105" s="17"/>
      <c r="GDW105" s="4"/>
      <c r="GDY105" s="4"/>
      <c r="GDZ105" s="5"/>
      <c r="GEA105" s="17"/>
      <c r="GEB105" s="17"/>
      <c r="GEC105" s="17"/>
      <c r="GED105" s="17"/>
      <c r="GEE105" s="17"/>
      <c r="GEF105" s="17"/>
      <c r="GEG105" s="4"/>
      <c r="GEI105" s="4"/>
      <c r="GEJ105" s="5"/>
      <c r="GEK105" s="17"/>
      <c r="GEL105" s="17"/>
      <c r="GEM105" s="17"/>
      <c r="GEN105" s="17"/>
      <c r="GEO105" s="17"/>
      <c r="GEP105" s="17"/>
      <c r="GEQ105" s="4"/>
      <c r="GES105" s="4"/>
      <c r="GET105" s="5"/>
      <c r="GEU105" s="17"/>
      <c r="GEV105" s="17"/>
      <c r="GEW105" s="17"/>
      <c r="GEX105" s="17"/>
      <c r="GEY105" s="17"/>
      <c r="GEZ105" s="17"/>
      <c r="GFA105" s="4"/>
      <c r="GFC105" s="4"/>
      <c r="GFD105" s="5"/>
      <c r="GFE105" s="17"/>
      <c r="GFF105" s="17"/>
      <c r="GFG105" s="17"/>
      <c r="GFH105" s="17"/>
      <c r="GFI105" s="17"/>
      <c r="GFJ105" s="17"/>
      <c r="GFK105" s="4"/>
      <c r="GFM105" s="4"/>
      <c r="GFN105" s="5"/>
      <c r="GFO105" s="17"/>
      <c r="GFP105" s="17"/>
      <c r="GFQ105" s="17"/>
      <c r="GFR105" s="17"/>
      <c r="GFS105" s="17"/>
      <c r="GFT105" s="17"/>
      <c r="GFU105" s="4"/>
      <c r="GFW105" s="4"/>
      <c r="GFX105" s="5"/>
      <c r="GFY105" s="17"/>
      <c r="GFZ105" s="17"/>
      <c r="GGA105" s="17"/>
      <c r="GGB105" s="17"/>
      <c r="GGC105" s="17"/>
      <c r="GGD105" s="17"/>
      <c r="GGE105" s="4"/>
      <c r="GGG105" s="4"/>
      <c r="GGH105" s="5"/>
      <c r="GGI105" s="17"/>
      <c r="GGJ105" s="17"/>
      <c r="GGK105" s="17"/>
      <c r="GGL105" s="17"/>
      <c r="GGM105" s="17"/>
      <c r="GGN105" s="17"/>
      <c r="GGO105" s="4"/>
      <c r="GGQ105" s="4"/>
      <c r="GGR105" s="5"/>
      <c r="GGS105" s="17"/>
      <c r="GGT105" s="17"/>
      <c r="GGU105" s="17"/>
      <c r="GGV105" s="17"/>
      <c r="GGW105" s="17"/>
      <c r="GGX105" s="17"/>
      <c r="GGY105" s="4"/>
      <c r="GHA105" s="4"/>
      <c r="GHB105" s="5"/>
      <c r="GHC105" s="17"/>
      <c r="GHD105" s="17"/>
      <c r="GHE105" s="17"/>
      <c r="GHF105" s="17"/>
      <c r="GHG105" s="17"/>
      <c r="GHH105" s="17"/>
      <c r="GHI105" s="4"/>
      <c r="GHK105" s="4"/>
      <c r="GHL105" s="5"/>
      <c r="GHM105" s="17"/>
      <c r="GHN105" s="17"/>
      <c r="GHO105" s="17"/>
      <c r="GHP105" s="17"/>
      <c r="GHQ105" s="17"/>
      <c r="GHR105" s="17"/>
      <c r="GHS105" s="4"/>
      <c r="GHU105" s="4"/>
      <c r="GHV105" s="5"/>
      <c r="GHW105" s="17"/>
      <c r="GHX105" s="17"/>
      <c r="GHY105" s="17"/>
      <c r="GHZ105" s="17"/>
      <c r="GIA105" s="17"/>
      <c r="GIB105" s="17"/>
      <c r="GIC105" s="4"/>
      <c r="GIE105" s="4"/>
      <c r="GIF105" s="5"/>
      <c r="GIG105" s="17"/>
      <c r="GIH105" s="17"/>
      <c r="GII105" s="17"/>
      <c r="GIJ105" s="17"/>
      <c r="GIK105" s="17"/>
      <c r="GIL105" s="17"/>
      <c r="GIM105" s="4"/>
      <c r="GIO105" s="4"/>
      <c r="GIP105" s="5"/>
      <c r="GIQ105" s="17"/>
      <c r="GIR105" s="17"/>
      <c r="GIS105" s="17"/>
      <c r="GIT105" s="17"/>
      <c r="GIU105" s="17"/>
      <c r="GIV105" s="17"/>
      <c r="GIW105" s="4"/>
      <c r="GIY105" s="4"/>
      <c r="GIZ105" s="5"/>
      <c r="GJA105" s="17"/>
      <c r="GJB105" s="17"/>
      <c r="GJC105" s="17"/>
      <c r="GJD105" s="17"/>
      <c r="GJE105" s="17"/>
      <c r="GJF105" s="17"/>
      <c r="GJG105" s="4"/>
      <c r="GJI105" s="4"/>
      <c r="GJJ105" s="5"/>
      <c r="GJK105" s="17"/>
      <c r="GJL105" s="17"/>
      <c r="GJM105" s="17"/>
      <c r="GJN105" s="17"/>
      <c r="GJO105" s="17"/>
      <c r="GJP105" s="17"/>
      <c r="GJQ105" s="4"/>
      <c r="GJS105" s="4"/>
      <c r="GJT105" s="5"/>
      <c r="GJU105" s="17"/>
      <c r="GJV105" s="17"/>
      <c r="GJW105" s="17"/>
      <c r="GJX105" s="17"/>
      <c r="GJY105" s="17"/>
      <c r="GJZ105" s="17"/>
      <c r="GKA105" s="4"/>
      <c r="GKC105" s="4"/>
      <c r="GKD105" s="5"/>
      <c r="GKE105" s="17"/>
      <c r="GKF105" s="17"/>
      <c r="GKG105" s="17"/>
      <c r="GKH105" s="17"/>
      <c r="GKI105" s="17"/>
      <c r="GKJ105" s="17"/>
      <c r="GKK105" s="4"/>
      <c r="GKM105" s="4"/>
      <c r="GKN105" s="5"/>
      <c r="GKO105" s="17"/>
      <c r="GKP105" s="17"/>
      <c r="GKQ105" s="17"/>
      <c r="GKR105" s="17"/>
      <c r="GKS105" s="17"/>
      <c r="GKT105" s="17"/>
      <c r="GKU105" s="4"/>
      <c r="GKW105" s="4"/>
      <c r="GKX105" s="5"/>
      <c r="GKY105" s="17"/>
      <c r="GKZ105" s="17"/>
      <c r="GLA105" s="17"/>
      <c r="GLB105" s="17"/>
      <c r="GLC105" s="17"/>
      <c r="GLD105" s="17"/>
      <c r="GLE105" s="4"/>
      <c r="GLG105" s="4"/>
      <c r="GLH105" s="5"/>
      <c r="GLI105" s="17"/>
      <c r="GLJ105" s="17"/>
      <c r="GLK105" s="17"/>
      <c r="GLL105" s="17"/>
      <c r="GLM105" s="17"/>
      <c r="GLN105" s="17"/>
      <c r="GLO105" s="4"/>
      <c r="GLQ105" s="4"/>
      <c r="GLR105" s="5"/>
      <c r="GLS105" s="17"/>
      <c r="GLT105" s="17"/>
      <c r="GLU105" s="17"/>
      <c r="GLV105" s="17"/>
      <c r="GLW105" s="17"/>
      <c r="GLX105" s="17"/>
      <c r="GLY105" s="4"/>
      <c r="GMA105" s="4"/>
      <c r="GMB105" s="5"/>
      <c r="GMC105" s="17"/>
      <c r="GMD105" s="17"/>
      <c r="GME105" s="17"/>
      <c r="GMF105" s="17"/>
      <c r="GMG105" s="17"/>
      <c r="GMH105" s="17"/>
      <c r="GMI105" s="4"/>
      <c r="GMK105" s="4"/>
      <c r="GML105" s="5"/>
      <c r="GMM105" s="17"/>
      <c r="GMN105" s="17"/>
      <c r="GMO105" s="17"/>
      <c r="GMP105" s="17"/>
      <c r="GMQ105" s="17"/>
      <c r="GMR105" s="17"/>
      <c r="GMS105" s="4"/>
      <c r="GMU105" s="4"/>
      <c r="GMV105" s="5"/>
      <c r="GMW105" s="17"/>
      <c r="GMX105" s="17"/>
      <c r="GMY105" s="17"/>
      <c r="GMZ105" s="17"/>
      <c r="GNA105" s="17"/>
      <c r="GNB105" s="17"/>
      <c r="GNC105" s="4"/>
      <c r="GNE105" s="4"/>
      <c r="GNF105" s="5"/>
      <c r="GNG105" s="17"/>
      <c r="GNH105" s="17"/>
      <c r="GNI105" s="17"/>
      <c r="GNJ105" s="17"/>
      <c r="GNK105" s="17"/>
      <c r="GNL105" s="17"/>
      <c r="GNM105" s="4"/>
      <c r="GNO105" s="4"/>
      <c r="GNP105" s="5"/>
      <c r="GNQ105" s="17"/>
      <c r="GNR105" s="17"/>
      <c r="GNS105" s="17"/>
      <c r="GNT105" s="17"/>
      <c r="GNU105" s="17"/>
      <c r="GNV105" s="17"/>
      <c r="GNW105" s="4"/>
      <c r="GNY105" s="4"/>
      <c r="GNZ105" s="5"/>
      <c r="GOA105" s="17"/>
      <c r="GOB105" s="17"/>
      <c r="GOC105" s="17"/>
      <c r="GOD105" s="17"/>
      <c r="GOE105" s="17"/>
      <c r="GOF105" s="17"/>
      <c r="GOG105" s="4"/>
      <c r="GOI105" s="4"/>
      <c r="GOJ105" s="5"/>
      <c r="GOK105" s="17"/>
      <c r="GOL105" s="17"/>
      <c r="GOM105" s="17"/>
      <c r="GON105" s="17"/>
      <c r="GOO105" s="17"/>
      <c r="GOP105" s="17"/>
      <c r="GOQ105" s="4"/>
      <c r="GOS105" s="4"/>
      <c r="GOT105" s="5"/>
      <c r="GOU105" s="17"/>
      <c r="GOV105" s="17"/>
      <c r="GOW105" s="17"/>
      <c r="GOX105" s="17"/>
      <c r="GOY105" s="17"/>
      <c r="GOZ105" s="17"/>
      <c r="GPA105" s="4"/>
      <c r="GPC105" s="4"/>
      <c r="GPD105" s="5"/>
      <c r="GPE105" s="17"/>
      <c r="GPF105" s="17"/>
      <c r="GPG105" s="17"/>
      <c r="GPH105" s="17"/>
      <c r="GPI105" s="17"/>
      <c r="GPJ105" s="17"/>
      <c r="GPK105" s="4"/>
      <c r="GPM105" s="4"/>
      <c r="GPN105" s="5"/>
      <c r="GPO105" s="17"/>
      <c r="GPP105" s="17"/>
      <c r="GPQ105" s="17"/>
      <c r="GPR105" s="17"/>
      <c r="GPS105" s="17"/>
      <c r="GPT105" s="17"/>
      <c r="GPU105" s="4"/>
      <c r="GPW105" s="4"/>
      <c r="GPX105" s="5"/>
      <c r="GPY105" s="17"/>
      <c r="GPZ105" s="17"/>
      <c r="GQA105" s="17"/>
      <c r="GQB105" s="17"/>
      <c r="GQC105" s="17"/>
      <c r="GQD105" s="17"/>
      <c r="GQE105" s="4"/>
      <c r="GQG105" s="4"/>
      <c r="GQH105" s="5"/>
      <c r="GQI105" s="17"/>
      <c r="GQJ105" s="17"/>
      <c r="GQK105" s="17"/>
      <c r="GQL105" s="17"/>
      <c r="GQM105" s="17"/>
      <c r="GQN105" s="17"/>
      <c r="GQO105" s="4"/>
      <c r="GQQ105" s="4"/>
      <c r="GQR105" s="5"/>
      <c r="GQS105" s="17"/>
      <c r="GQT105" s="17"/>
      <c r="GQU105" s="17"/>
      <c r="GQV105" s="17"/>
      <c r="GQW105" s="17"/>
      <c r="GQX105" s="17"/>
      <c r="GQY105" s="4"/>
      <c r="GRA105" s="4"/>
      <c r="GRB105" s="5"/>
      <c r="GRC105" s="17"/>
      <c r="GRD105" s="17"/>
      <c r="GRE105" s="17"/>
      <c r="GRF105" s="17"/>
      <c r="GRG105" s="17"/>
      <c r="GRH105" s="17"/>
      <c r="GRI105" s="4"/>
      <c r="GRK105" s="4"/>
      <c r="GRL105" s="5"/>
      <c r="GRM105" s="17"/>
      <c r="GRN105" s="17"/>
      <c r="GRO105" s="17"/>
      <c r="GRP105" s="17"/>
      <c r="GRQ105" s="17"/>
      <c r="GRR105" s="17"/>
      <c r="GRS105" s="4"/>
      <c r="GRU105" s="4"/>
      <c r="GRV105" s="5"/>
      <c r="GRW105" s="17"/>
      <c r="GRX105" s="17"/>
      <c r="GRY105" s="17"/>
      <c r="GRZ105" s="17"/>
      <c r="GSA105" s="17"/>
      <c r="GSB105" s="17"/>
      <c r="GSC105" s="4"/>
      <c r="GSE105" s="4"/>
      <c r="GSF105" s="5"/>
      <c r="GSG105" s="17"/>
      <c r="GSH105" s="17"/>
      <c r="GSI105" s="17"/>
      <c r="GSJ105" s="17"/>
      <c r="GSK105" s="17"/>
      <c r="GSL105" s="17"/>
      <c r="GSM105" s="4"/>
      <c r="GSO105" s="4"/>
      <c r="GSP105" s="5"/>
      <c r="GSQ105" s="17"/>
      <c r="GSR105" s="17"/>
      <c r="GSS105" s="17"/>
      <c r="GST105" s="17"/>
      <c r="GSU105" s="17"/>
      <c r="GSV105" s="17"/>
      <c r="GSW105" s="4"/>
      <c r="GSY105" s="4"/>
      <c r="GSZ105" s="5"/>
      <c r="GTA105" s="17"/>
      <c r="GTB105" s="17"/>
      <c r="GTC105" s="17"/>
      <c r="GTD105" s="17"/>
      <c r="GTE105" s="17"/>
      <c r="GTF105" s="17"/>
      <c r="GTG105" s="4"/>
      <c r="GTI105" s="4"/>
      <c r="GTJ105" s="5"/>
      <c r="GTK105" s="17"/>
      <c r="GTL105" s="17"/>
      <c r="GTM105" s="17"/>
      <c r="GTN105" s="17"/>
      <c r="GTO105" s="17"/>
      <c r="GTP105" s="17"/>
      <c r="GTQ105" s="4"/>
      <c r="GTS105" s="4"/>
      <c r="GTT105" s="5"/>
      <c r="GTU105" s="17"/>
      <c r="GTV105" s="17"/>
      <c r="GTW105" s="17"/>
      <c r="GTX105" s="17"/>
      <c r="GTY105" s="17"/>
      <c r="GTZ105" s="17"/>
      <c r="GUA105" s="4"/>
      <c r="GUC105" s="4"/>
      <c r="GUD105" s="5"/>
      <c r="GUE105" s="17"/>
      <c r="GUF105" s="17"/>
      <c r="GUG105" s="17"/>
      <c r="GUH105" s="17"/>
      <c r="GUI105" s="17"/>
      <c r="GUJ105" s="17"/>
      <c r="GUK105" s="4"/>
      <c r="GUM105" s="4"/>
      <c r="GUN105" s="5"/>
      <c r="GUO105" s="17"/>
      <c r="GUP105" s="17"/>
      <c r="GUQ105" s="17"/>
      <c r="GUR105" s="17"/>
      <c r="GUS105" s="17"/>
      <c r="GUT105" s="17"/>
      <c r="GUU105" s="4"/>
      <c r="GUW105" s="4"/>
      <c r="GUX105" s="5"/>
      <c r="GUY105" s="17"/>
      <c r="GUZ105" s="17"/>
      <c r="GVA105" s="17"/>
      <c r="GVB105" s="17"/>
      <c r="GVC105" s="17"/>
      <c r="GVD105" s="17"/>
      <c r="GVE105" s="4"/>
      <c r="GVG105" s="4"/>
      <c r="GVH105" s="5"/>
      <c r="GVI105" s="17"/>
      <c r="GVJ105" s="17"/>
      <c r="GVK105" s="17"/>
      <c r="GVL105" s="17"/>
      <c r="GVM105" s="17"/>
      <c r="GVN105" s="17"/>
      <c r="GVO105" s="4"/>
      <c r="GVQ105" s="4"/>
      <c r="GVR105" s="5"/>
      <c r="GVS105" s="17"/>
      <c r="GVT105" s="17"/>
      <c r="GVU105" s="17"/>
      <c r="GVV105" s="17"/>
      <c r="GVW105" s="17"/>
      <c r="GVX105" s="17"/>
      <c r="GVY105" s="4"/>
      <c r="GWA105" s="4"/>
      <c r="GWB105" s="5"/>
      <c r="GWC105" s="17"/>
      <c r="GWD105" s="17"/>
      <c r="GWE105" s="17"/>
      <c r="GWF105" s="17"/>
      <c r="GWG105" s="17"/>
      <c r="GWH105" s="17"/>
      <c r="GWI105" s="4"/>
      <c r="GWK105" s="4"/>
      <c r="GWL105" s="5"/>
      <c r="GWM105" s="17"/>
      <c r="GWN105" s="17"/>
      <c r="GWO105" s="17"/>
      <c r="GWP105" s="17"/>
      <c r="GWQ105" s="17"/>
      <c r="GWR105" s="17"/>
      <c r="GWS105" s="4"/>
      <c r="GWU105" s="4"/>
      <c r="GWV105" s="5"/>
      <c r="GWW105" s="17"/>
      <c r="GWX105" s="17"/>
      <c r="GWY105" s="17"/>
      <c r="GWZ105" s="17"/>
      <c r="GXA105" s="17"/>
      <c r="GXB105" s="17"/>
      <c r="GXC105" s="4"/>
      <c r="GXE105" s="4"/>
      <c r="GXF105" s="5"/>
      <c r="GXG105" s="17"/>
      <c r="GXH105" s="17"/>
      <c r="GXI105" s="17"/>
      <c r="GXJ105" s="17"/>
      <c r="GXK105" s="17"/>
      <c r="GXL105" s="17"/>
      <c r="GXM105" s="4"/>
      <c r="GXO105" s="4"/>
      <c r="GXP105" s="5"/>
      <c r="GXQ105" s="17"/>
      <c r="GXR105" s="17"/>
      <c r="GXS105" s="17"/>
      <c r="GXT105" s="17"/>
      <c r="GXU105" s="17"/>
      <c r="GXV105" s="17"/>
      <c r="GXW105" s="4"/>
      <c r="GXY105" s="4"/>
      <c r="GXZ105" s="5"/>
      <c r="GYA105" s="17"/>
      <c r="GYB105" s="17"/>
      <c r="GYC105" s="17"/>
      <c r="GYD105" s="17"/>
      <c r="GYE105" s="17"/>
      <c r="GYF105" s="17"/>
      <c r="GYG105" s="4"/>
      <c r="GYI105" s="4"/>
      <c r="GYJ105" s="5"/>
      <c r="GYK105" s="17"/>
      <c r="GYL105" s="17"/>
      <c r="GYM105" s="17"/>
      <c r="GYN105" s="17"/>
      <c r="GYO105" s="17"/>
      <c r="GYP105" s="17"/>
      <c r="GYQ105" s="4"/>
      <c r="GYS105" s="4"/>
      <c r="GYT105" s="5"/>
      <c r="GYU105" s="17"/>
      <c r="GYV105" s="17"/>
      <c r="GYW105" s="17"/>
      <c r="GYX105" s="17"/>
      <c r="GYY105" s="17"/>
      <c r="GYZ105" s="17"/>
      <c r="GZA105" s="4"/>
      <c r="GZC105" s="4"/>
      <c r="GZD105" s="5"/>
      <c r="GZE105" s="17"/>
      <c r="GZF105" s="17"/>
      <c r="GZG105" s="17"/>
      <c r="GZH105" s="17"/>
      <c r="GZI105" s="17"/>
      <c r="GZJ105" s="17"/>
      <c r="GZK105" s="4"/>
      <c r="GZM105" s="4"/>
      <c r="GZN105" s="5"/>
      <c r="GZO105" s="17"/>
      <c r="GZP105" s="17"/>
      <c r="GZQ105" s="17"/>
      <c r="GZR105" s="17"/>
      <c r="GZS105" s="17"/>
      <c r="GZT105" s="17"/>
      <c r="GZU105" s="4"/>
      <c r="GZW105" s="4"/>
      <c r="GZX105" s="5"/>
      <c r="GZY105" s="17"/>
      <c r="GZZ105" s="17"/>
      <c r="HAA105" s="17"/>
      <c r="HAB105" s="17"/>
      <c r="HAC105" s="17"/>
      <c r="HAD105" s="17"/>
      <c r="HAE105" s="4"/>
      <c r="HAG105" s="4"/>
      <c r="HAH105" s="5"/>
      <c r="HAI105" s="17"/>
      <c r="HAJ105" s="17"/>
      <c r="HAK105" s="17"/>
      <c r="HAL105" s="17"/>
      <c r="HAM105" s="17"/>
      <c r="HAN105" s="17"/>
      <c r="HAO105" s="4"/>
      <c r="HAQ105" s="4"/>
      <c r="HAR105" s="5"/>
      <c r="HAS105" s="17"/>
      <c r="HAT105" s="17"/>
      <c r="HAU105" s="17"/>
      <c r="HAV105" s="17"/>
      <c r="HAW105" s="17"/>
      <c r="HAX105" s="17"/>
      <c r="HAY105" s="4"/>
      <c r="HBA105" s="4"/>
      <c r="HBB105" s="5"/>
      <c r="HBC105" s="17"/>
      <c r="HBD105" s="17"/>
      <c r="HBE105" s="17"/>
      <c r="HBF105" s="17"/>
      <c r="HBG105" s="17"/>
      <c r="HBH105" s="17"/>
      <c r="HBI105" s="4"/>
      <c r="HBK105" s="4"/>
      <c r="HBL105" s="5"/>
      <c r="HBM105" s="17"/>
      <c r="HBN105" s="17"/>
      <c r="HBO105" s="17"/>
      <c r="HBP105" s="17"/>
      <c r="HBQ105" s="17"/>
      <c r="HBR105" s="17"/>
      <c r="HBS105" s="4"/>
      <c r="HBU105" s="4"/>
      <c r="HBV105" s="5"/>
      <c r="HBW105" s="17"/>
      <c r="HBX105" s="17"/>
      <c r="HBY105" s="17"/>
      <c r="HBZ105" s="17"/>
      <c r="HCA105" s="17"/>
      <c r="HCB105" s="17"/>
      <c r="HCC105" s="4"/>
      <c r="HCE105" s="4"/>
      <c r="HCF105" s="5"/>
      <c r="HCG105" s="17"/>
      <c r="HCH105" s="17"/>
      <c r="HCI105" s="17"/>
      <c r="HCJ105" s="17"/>
      <c r="HCK105" s="17"/>
      <c r="HCL105" s="17"/>
      <c r="HCM105" s="4"/>
      <c r="HCO105" s="4"/>
      <c r="HCP105" s="5"/>
      <c r="HCQ105" s="17"/>
      <c r="HCR105" s="17"/>
      <c r="HCS105" s="17"/>
      <c r="HCT105" s="17"/>
      <c r="HCU105" s="17"/>
      <c r="HCV105" s="17"/>
      <c r="HCW105" s="4"/>
      <c r="HCY105" s="4"/>
      <c r="HCZ105" s="5"/>
      <c r="HDA105" s="17"/>
      <c r="HDB105" s="17"/>
      <c r="HDC105" s="17"/>
      <c r="HDD105" s="17"/>
      <c r="HDE105" s="17"/>
      <c r="HDF105" s="17"/>
      <c r="HDG105" s="4"/>
      <c r="HDI105" s="4"/>
      <c r="HDJ105" s="5"/>
      <c r="HDK105" s="17"/>
      <c r="HDL105" s="17"/>
      <c r="HDM105" s="17"/>
      <c r="HDN105" s="17"/>
      <c r="HDO105" s="17"/>
      <c r="HDP105" s="17"/>
      <c r="HDQ105" s="4"/>
      <c r="HDS105" s="4"/>
      <c r="HDT105" s="5"/>
      <c r="HDU105" s="17"/>
      <c r="HDV105" s="17"/>
      <c r="HDW105" s="17"/>
      <c r="HDX105" s="17"/>
      <c r="HDY105" s="17"/>
      <c r="HDZ105" s="17"/>
      <c r="HEA105" s="4"/>
      <c r="HEC105" s="4"/>
      <c r="HED105" s="5"/>
      <c r="HEE105" s="17"/>
      <c r="HEF105" s="17"/>
      <c r="HEG105" s="17"/>
      <c r="HEH105" s="17"/>
      <c r="HEI105" s="17"/>
      <c r="HEJ105" s="17"/>
      <c r="HEK105" s="4"/>
      <c r="HEM105" s="4"/>
      <c r="HEN105" s="5"/>
      <c r="HEO105" s="17"/>
      <c r="HEP105" s="17"/>
      <c r="HEQ105" s="17"/>
      <c r="HER105" s="17"/>
      <c r="HES105" s="17"/>
      <c r="HET105" s="17"/>
      <c r="HEU105" s="4"/>
      <c r="HEW105" s="4"/>
      <c r="HEX105" s="5"/>
      <c r="HEY105" s="17"/>
      <c r="HEZ105" s="17"/>
      <c r="HFA105" s="17"/>
      <c r="HFB105" s="17"/>
      <c r="HFC105" s="17"/>
      <c r="HFD105" s="17"/>
      <c r="HFE105" s="4"/>
      <c r="HFG105" s="4"/>
      <c r="HFH105" s="5"/>
      <c r="HFI105" s="17"/>
      <c r="HFJ105" s="17"/>
      <c r="HFK105" s="17"/>
      <c r="HFL105" s="17"/>
      <c r="HFM105" s="17"/>
      <c r="HFN105" s="17"/>
      <c r="HFO105" s="4"/>
      <c r="HFQ105" s="4"/>
      <c r="HFR105" s="5"/>
      <c r="HFS105" s="17"/>
      <c r="HFT105" s="17"/>
      <c r="HFU105" s="17"/>
      <c r="HFV105" s="17"/>
      <c r="HFW105" s="17"/>
      <c r="HFX105" s="17"/>
      <c r="HFY105" s="4"/>
      <c r="HGA105" s="4"/>
      <c r="HGB105" s="5"/>
      <c r="HGC105" s="17"/>
      <c r="HGD105" s="17"/>
      <c r="HGE105" s="17"/>
      <c r="HGF105" s="17"/>
      <c r="HGG105" s="17"/>
      <c r="HGH105" s="17"/>
      <c r="HGI105" s="4"/>
      <c r="HGK105" s="4"/>
      <c r="HGL105" s="5"/>
      <c r="HGM105" s="17"/>
      <c r="HGN105" s="17"/>
      <c r="HGO105" s="17"/>
      <c r="HGP105" s="17"/>
      <c r="HGQ105" s="17"/>
      <c r="HGR105" s="17"/>
      <c r="HGS105" s="4"/>
      <c r="HGU105" s="4"/>
      <c r="HGV105" s="5"/>
      <c r="HGW105" s="17"/>
      <c r="HGX105" s="17"/>
      <c r="HGY105" s="17"/>
      <c r="HGZ105" s="17"/>
      <c r="HHA105" s="17"/>
      <c r="HHB105" s="17"/>
      <c r="HHC105" s="4"/>
      <c r="HHE105" s="4"/>
      <c r="HHF105" s="5"/>
      <c r="HHG105" s="17"/>
      <c r="HHH105" s="17"/>
      <c r="HHI105" s="17"/>
      <c r="HHJ105" s="17"/>
      <c r="HHK105" s="17"/>
      <c r="HHL105" s="17"/>
      <c r="HHM105" s="4"/>
      <c r="HHO105" s="4"/>
      <c r="HHP105" s="5"/>
      <c r="HHQ105" s="17"/>
      <c r="HHR105" s="17"/>
      <c r="HHS105" s="17"/>
      <c r="HHT105" s="17"/>
      <c r="HHU105" s="17"/>
      <c r="HHV105" s="17"/>
      <c r="HHW105" s="4"/>
      <c r="HHY105" s="4"/>
      <c r="HHZ105" s="5"/>
      <c r="HIA105" s="17"/>
      <c r="HIB105" s="17"/>
      <c r="HIC105" s="17"/>
      <c r="HID105" s="17"/>
      <c r="HIE105" s="17"/>
      <c r="HIF105" s="17"/>
      <c r="HIG105" s="4"/>
      <c r="HII105" s="4"/>
      <c r="HIJ105" s="5"/>
      <c r="HIK105" s="17"/>
      <c r="HIL105" s="17"/>
      <c r="HIM105" s="17"/>
      <c r="HIN105" s="17"/>
      <c r="HIO105" s="17"/>
      <c r="HIP105" s="17"/>
      <c r="HIQ105" s="4"/>
      <c r="HIS105" s="4"/>
      <c r="HIT105" s="5"/>
      <c r="HIU105" s="17"/>
      <c r="HIV105" s="17"/>
      <c r="HIW105" s="17"/>
      <c r="HIX105" s="17"/>
      <c r="HIY105" s="17"/>
      <c r="HIZ105" s="17"/>
      <c r="HJA105" s="4"/>
      <c r="HJC105" s="4"/>
      <c r="HJD105" s="5"/>
      <c r="HJE105" s="17"/>
      <c r="HJF105" s="17"/>
      <c r="HJG105" s="17"/>
      <c r="HJH105" s="17"/>
      <c r="HJI105" s="17"/>
      <c r="HJJ105" s="17"/>
      <c r="HJK105" s="4"/>
      <c r="HJM105" s="4"/>
      <c r="HJN105" s="5"/>
      <c r="HJO105" s="17"/>
      <c r="HJP105" s="17"/>
      <c r="HJQ105" s="17"/>
      <c r="HJR105" s="17"/>
      <c r="HJS105" s="17"/>
      <c r="HJT105" s="17"/>
      <c r="HJU105" s="4"/>
      <c r="HJW105" s="4"/>
      <c r="HJX105" s="5"/>
      <c r="HJY105" s="17"/>
      <c r="HJZ105" s="17"/>
      <c r="HKA105" s="17"/>
      <c r="HKB105" s="17"/>
      <c r="HKC105" s="17"/>
      <c r="HKD105" s="17"/>
      <c r="HKE105" s="4"/>
      <c r="HKG105" s="4"/>
      <c r="HKH105" s="5"/>
      <c r="HKI105" s="17"/>
      <c r="HKJ105" s="17"/>
      <c r="HKK105" s="17"/>
      <c r="HKL105" s="17"/>
      <c r="HKM105" s="17"/>
      <c r="HKN105" s="17"/>
      <c r="HKO105" s="4"/>
      <c r="HKQ105" s="4"/>
      <c r="HKR105" s="5"/>
      <c r="HKS105" s="17"/>
      <c r="HKT105" s="17"/>
      <c r="HKU105" s="17"/>
      <c r="HKV105" s="17"/>
      <c r="HKW105" s="17"/>
      <c r="HKX105" s="17"/>
      <c r="HKY105" s="4"/>
      <c r="HLA105" s="4"/>
      <c r="HLB105" s="5"/>
      <c r="HLC105" s="17"/>
      <c r="HLD105" s="17"/>
      <c r="HLE105" s="17"/>
      <c r="HLF105" s="17"/>
      <c r="HLG105" s="17"/>
      <c r="HLH105" s="17"/>
      <c r="HLI105" s="4"/>
      <c r="HLK105" s="4"/>
      <c r="HLL105" s="5"/>
      <c r="HLM105" s="17"/>
      <c r="HLN105" s="17"/>
      <c r="HLO105" s="17"/>
      <c r="HLP105" s="17"/>
      <c r="HLQ105" s="17"/>
      <c r="HLR105" s="17"/>
      <c r="HLS105" s="4"/>
      <c r="HLU105" s="4"/>
      <c r="HLV105" s="5"/>
      <c r="HLW105" s="17"/>
      <c r="HLX105" s="17"/>
      <c r="HLY105" s="17"/>
      <c r="HLZ105" s="17"/>
      <c r="HMA105" s="17"/>
      <c r="HMB105" s="17"/>
      <c r="HMC105" s="4"/>
      <c r="HME105" s="4"/>
      <c r="HMF105" s="5"/>
      <c r="HMG105" s="17"/>
      <c r="HMH105" s="17"/>
      <c r="HMI105" s="17"/>
      <c r="HMJ105" s="17"/>
      <c r="HMK105" s="17"/>
      <c r="HML105" s="17"/>
      <c r="HMM105" s="4"/>
      <c r="HMO105" s="4"/>
      <c r="HMP105" s="5"/>
      <c r="HMQ105" s="17"/>
      <c r="HMR105" s="17"/>
      <c r="HMS105" s="17"/>
      <c r="HMT105" s="17"/>
      <c r="HMU105" s="17"/>
      <c r="HMV105" s="17"/>
      <c r="HMW105" s="4"/>
      <c r="HMY105" s="4"/>
      <c r="HMZ105" s="5"/>
      <c r="HNA105" s="17"/>
      <c r="HNB105" s="17"/>
      <c r="HNC105" s="17"/>
      <c r="HND105" s="17"/>
      <c r="HNE105" s="17"/>
      <c r="HNF105" s="17"/>
      <c r="HNG105" s="4"/>
      <c r="HNI105" s="4"/>
      <c r="HNJ105" s="5"/>
      <c r="HNK105" s="17"/>
      <c r="HNL105" s="17"/>
      <c r="HNM105" s="17"/>
      <c r="HNN105" s="17"/>
      <c r="HNO105" s="17"/>
      <c r="HNP105" s="17"/>
      <c r="HNQ105" s="4"/>
      <c r="HNS105" s="4"/>
      <c r="HNT105" s="5"/>
      <c r="HNU105" s="17"/>
      <c r="HNV105" s="17"/>
      <c r="HNW105" s="17"/>
      <c r="HNX105" s="17"/>
      <c r="HNY105" s="17"/>
      <c r="HNZ105" s="17"/>
      <c r="HOA105" s="4"/>
      <c r="HOC105" s="4"/>
      <c r="HOD105" s="5"/>
      <c r="HOE105" s="17"/>
      <c r="HOF105" s="17"/>
      <c r="HOG105" s="17"/>
      <c r="HOH105" s="17"/>
      <c r="HOI105" s="17"/>
      <c r="HOJ105" s="17"/>
      <c r="HOK105" s="4"/>
      <c r="HOM105" s="4"/>
      <c r="HON105" s="5"/>
      <c r="HOO105" s="17"/>
      <c r="HOP105" s="17"/>
      <c r="HOQ105" s="17"/>
      <c r="HOR105" s="17"/>
      <c r="HOS105" s="17"/>
      <c r="HOT105" s="17"/>
      <c r="HOU105" s="4"/>
      <c r="HOW105" s="4"/>
      <c r="HOX105" s="5"/>
      <c r="HOY105" s="17"/>
      <c r="HOZ105" s="17"/>
      <c r="HPA105" s="17"/>
      <c r="HPB105" s="17"/>
      <c r="HPC105" s="17"/>
      <c r="HPD105" s="17"/>
      <c r="HPE105" s="4"/>
      <c r="HPG105" s="4"/>
      <c r="HPH105" s="5"/>
      <c r="HPI105" s="17"/>
      <c r="HPJ105" s="17"/>
      <c r="HPK105" s="17"/>
      <c r="HPL105" s="17"/>
      <c r="HPM105" s="17"/>
      <c r="HPN105" s="17"/>
      <c r="HPO105" s="4"/>
      <c r="HPQ105" s="4"/>
      <c r="HPR105" s="5"/>
      <c r="HPS105" s="17"/>
      <c r="HPT105" s="17"/>
      <c r="HPU105" s="17"/>
      <c r="HPV105" s="17"/>
      <c r="HPW105" s="17"/>
      <c r="HPX105" s="17"/>
      <c r="HPY105" s="4"/>
      <c r="HQA105" s="4"/>
      <c r="HQB105" s="5"/>
      <c r="HQC105" s="17"/>
      <c r="HQD105" s="17"/>
      <c r="HQE105" s="17"/>
      <c r="HQF105" s="17"/>
      <c r="HQG105" s="17"/>
      <c r="HQH105" s="17"/>
      <c r="HQI105" s="4"/>
      <c r="HQK105" s="4"/>
      <c r="HQL105" s="5"/>
      <c r="HQM105" s="17"/>
      <c r="HQN105" s="17"/>
      <c r="HQO105" s="17"/>
      <c r="HQP105" s="17"/>
      <c r="HQQ105" s="17"/>
      <c r="HQR105" s="17"/>
      <c r="HQS105" s="4"/>
      <c r="HQU105" s="4"/>
      <c r="HQV105" s="5"/>
      <c r="HQW105" s="17"/>
      <c r="HQX105" s="17"/>
      <c r="HQY105" s="17"/>
      <c r="HQZ105" s="17"/>
      <c r="HRA105" s="17"/>
      <c r="HRB105" s="17"/>
      <c r="HRC105" s="4"/>
      <c r="HRE105" s="4"/>
      <c r="HRF105" s="5"/>
      <c r="HRG105" s="17"/>
      <c r="HRH105" s="17"/>
      <c r="HRI105" s="17"/>
      <c r="HRJ105" s="17"/>
      <c r="HRK105" s="17"/>
      <c r="HRL105" s="17"/>
      <c r="HRM105" s="4"/>
      <c r="HRO105" s="4"/>
      <c r="HRP105" s="5"/>
      <c r="HRQ105" s="17"/>
      <c r="HRR105" s="17"/>
      <c r="HRS105" s="17"/>
      <c r="HRT105" s="17"/>
      <c r="HRU105" s="17"/>
      <c r="HRV105" s="17"/>
      <c r="HRW105" s="4"/>
      <c r="HRY105" s="4"/>
      <c r="HRZ105" s="5"/>
      <c r="HSA105" s="17"/>
      <c r="HSB105" s="17"/>
      <c r="HSC105" s="17"/>
      <c r="HSD105" s="17"/>
      <c r="HSE105" s="17"/>
      <c r="HSF105" s="17"/>
      <c r="HSG105" s="4"/>
      <c r="HSI105" s="4"/>
      <c r="HSJ105" s="5"/>
      <c r="HSK105" s="17"/>
      <c r="HSL105" s="17"/>
      <c r="HSM105" s="17"/>
      <c r="HSN105" s="17"/>
      <c r="HSO105" s="17"/>
      <c r="HSP105" s="17"/>
      <c r="HSQ105" s="4"/>
      <c r="HSS105" s="4"/>
      <c r="HST105" s="5"/>
      <c r="HSU105" s="17"/>
      <c r="HSV105" s="17"/>
      <c r="HSW105" s="17"/>
      <c r="HSX105" s="17"/>
      <c r="HSY105" s="17"/>
      <c r="HSZ105" s="17"/>
      <c r="HTA105" s="4"/>
      <c r="HTC105" s="4"/>
      <c r="HTD105" s="5"/>
      <c r="HTE105" s="17"/>
      <c r="HTF105" s="17"/>
      <c r="HTG105" s="17"/>
      <c r="HTH105" s="17"/>
      <c r="HTI105" s="17"/>
      <c r="HTJ105" s="17"/>
      <c r="HTK105" s="4"/>
      <c r="HTM105" s="4"/>
      <c r="HTN105" s="5"/>
      <c r="HTO105" s="17"/>
      <c r="HTP105" s="17"/>
      <c r="HTQ105" s="17"/>
      <c r="HTR105" s="17"/>
      <c r="HTS105" s="17"/>
      <c r="HTT105" s="17"/>
      <c r="HTU105" s="4"/>
      <c r="HTW105" s="4"/>
      <c r="HTX105" s="5"/>
      <c r="HTY105" s="17"/>
      <c r="HTZ105" s="17"/>
      <c r="HUA105" s="17"/>
      <c r="HUB105" s="17"/>
      <c r="HUC105" s="17"/>
      <c r="HUD105" s="17"/>
      <c r="HUE105" s="4"/>
      <c r="HUG105" s="4"/>
      <c r="HUH105" s="5"/>
      <c r="HUI105" s="17"/>
      <c r="HUJ105" s="17"/>
      <c r="HUK105" s="17"/>
      <c r="HUL105" s="17"/>
      <c r="HUM105" s="17"/>
      <c r="HUN105" s="17"/>
      <c r="HUO105" s="4"/>
      <c r="HUQ105" s="4"/>
      <c r="HUR105" s="5"/>
      <c r="HUS105" s="17"/>
      <c r="HUT105" s="17"/>
      <c r="HUU105" s="17"/>
      <c r="HUV105" s="17"/>
      <c r="HUW105" s="17"/>
      <c r="HUX105" s="17"/>
      <c r="HUY105" s="4"/>
      <c r="HVA105" s="4"/>
      <c r="HVB105" s="5"/>
      <c r="HVC105" s="17"/>
      <c r="HVD105" s="17"/>
      <c r="HVE105" s="17"/>
      <c r="HVF105" s="17"/>
      <c r="HVG105" s="17"/>
      <c r="HVH105" s="17"/>
      <c r="HVI105" s="4"/>
      <c r="HVK105" s="4"/>
      <c r="HVL105" s="5"/>
      <c r="HVM105" s="17"/>
      <c r="HVN105" s="17"/>
      <c r="HVO105" s="17"/>
      <c r="HVP105" s="17"/>
      <c r="HVQ105" s="17"/>
      <c r="HVR105" s="17"/>
      <c r="HVS105" s="4"/>
      <c r="HVU105" s="4"/>
      <c r="HVV105" s="5"/>
      <c r="HVW105" s="17"/>
      <c r="HVX105" s="17"/>
      <c r="HVY105" s="17"/>
      <c r="HVZ105" s="17"/>
      <c r="HWA105" s="17"/>
      <c r="HWB105" s="17"/>
      <c r="HWC105" s="4"/>
      <c r="HWE105" s="4"/>
      <c r="HWF105" s="5"/>
      <c r="HWG105" s="17"/>
      <c r="HWH105" s="17"/>
      <c r="HWI105" s="17"/>
      <c r="HWJ105" s="17"/>
      <c r="HWK105" s="17"/>
      <c r="HWL105" s="17"/>
      <c r="HWM105" s="4"/>
      <c r="HWO105" s="4"/>
      <c r="HWP105" s="5"/>
      <c r="HWQ105" s="17"/>
      <c r="HWR105" s="17"/>
      <c r="HWS105" s="17"/>
      <c r="HWT105" s="17"/>
      <c r="HWU105" s="17"/>
      <c r="HWV105" s="17"/>
      <c r="HWW105" s="4"/>
      <c r="HWY105" s="4"/>
      <c r="HWZ105" s="5"/>
      <c r="HXA105" s="17"/>
      <c r="HXB105" s="17"/>
      <c r="HXC105" s="17"/>
      <c r="HXD105" s="17"/>
      <c r="HXE105" s="17"/>
      <c r="HXF105" s="17"/>
      <c r="HXG105" s="4"/>
      <c r="HXI105" s="4"/>
      <c r="HXJ105" s="5"/>
      <c r="HXK105" s="17"/>
      <c r="HXL105" s="17"/>
      <c r="HXM105" s="17"/>
      <c r="HXN105" s="17"/>
      <c r="HXO105" s="17"/>
      <c r="HXP105" s="17"/>
      <c r="HXQ105" s="4"/>
      <c r="HXS105" s="4"/>
      <c r="HXT105" s="5"/>
      <c r="HXU105" s="17"/>
      <c r="HXV105" s="17"/>
      <c r="HXW105" s="17"/>
      <c r="HXX105" s="17"/>
      <c r="HXY105" s="17"/>
      <c r="HXZ105" s="17"/>
      <c r="HYA105" s="4"/>
      <c r="HYC105" s="4"/>
      <c r="HYD105" s="5"/>
      <c r="HYE105" s="17"/>
      <c r="HYF105" s="17"/>
      <c r="HYG105" s="17"/>
      <c r="HYH105" s="17"/>
      <c r="HYI105" s="17"/>
      <c r="HYJ105" s="17"/>
      <c r="HYK105" s="4"/>
      <c r="HYM105" s="4"/>
      <c r="HYN105" s="5"/>
      <c r="HYO105" s="17"/>
      <c r="HYP105" s="17"/>
      <c r="HYQ105" s="17"/>
      <c r="HYR105" s="17"/>
      <c r="HYS105" s="17"/>
      <c r="HYT105" s="17"/>
      <c r="HYU105" s="4"/>
      <c r="HYW105" s="4"/>
      <c r="HYX105" s="5"/>
      <c r="HYY105" s="17"/>
      <c r="HYZ105" s="17"/>
      <c r="HZA105" s="17"/>
      <c r="HZB105" s="17"/>
      <c r="HZC105" s="17"/>
      <c r="HZD105" s="17"/>
      <c r="HZE105" s="4"/>
      <c r="HZG105" s="4"/>
      <c r="HZH105" s="5"/>
      <c r="HZI105" s="17"/>
      <c r="HZJ105" s="17"/>
      <c r="HZK105" s="17"/>
      <c r="HZL105" s="17"/>
      <c r="HZM105" s="17"/>
      <c r="HZN105" s="17"/>
      <c r="HZO105" s="4"/>
      <c r="HZQ105" s="4"/>
      <c r="HZR105" s="5"/>
      <c r="HZS105" s="17"/>
      <c r="HZT105" s="17"/>
      <c r="HZU105" s="17"/>
      <c r="HZV105" s="17"/>
      <c r="HZW105" s="17"/>
      <c r="HZX105" s="17"/>
      <c r="HZY105" s="4"/>
      <c r="IAA105" s="4"/>
      <c r="IAB105" s="5"/>
      <c r="IAC105" s="17"/>
      <c r="IAD105" s="17"/>
      <c r="IAE105" s="17"/>
      <c r="IAF105" s="17"/>
      <c r="IAG105" s="17"/>
      <c r="IAH105" s="17"/>
      <c r="IAI105" s="4"/>
      <c r="IAK105" s="4"/>
      <c r="IAL105" s="5"/>
      <c r="IAM105" s="17"/>
      <c r="IAN105" s="17"/>
      <c r="IAO105" s="17"/>
      <c r="IAP105" s="17"/>
      <c r="IAQ105" s="17"/>
      <c r="IAR105" s="17"/>
      <c r="IAS105" s="4"/>
      <c r="IAU105" s="4"/>
      <c r="IAV105" s="5"/>
      <c r="IAW105" s="17"/>
      <c r="IAX105" s="17"/>
      <c r="IAY105" s="17"/>
      <c r="IAZ105" s="17"/>
      <c r="IBA105" s="17"/>
      <c r="IBB105" s="17"/>
      <c r="IBC105" s="4"/>
      <c r="IBE105" s="4"/>
      <c r="IBF105" s="5"/>
      <c r="IBG105" s="17"/>
      <c r="IBH105" s="17"/>
      <c r="IBI105" s="17"/>
      <c r="IBJ105" s="17"/>
      <c r="IBK105" s="17"/>
      <c r="IBL105" s="17"/>
      <c r="IBM105" s="4"/>
      <c r="IBO105" s="4"/>
      <c r="IBP105" s="5"/>
      <c r="IBQ105" s="17"/>
      <c r="IBR105" s="17"/>
      <c r="IBS105" s="17"/>
      <c r="IBT105" s="17"/>
      <c r="IBU105" s="17"/>
      <c r="IBV105" s="17"/>
      <c r="IBW105" s="4"/>
      <c r="IBY105" s="4"/>
      <c r="IBZ105" s="5"/>
      <c r="ICA105" s="17"/>
      <c r="ICB105" s="17"/>
      <c r="ICC105" s="17"/>
      <c r="ICD105" s="17"/>
      <c r="ICE105" s="17"/>
      <c r="ICF105" s="17"/>
      <c r="ICG105" s="4"/>
      <c r="ICI105" s="4"/>
      <c r="ICJ105" s="5"/>
      <c r="ICK105" s="17"/>
      <c r="ICL105" s="17"/>
      <c r="ICM105" s="17"/>
      <c r="ICN105" s="17"/>
      <c r="ICO105" s="17"/>
      <c r="ICP105" s="17"/>
      <c r="ICQ105" s="4"/>
      <c r="ICS105" s="4"/>
      <c r="ICT105" s="5"/>
      <c r="ICU105" s="17"/>
      <c r="ICV105" s="17"/>
      <c r="ICW105" s="17"/>
      <c r="ICX105" s="17"/>
      <c r="ICY105" s="17"/>
      <c r="ICZ105" s="17"/>
      <c r="IDA105" s="4"/>
      <c r="IDC105" s="4"/>
      <c r="IDD105" s="5"/>
      <c r="IDE105" s="17"/>
      <c r="IDF105" s="17"/>
      <c r="IDG105" s="17"/>
      <c r="IDH105" s="17"/>
      <c r="IDI105" s="17"/>
      <c r="IDJ105" s="17"/>
      <c r="IDK105" s="4"/>
      <c r="IDM105" s="4"/>
      <c r="IDN105" s="5"/>
      <c r="IDO105" s="17"/>
      <c r="IDP105" s="17"/>
      <c r="IDQ105" s="17"/>
      <c r="IDR105" s="17"/>
      <c r="IDS105" s="17"/>
      <c r="IDT105" s="17"/>
      <c r="IDU105" s="4"/>
      <c r="IDW105" s="4"/>
      <c r="IDX105" s="5"/>
      <c r="IDY105" s="17"/>
      <c r="IDZ105" s="17"/>
      <c r="IEA105" s="17"/>
      <c r="IEB105" s="17"/>
      <c r="IEC105" s="17"/>
      <c r="IED105" s="17"/>
      <c r="IEE105" s="4"/>
      <c r="IEG105" s="4"/>
      <c r="IEH105" s="5"/>
      <c r="IEI105" s="17"/>
      <c r="IEJ105" s="17"/>
      <c r="IEK105" s="17"/>
      <c r="IEL105" s="17"/>
      <c r="IEM105" s="17"/>
      <c r="IEN105" s="17"/>
      <c r="IEO105" s="4"/>
      <c r="IEQ105" s="4"/>
      <c r="IER105" s="5"/>
      <c r="IES105" s="17"/>
      <c r="IET105" s="17"/>
      <c r="IEU105" s="17"/>
      <c r="IEV105" s="17"/>
      <c r="IEW105" s="17"/>
      <c r="IEX105" s="17"/>
      <c r="IEY105" s="4"/>
      <c r="IFA105" s="4"/>
      <c r="IFB105" s="5"/>
      <c r="IFC105" s="17"/>
      <c r="IFD105" s="17"/>
      <c r="IFE105" s="17"/>
      <c r="IFF105" s="17"/>
      <c r="IFG105" s="17"/>
      <c r="IFH105" s="17"/>
      <c r="IFI105" s="4"/>
      <c r="IFK105" s="4"/>
      <c r="IFL105" s="5"/>
      <c r="IFM105" s="17"/>
      <c r="IFN105" s="17"/>
      <c r="IFO105" s="17"/>
      <c r="IFP105" s="17"/>
      <c r="IFQ105" s="17"/>
      <c r="IFR105" s="17"/>
      <c r="IFS105" s="4"/>
      <c r="IFU105" s="4"/>
      <c r="IFV105" s="5"/>
      <c r="IFW105" s="17"/>
      <c r="IFX105" s="17"/>
      <c r="IFY105" s="17"/>
      <c r="IFZ105" s="17"/>
      <c r="IGA105" s="17"/>
      <c r="IGB105" s="17"/>
      <c r="IGC105" s="4"/>
      <c r="IGE105" s="4"/>
      <c r="IGF105" s="5"/>
      <c r="IGG105" s="17"/>
      <c r="IGH105" s="17"/>
      <c r="IGI105" s="17"/>
      <c r="IGJ105" s="17"/>
      <c r="IGK105" s="17"/>
      <c r="IGL105" s="17"/>
      <c r="IGM105" s="4"/>
      <c r="IGO105" s="4"/>
      <c r="IGP105" s="5"/>
      <c r="IGQ105" s="17"/>
      <c r="IGR105" s="17"/>
      <c r="IGS105" s="17"/>
      <c r="IGT105" s="17"/>
      <c r="IGU105" s="17"/>
      <c r="IGV105" s="17"/>
      <c r="IGW105" s="4"/>
      <c r="IGY105" s="4"/>
      <c r="IGZ105" s="5"/>
      <c r="IHA105" s="17"/>
      <c r="IHB105" s="17"/>
      <c r="IHC105" s="17"/>
      <c r="IHD105" s="17"/>
      <c r="IHE105" s="17"/>
      <c r="IHF105" s="17"/>
      <c r="IHG105" s="4"/>
      <c r="IHI105" s="4"/>
      <c r="IHJ105" s="5"/>
      <c r="IHK105" s="17"/>
      <c r="IHL105" s="17"/>
      <c r="IHM105" s="17"/>
      <c r="IHN105" s="17"/>
      <c r="IHO105" s="17"/>
      <c r="IHP105" s="17"/>
      <c r="IHQ105" s="4"/>
      <c r="IHS105" s="4"/>
      <c r="IHT105" s="5"/>
      <c r="IHU105" s="17"/>
      <c r="IHV105" s="17"/>
      <c r="IHW105" s="17"/>
      <c r="IHX105" s="17"/>
      <c r="IHY105" s="17"/>
      <c r="IHZ105" s="17"/>
      <c r="IIA105" s="4"/>
      <c r="IIC105" s="4"/>
      <c r="IID105" s="5"/>
      <c r="IIE105" s="17"/>
      <c r="IIF105" s="17"/>
      <c r="IIG105" s="17"/>
      <c r="IIH105" s="17"/>
      <c r="III105" s="17"/>
      <c r="IIJ105" s="17"/>
      <c r="IIK105" s="4"/>
      <c r="IIM105" s="4"/>
      <c r="IIN105" s="5"/>
      <c r="IIO105" s="17"/>
      <c r="IIP105" s="17"/>
      <c r="IIQ105" s="17"/>
      <c r="IIR105" s="17"/>
      <c r="IIS105" s="17"/>
      <c r="IIT105" s="17"/>
      <c r="IIU105" s="4"/>
      <c r="IIW105" s="4"/>
      <c r="IIX105" s="5"/>
      <c r="IIY105" s="17"/>
      <c r="IIZ105" s="17"/>
      <c r="IJA105" s="17"/>
      <c r="IJB105" s="17"/>
      <c r="IJC105" s="17"/>
      <c r="IJD105" s="17"/>
      <c r="IJE105" s="4"/>
      <c r="IJG105" s="4"/>
      <c r="IJH105" s="5"/>
      <c r="IJI105" s="17"/>
      <c r="IJJ105" s="17"/>
      <c r="IJK105" s="17"/>
      <c r="IJL105" s="17"/>
      <c r="IJM105" s="17"/>
      <c r="IJN105" s="17"/>
      <c r="IJO105" s="4"/>
      <c r="IJQ105" s="4"/>
      <c r="IJR105" s="5"/>
      <c r="IJS105" s="17"/>
      <c r="IJT105" s="17"/>
      <c r="IJU105" s="17"/>
      <c r="IJV105" s="17"/>
      <c r="IJW105" s="17"/>
      <c r="IJX105" s="17"/>
      <c r="IJY105" s="4"/>
      <c r="IKA105" s="4"/>
      <c r="IKB105" s="5"/>
      <c r="IKC105" s="17"/>
      <c r="IKD105" s="17"/>
      <c r="IKE105" s="17"/>
      <c r="IKF105" s="17"/>
      <c r="IKG105" s="17"/>
      <c r="IKH105" s="17"/>
      <c r="IKI105" s="4"/>
      <c r="IKK105" s="4"/>
      <c r="IKL105" s="5"/>
      <c r="IKM105" s="17"/>
      <c r="IKN105" s="17"/>
      <c r="IKO105" s="17"/>
      <c r="IKP105" s="17"/>
      <c r="IKQ105" s="17"/>
      <c r="IKR105" s="17"/>
      <c r="IKS105" s="4"/>
      <c r="IKU105" s="4"/>
      <c r="IKV105" s="5"/>
      <c r="IKW105" s="17"/>
      <c r="IKX105" s="17"/>
      <c r="IKY105" s="17"/>
      <c r="IKZ105" s="17"/>
      <c r="ILA105" s="17"/>
      <c r="ILB105" s="17"/>
      <c r="ILC105" s="4"/>
      <c r="ILE105" s="4"/>
      <c r="ILF105" s="5"/>
      <c r="ILG105" s="17"/>
      <c r="ILH105" s="17"/>
      <c r="ILI105" s="17"/>
      <c r="ILJ105" s="17"/>
      <c r="ILK105" s="17"/>
      <c r="ILL105" s="17"/>
      <c r="ILM105" s="4"/>
      <c r="ILO105" s="4"/>
      <c r="ILP105" s="5"/>
      <c r="ILQ105" s="17"/>
      <c r="ILR105" s="17"/>
      <c r="ILS105" s="17"/>
      <c r="ILT105" s="17"/>
      <c r="ILU105" s="17"/>
      <c r="ILV105" s="17"/>
      <c r="ILW105" s="4"/>
      <c r="ILY105" s="4"/>
      <c r="ILZ105" s="5"/>
      <c r="IMA105" s="17"/>
      <c r="IMB105" s="17"/>
      <c r="IMC105" s="17"/>
      <c r="IMD105" s="17"/>
      <c r="IME105" s="17"/>
      <c r="IMF105" s="17"/>
      <c r="IMG105" s="4"/>
      <c r="IMI105" s="4"/>
      <c r="IMJ105" s="5"/>
      <c r="IMK105" s="17"/>
      <c r="IML105" s="17"/>
      <c r="IMM105" s="17"/>
      <c r="IMN105" s="17"/>
      <c r="IMO105" s="17"/>
      <c r="IMP105" s="17"/>
      <c r="IMQ105" s="4"/>
      <c r="IMS105" s="4"/>
      <c r="IMT105" s="5"/>
      <c r="IMU105" s="17"/>
      <c r="IMV105" s="17"/>
      <c r="IMW105" s="17"/>
      <c r="IMX105" s="17"/>
      <c r="IMY105" s="17"/>
      <c r="IMZ105" s="17"/>
      <c r="INA105" s="4"/>
      <c r="INC105" s="4"/>
      <c r="IND105" s="5"/>
      <c r="INE105" s="17"/>
      <c r="INF105" s="17"/>
      <c r="ING105" s="17"/>
      <c r="INH105" s="17"/>
      <c r="INI105" s="17"/>
      <c r="INJ105" s="17"/>
      <c r="INK105" s="4"/>
      <c r="INM105" s="4"/>
      <c r="INN105" s="5"/>
      <c r="INO105" s="17"/>
      <c r="INP105" s="17"/>
      <c r="INQ105" s="17"/>
      <c r="INR105" s="17"/>
      <c r="INS105" s="17"/>
      <c r="INT105" s="17"/>
      <c r="INU105" s="4"/>
      <c r="INW105" s="4"/>
      <c r="INX105" s="5"/>
      <c r="INY105" s="17"/>
      <c r="INZ105" s="17"/>
      <c r="IOA105" s="17"/>
      <c r="IOB105" s="17"/>
      <c r="IOC105" s="17"/>
      <c r="IOD105" s="17"/>
      <c r="IOE105" s="4"/>
      <c r="IOG105" s="4"/>
      <c r="IOH105" s="5"/>
      <c r="IOI105" s="17"/>
      <c r="IOJ105" s="17"/>
      <c r="IOK105" s="17"/>
      <c r="IOL105" s="17"/>
      <c r="IOM105" s="17"/>
      <c r="ION105" s="17"/>
      <c r="IOO105" s="4"/>
      <c r="IOQ105" s="4"/>
      <c r="IOR105" s="5"/>
      <c r="IOS105" s="17"/>
      <c r="IOT105" s="17"/>
      <c r="IOU105" s="17"/>
      <c r="IOV105" s="17"/>
      <c r="IOW105" s="17"/>
      <c r="IOX105" s="17"/>
      <c r="IOY105" s="4"/>
      <c r="IPA105" s="4"/>
      <c r="IPB105" s="5"/>
      <c r="IPC105" s="17"/>
      <c r="IPD105" s="17"/>
      <c r="IPE105" s="17"/>
      <c r="IPF105" s="17"/>
      <c r="IPG105" s="17"/>
      <c r="IPH105" s="17"/>
      <c r="IPI105" s="4"/>
      <c r="IPK105" s="4"/>
      <c r="IPL105" s="5"/>
      <c r="IPM105" s="17"/>
      <c r="IPN105" s="17"/>
      <c r="IPO105" s="17"/>
      <c r="IPP105" s="17"/>
      <c r="IPQ105" s="17"/>
      <c r="IPR105" s="17"/>
      <c r="IPS105" s="4"/>
      <c r="IPU105" s="4"/>
      <c r="IPV105" s="5"/>
      <c r="IPW105" s="17"/>
      <c r="IPX105" s="17"/>
      <c r="IPY105" s="17"/>
      <c r="IPZ105" s="17"/>
      <c r="IQA105" s="17"/>
      <c r="IQB105" s="17"/>
      <c r="IQC105" s="4"/>
      <c r="IQE105" s="4"/>
      <c r="IQF105" s="5"/>
      <c r="IQG105" s="17"/>
      <c r="IQH105" s="17"/>
      <c r="IQI105" s="17"/>
      <c r="IQJ105" s="17"/>
      <c r="IQK105" s="17"/>
      <c r="IQL105" s="17"/>
      <c r="IQM105" s="4"/>
      <c r="IQO105" s="4"/>
      <c r="IQP105" s="5"/>
      <c r="IQQ105" s="17"/>
      <c r="IQR105" s="17"/>
      <c r="IQS105" s="17"/>
      <c r="IQT105" s="17"/>
      <c r="IQU105" s="17"/>
      <c r="IQV105" s="17"/>
      <c r="IQW105" s="4"/>
      <c r="IQY105" s="4"/>
      <c r="IQZ105" s="5"/>
      <c r="IRA105" s="17"/>
      <c r="IRB105" s="17"/>
      <c r="IRC105" s="17"/>
      <c r="IRD105" s="17"/>
      <c r="IRE105" s="17"/>
      <c r="IRF105" s="17"/>
      <c r="IRG105" s="4"/>
      <c r="IRI105" s="4"/>
      <c r="IRJ105" s="5"/>
      <c r="IRK105" s="17"/>
      <c r="IRL105" s="17"/>
      <c r="IRM105" s="17"/>
      <c r="IRN105" s="17"/>
      <c r="IRO105" s="17"/>
      <c r="IRP105" s="17"/>
      <c r="IRQ105" s="4"/>
      <c r="IRS105" s="4"/>
      <c r="IRT105" s="5"/>
      <c r="IRU105" s="17"/>
      <c r="IRV105" s="17"/>
      <c r="IRW105" s="17"/>
      <c r="IRX105" s="17"/>
      <c r="IRY105" s="17"/>
      <c r="IRZ105" s="17"/>
      <c r="ISA105" s="4"/>
      <c r="ISC105" s="4"/>
      <c r="ISD105" s="5"/>
      <c r="ISE105" s="17"/>
      <c r="ISF105" s="17"/>
      <c r="ISG105" s="17"/>
      <c r="ISH105" s="17"/>
      <c r="ISI105" s="17"/>
      <c r="ISJ105" s="17"/>
      <c r="ISK105" s="4"/>
      <c r="ISM105" s="4"/>
      <c r="ISN105" s="5"/>
      <c r="ISO105" s="17"/>
      <c r="ISP105" s="17"/>
      <c r="ISQ105" s="17"/>
      <c r="ISR105" s="17"/>
      <c r="ISS105" s="17"/>
      <c r="IST105" s="17"/>
      <c r="ISU105" s="4"/>
      <c r="ISW105" s="4"/>
      <c r="ISX105" s="5"/>
      <c r="ISY105" s="17"/>
      <c r="ISZ105" s="17"/>
      <c r="ITA105" s="17"/>
      <c r="ITB105" s="17"/>
      <c r="ITC105" s="17"/>
      <c r="ITD105" s="17"/>
      <c r="ITE105" s="4"/>
      <c r="ITG105" s="4"/>
      <c r="ITH105" s="5"/>
      <c r="ITI105" s="17"/>
      <c r="ITJ105" s="17"/>
      <c r="ITK105" s="17"/>
      <c r="ITL105" s="17"/>
      <c r="ITM105" s="17"/>
      <c r="ITN105" s="17"/>
      <c r="ITO105" s="4"/>
      <c r="ITQ105" s="4"/>
      <c r="ITR105" s="5"/>
      <c r="ITS105" s="17"/>
      <c r="ITT105" s="17"/>
      <c r="ITU105" s="17"/>
      <c r="ITV105" s="17"/>
      <c r="ITW105" s="17"/>
      <c r="ITX105" s="17"/>
      <c r="ITY105" s="4"/>
      <c r="IUA105" s="4"/>
      <c r="IUB105" s="5"/>
      <c r="IUC105" s="17"/>
      <c r="IUD105" s="17"/>
      <c r="IUE105" s="17"/>
      <c r="IUF105" s="17"/>
      <c r="IUG105" s="17"/>
      <c r="IUH105" s="17"/>
      <c r="IUI105" s="4"/>
      <c r="IUK105" s="4"/>
      <c r="IUL105" s="5"/>
      <c r="IUM105" s="17"/>
      <c r="IUN105" s="17"/>
      <c r="IUO105" s="17"/>
      <c r="IUP105" s="17"/>
      <c r="IUQ105" s="17"/>
      <c r="IUR105" s="17"/>
      <c r="IUS105" s="4"/>
      <c r="IUU105" s="4"/>
      <c r="IUV105" s="5"/>
      <c r="IUW105" s="17"/>
      <c r="IUX105" s="17"/>
      <c r="IUY105" s="17"/>
      <c r="IUZ105" s="17"/>
      <c r="IVA105" s="17"/>
      <c r="IVB105" s="17"/>
      <c r="IVC105" s="4"/>
      <c r="IVE105" s="4"/>
      <c r="IVF105" s="5"/>
      <c r="IVG105" s="17"/>
      <c r="IVH105" s="17"/>
      <c r="IVI105" s="17"/>
      <c r="IVJ105" s="17"/>
      <c r="IVK105" s="17"/>
      <c r="IVL105" s="17"/>
      <c r="IVM105" s="4"/>
      <c r="IVO105" s="4"/>
      <c r="IVP105" s="5"/>
      <c r="IVQ105" s="17"/>
      <c r="IVR105" s="17"/>
      <c r="IVS105" s="17"/>
      <c r="IVT105" s="17"/>
      <c r="IVU105" s="17"/>
      <c r="IVV105" s="17"/>
      <c r="IVW105" s="4"/>
      <c r="IVY105" s="4"/>
      <c r="IVZ105" s="5"/>
      <c r="IWA105" s="17"/>
      <c r="IWB105" s="17"/>
      <c r="IWC105" s="17"/>
      <c r="IWD105" s="17"/>
      <c r="IWE105" s="17"/>
      <c r="IWF105" s="17"/>
      <c r="IWG105" s="4"/>
      <c r="IWI105" s="4"/>
      <c r="IWJ105" s="5"/>
      <c r="IWK105" s="17"/>
      <c r="IWL105" s="17"/>
      <c r="IWM105" s="17"/>
      <c r="IWN105" s="17"/>
      <c r="IWO105" s="17"/>
      <c r="IWP105" s="17"/>
      <c r="IWQ105" s="4"/>
      <c r="IWS105" s="4"/>
      <c r="IWT105" s="5"/>
      <c r="IWU105" s="17"/>
      <c r="IWV105" s="17"/>
      <c r="IWW105" s="17"/>
      <c r="IWX105" s="17"/>
      <c r="IWY105" s="17"/>
      <c r="IWZ105" s="17"/>
      <c r="IXA105" s="4"/>
      <c r="IXC105" s="4"/>
      <c r="IXD105" s="5"/>
      <c r="IXE105" s="17"/>
      <c r="IXF105" s="17"/>
      <c r="IXG105" s="17"/>
      <c r="IXH105" s="17"/>
      <c r="IXI105" s="17"/>
      <c r="IXJ105" s="17"/>
      <c r="IXK105" s="4"/>
      <c r="IXM105" s="4"/>
      <c r="IXN105" s="5"/>
      <c r="IXO105" s="17"/>
      <c r="IXP105" s="17"/>
      <c r="IXQ105" s="17"/>
      <c r="IXR105" s="17"/>
      <c r="IXS105" s="17"/>
      <c r="IXT105" s="17"/>
      <c r="IXU105" s="4"/>
      <c r="IXW105" s="4"/>
      <c r="IXX105" s="5"/>
      <c r="IXY105" s="17"/>
      <c r="IXZ105" s="17"/>
      <c r="IYA105" s="17"/>
      <c r="IYB105" s="17"/>
      <c r="IYC105" s="17"/>
      <c r="IYD105" s="17"/>
      <c r="IYE105" s="4"/>
      <c r="IYG105" s="4"/>
      <c r="IYH105" s="5"/>
      <c r="IYI105" s="17"/>
      <c r="IYJ105" s="17"/>
      <c r="IYK105" s="17"/>
      <c r="IYL105" s="17"/>
      <c r="IYM105" s="17"/>
      <c r="IYN105" s="17"/>
      <c r="IYO105" s="4"/>
      <c r="IYQ105" s="4"/>
      <c r="IYR105" s="5"/>
      <c r="IYS105" s="17"/>
      <c r="IYT105" s="17"/>
      <c r="IYU105" s="17"/>
      <c r="IYV105" s="17"/>
      <c r="IYW105" s="17"/>
      <c r="IYX105" s="17"/>
      <c r="IYY105" s="4"/>
      <c r="IZA105" s="4"/>
      <c r="IZB105" s="5"/>
      <c r="IZC105" s="17"/>
      <c r="IZD105" s="17"/>
      <c r="IZE105" s="17"/>
      <c r="IZF105" s="17"/>
      <c r="IZG105" s="17"/>
      <c r="IZH105" s="17"/>
      <c r="IZI105" s="4"/>
      <c r="IZK105" s="4"/>
      <c r="IZL105" s="5"/>
      <c r="IZM105" s="17"/>
      <c r="IZN105" s="17"/>
      <c r="IZO105" s="17"/>
      <c r="IZP105" s="17"/>
      <c r="IZQ105" s="17"/>
      <c r="IZR105" s="17"/>
      <c r="IZS105" s="4"/>
      <c r="IZU105" s="4"/>
      <c r="IZV105" s="5"/>
      <c r="IZW105" s="17"/>
      <c r="IZX105" s="17"/>
      <c r="IZY105" s="17"/>
      <c r="IZZ105" s="17"/>
      <c r="JAA105" s="17"/>
      <c r="JAB105" s="17"/>
      <c r="JAC105" s="4"/>
      <c r="JAE105" s="4"/>
      <c r="JAF105" s="5"/>
      <c r="JAG105" s="17"/>
      <c r="JAH105" s="17"/>
      <c r="JAI105" s="17"/>
      <c r="JAJ105" s="17"/>
      <c r="JAK105" s="17"/>
      <c r="JAL105" s="17"/>
      <c r="JAM105" s="4"/>
      <c r="JAO105" s="4"/>
      <c r="JAP105" s="5"/>
      <c r="JAQ105" s="17"/>
      <c r="JAR105" s="17"/>
      <c r="JAS105" s="17"/>
      <c r="JAT105" s="17"/>
      <c r="JAU105" s="17"/>
      <c r="JAV105" s="17"/>
      <c r="JAW105" s="4"/>
      <c r="JAY105" s="4"/>
      <c r="JAZ105" s="5"/>
      <c r="JBA105" s="17"/>
      <c r="JBB105" s="17"/>
      <c r="JBC105" s="17"/>
      <c r="JBD105" s="17"/>
      <c r="JBE105" s="17"/>
      <c r="JBF105" s="17"/>
      <c r="JBG105" s="4"/>
      <c r="JBI105" s="4"/>
      <c r="JBJ105" s="5"/>
      <c r="JBK105" s="17"/>
      <c r="JBL105" s="17"/>
      <c r="JBM105" s="17"/>
      <c r="JBN105" s="17"/>
      <c r="JBO105" s="17"/>
      <c r="JBP105" s="17"/>
      <c r="JBQ105" s="4"/>
      <c r="JBS105" s="4"/>
      <c r="JBT105" s="5"/>
      <c r="JBU105" s="17"/>
      <c r="JBV105" s="17"/>
      <c r="JBW105" s="17"/>
      <c r="JBX105" s="17"/>
      <c r="JBY105" s="17"/>
      <c r="JBZ105" s="17"/>
      <c r="JCA105" s="4"/>
      <c r="JCC105" s="4"/>
      <c r="JCD105" s="5"/>
      <c r="JCE105" s="17"/>
      <c r="JCF105" s="17"/>
      <c r="JCG105" s="17"/>
      <c r="JCH105" s="17"/>
      <c r="JCI105" s="17"/>
      <c r="JCJ105" s="17"/>
      <c r="JCK105" s="4"/>
      <c r="JCM105" s="4"/>
      <c r="JCN105" s="5"/>
      <c r="JCO105" s="17"/>
      <c r="JCP105" s="17"/>
      <c r="JCQ105" s="17"/>
      <c r="JCR105" s="17"/>
      <c r="JCS105" s="17"/>
      <c r="JCT105" s="17"/>
      <c r="JCU105" s="4"/>
      <c r="JCW105" s="4"/>
      <c r="JCX105" s="5"/>
      <c r="JCY105" s="17"/>
      <c r="JCZ105" s="17"/>
      <c r="JDA105" s="17"/>
      <c r="JDB105" s="17"/>
      <c r="JDC105" s="17"/>
      <c r="JDD105" s="17"/>
      <c r="JDE105" s="4"/>
      <c r="JDG105" s="4"/>
      <c r="JDH105" s="5"/>
      <c r="JDI105" s="17"/>
      <c r="JDJ105" s="17"/>
      <c r="JDK105" s="17"/>
      <c r="JDL105" s="17"/>
      <c r="JDM105" s="17"/>
      <c r="JDN105" s="17"/>
      <c r="JDO105" s="4"/>
      <c r="JDQ105" s="4"/>
      <c r="JDR105" s="5"/>
      <c r="JDS105" s="17"/>
      <c r="JDT105" s="17"/>
      <c r="JDU105" s="17"/>
      <c r="JDV105" s="17"/>
      <c r="JDW105" s="17"/>
      <c r="JDX105" s="17"/>
      <c r="JDY105" s="4"/>
      <c r="JEA105" s="4"/>
      <c r="JEB105" s="5"/>
      <c r="JEC105" s="17"/>
      <c r="JED105" s="17"/>
      <c r="JEE105" s="17"/>
      <c r="JEF105" s="17"/>
      <c r="JEG105" s="17"/>
      <c r="JEH105" s="17"/>
      <c r="JEI105" s="4"/>
      <c r="JEK105" s="4"/>
      <c r="JEL105" s="5"/>
      <c r="JEM105" s="17"/>
      <c r="JEN105" s="17"/>
      <c r="JEO105" s="17"/>
      <c r="JEP105" s="17"/>
      <c r="JEQ105" s="17"/>
      <c r="JER105" s="17"/>
      <c r="JES105" s="4"/>
      <c r="JEU105" s="4"/>
      <c r="JEV105" s="5"/>
      <c r="JEW105" s="17"/>
      <c r="JEX105" s="17"/>
      <c r="JEY105" s="17"/>
      <c r="JEZ105" s="17"/>
      <c r="JFA105" s="17"/>
      <c r="JFB105" s="17"/>
      <c r="JFC105" s="4"/>
      <c r="JFE105" s="4"/>
      <c r="JFF105" s="5"/>
      <c r="JFG105" s="17"/>
      <c r="JFH105" s="17"/>
      <c r="JFI105" s="17"/>
      <c r="JFJ105" s="17"/>
      <c r="JFK105" s="17"/>
      <c r="JFL105" s="17"/>
      <c r="JFM105" s="4"/>
      <c r="JFO105" s="4"/>
      <c r="JFP105" s="5"/>
      <c r="JFQ105" s="17"/>
      <c r="JFR105" s="17"/>
      <c r="JFS105" s="17"/>
      <c r="JFT105" s="17"/>
      <c r="JFU105" s="17"/>
      <c r="JFV105" s="17"/>
      <c r="JFW105" s="4"/>
      <c r="JFY105" s="4"/>
      <c r="JFZ105" s="5"/>
      <c r="JGA105" s="17"/>
      <c r="JGB105" s="17"/>
      <c r="JGC105" s="17"/>
      <c r="JGD105" s="17"/>
      <c r="JGE105" s="17"/>
      <c r="JGF105" s="17"/>
      <c r="JGG105" s="4"/>
      <c r="JGI105" s="4"/>
      <c r="JGJ105" s="5"/>
      <c r="JGK105" s="17"/>
      <c r="JGL105" s="17"/>
      <c r="JGM105" s="17"/>
      <c r="JGN105" s="17"/>
      <c r="JGO105" s="17"/>
      <c r="JGP105" s="17"/>
      <c r="JGQ105" s="4"/>
      <c r="JGS105" s="4"/>
      <c r="JGT105" s="5"/>
      <c r="JGU105" s="17"/>
      <c r="JGV105" s="17"/>
      <c r="JGW105" s="17"/>
      <c r="JGX105" s="17"/>
      <c r="JGY105" s="17"/>
      <c r="JGZ105" s="17"/>
      <c r="JHA105" s="4"/>
      <c r="JHC105" s="4"/>
      <c r="JHD105" s="5"/>
      <c r="JHE105" s="17"/>
      <c r="JHF105" s="17"/>
      <c r="JHG105" s="17"/>
      <c r="JHH105" s="17"/>
      <c r="JHI105" s="17"/>
      <c r="JHJ105" s="17"/>
      <c r="JHK105" s="4"/>
      <c r="JHM105" s="4"/>
      <c r="JHN105" s="5"/>
      <c r="JHO105" s="17"/>
      <c r="JHP105" s="17"/>
      <c r="JHQ105" s="17"/>
      <c r="JHR105" s="17"/>
      <c r="JHS105" s="17"/>
      <c r="JHT105" s="17"/>
      <c r="JHU105" s="4"/>
      <c r="JHW105" s="4"/>
      <c r="JHX105" s="5"/>
      <c r="JHY105" s="17"/>
      <c r="JHZ105" s="17"/>
      <c r="JIA105" s="17"/>
      <c r="JIB105" s="17"/>
      <c r="JIC105" s="17"/>
      <c r="JID105" s="17"/>
      <c r="JIE105" s="4"/>
      <c r="JIG105" s="4"/>
      <c r="JIH105" s="5"/>
      <c r="JII105" s="17"/>
      <c r="JIJ105" s="17"/>
      <c r="JIK105" s="17"/>
      <c r="JIL105" s="17"/>
      <c r="JIM105" s="17"/>
      <c r="JIN105" s="17"/>
      <c r="JIO105" s="4"/>
      <c r="JIQ105" s="4"/>
      <c r="JIR105" s="5"/>
      <c r="JIS105" s="17"/>
      <c r="JIT105" s="17"/>
      <c r="JIU105" s="17"/>
      <c r="JIV105" s="17"/>
      <c r="JIW105" s="17"/>
      <c r="JIX105" s="17"/>
      <c r="JIY105" s="4"/>
      <c r="JJA105" s="4"/>
      <c r="JJB105" s="5"/>
      <c r="JJC105" s="17"/>
      <c r="JJD105" s="17"/>
      <c r="JJE105" s="17"/>
      <c r="JJF105" s="17"/>
      <c r="JJG105" s="17"/>
      <c r="JJH105" s="17"/>
      <c r="JJI105" s="4"/>
      <c r="JJK105" s="4"/>
      <c r="JJL105" s="5"/>
      <c r="JJM105" s="17"/>
      <c r="JJN105" s="17"/>
      <c r="JJO105" s="17"/>
      <c r="JJP105" s="17"/>
      <c r="JJQ105" s="17"/>
      <c r="JJR105" s="17"/>
      <c r="JJS105" s="4"/>
      <c r="JJU105" s="4"/>
      <c r="JJV105" s="5"/>
      <c r="JJW105" s="17"/>
      <c r="JJX105" s="17"/>
      <c r="JJY105" s="17"/>
      <c r="JJZ105" s="17"/>
      <c r="JKA105" s="17"/>
      <c r="JKB105" s="17"/>
      <c r="JKC105" s="4"/>
      <c r="JKE105" s="4"/>
      <c r="JKF105" s="5"/>
      <c r="JKG105" s="17"/>
      <c r="JKH105" s="17"/>
      <c r="JKI105" s="17"/>
      <c r="JKJ105" s="17"/>
      <c r="JKK105" s="17"/>
      <c r="JKL105" s="17"/>
      <c r="JKM105" s="4"/>
      <c r="JKO105" s="4"/>
      <c r="JKP105" s="5"/>
      <c r="JKQ105" s="17"/>
      <c r="JKR105" s="17"/>
      <c r="JKS105" s="17"/>
      <c r="JKT105" s="17"/>
      <c r="JKU105" s="17"/>
      <c r="JKV105" s="17"/>
      <c r="JKW105" s="4"/>
      <c r="JKY105" s="4"/>
      <c r="JKZ105" s="5"/>
      <c r="JLA105" s="17"/>
      <c r="JLB105" s="17"/>
      <c r="JLC105" s="17"/>
      <c r="JLD105" s="17"/>
      <c r="JLE105" s="17"/>
      <c r="JLF105" s="17"/>
      <c r="JLG105" s="4"/>
      <c r="JLI105" s="4"/>
      <c r="JLJ105" s="5"/>
      <c r="JLK105" s="17"/>
      <c r="JLL105" s="17"/>
      <c r="JLM105" s="17"/>
      <c r="JLN105" s="17"/>
      <c r="JLO105" s="17"/>
      <c r="JLP105" s="17"/>
      <c r="JLQ105" s="4"/>
      <c r="JLS105" s="4"/>
      <c r="JLT105" s="5"/>
      <c r="JLU105" s="17"/>
      <c r="JLV105" s="17"/>
      <c r="JLW105" s="17"/>
      <c r="JLX105" s="17"/>
      <c r="JLY105" s="17"/>
      <c r="JLZ105" s="17"/>
      <c r="JMA105" s="4"/>
      <c r="JMC105" s="4"/>
      <c r="JMD105" s="5"/>
      <c r="JME105" s="17"/>
      <c r="JMF105" s="17"/>
      <c r="JMG105" s="17"/>
      <c r="JMH105" s="17"/>
      <c r="JMI105" s="17"/>
      <c r="JMJ105" s="17"/>
      <c r="JMK105" s="4"/>
      <c r="JMM105" s="4"/>
      <c r="JMN105" s="5"/>
      <c r="JMO105" s="17"/>
      <c r="JMP105" s="17"/>
      <c r="JMQ105" s="17"/>
      <c r="JMR105" s="17"/>
      <c r="JMS105" s="17"/>
      <c r="JMT105" s="17"/>
      <c r="JMU105" s="4"/>
      <c r="JMW105" s="4"/>
      <c r="JMX105" s="5"/>
      <c r="JMY105" s="17"/>
      <c r="JMZ105" s="17"/>
      <c r="JNA105" s="17"/>
      <c r="JNB105" s="17"/>
      <c r="JNC105" s="17"/>
      <c r="JND105" s="17"/>
      <c r="JNE105" s="4"/>
      <c r="JNG105" s="4"/>
      <c r="JNH105" s="5"/>
      <c r="JNI105" s="17"/>
      <c r="JNJ105" s="17"/>
      <c r="JNK105" s="17"/>
      <c r="JNL105" s="17"/>
      <c r="JNM105" s="17"/>
      <c r="JNN105" s="17"/>
      <c r="JNO105" s="4"/>
      <c r="JNQ105" s="4"/>
      <c r="JNR105" s="5"/>
      <c r="JNS105" s="17"/>
      <c r="JNT105" s="17"/>
      <c r="JNU105" s="17"/>
      <c r="JNV105" s="17"/>
      <c r="JNW105" s="17"/>
      <c r="JNX105" s="17"/>
      <c r="JNY105" s="4"/>
      <c r="JOA105" s="4"/>
      <c r="JOB105" s="5"/>
      <c r="JOC105" s="17"/>
      <c r="JOD105" s="17"/>
      <c r="JOE105" s="17"/>
      <c r="JOF105" s="17"/>
      <c r="JOG105" s="17"/>
      <c r="JOH105" s="17"/>
      <c r="JOI105" s="4"/>
      <c r="JOK105" s="4"/>
      <c r="JOL105" s="5"/>
      <c r="JOM105" s="17"/>
      <c r="JON105" s="17"/>
      <c r="JOO105" s="17"/>
      <c r="JOP105" s="17"/>
      <c r="JOQ105" s="17"/>
      <c r="JOR105" s="17"/>
      <c r="JOS105" s="4"/>
      <c r="JOU105" s="4"/>
      <c r="JOV105" s="5"/>
      <c r="JOW105" s="17"/>
      <c r="JOX105" s="17"/>
      <c r="JOY105" s="17"/>
      <c r="JOZ105" s="17"/>
      <c r="JPA105" s="17"/>
      <c r="JPB105" s="17"/>
      <c r="JPC105" s="4"/>
      <c r="JPE105" s="4"/>
      <c r="JPF105" s="5"/>
      <c r="JPG105" s="17"/>
      <c r="JPH105" s="17"/>
      <c r="JPI105" s="17"/>
      <c r="JPJ105" s="17"/>
      <c r="JPK105" s="17"/>
      <c r="JPL105" s="17"/>
      <c r="JPM105" s="4"/>
      <c r="JPO105" s="4"/>
      <c r="JPP105" s="5"/>
      <c r="JPQ105" s="17"/>
      <c r="JPR105" s="17"/>
      <c r="JPS105" s="17"/>
      <c r="JPT105" s="17"/>
      <c r="JPU105" s="17"/>
      <c r="JPV105" s="17"/>
      <c r="JPW105" s="4"/>
      <c r="JPY105" s="4"/>
      <c r="JPZ105" s="5"/>
      <c r="JQA105" s="17"/>
      <c r="JQB105" s="17"/>
      <c r="JQC105" s="17"/>
      <c r="JQD105" s="17"/>
      <c r="JQE105" s="17"/>
      <c r="JQF105" s="17"/>
      <c r="JQG105" s="4"/>
      <c r="JQI105" s="4"/>
      <c r="JQJ105" s="5"/>
      <c r="JQK105" s="17"/>
      <c r="JQL105" s="17"/>
      <c r="JQM105" s="17"/>
      <c r="JQN105" s="17"/>
      <c r="JQO105" s="17"/>
      <c r="JQP105" s="17"/>
      <c r="JQQ105" s="4"/>
      <c r="JQS105" s="4"/>
      <c r="JQT105" s="5"/>
      <c r="JQU105" s="17"/>
      <c r="JQV105" s="17"/>
      <c r="JQW105" s="17"/>
      <c r="JQX105" s="17"/>
      <c r="JQY105" s="17"/>
      <c r="JQZ105" s="17"/>
      <c r="JRA105" s="4"/>
      <c r="JRC105" s="4"/>
      <c r="JRD105" s="5"/>
      <c r="JRE105" s="17"/>
      <c r="JRF105" s="17"/>
      <c r="JRG105" s="17"/>
      <c r="JRH105" s="17"/>
      <c r="JRI105" s="17"/>
      <c r="JRJ105" s="17"/>
      <c r="JRK105" s="4"/>
      <c r="JRM105" s="4"/>
      <c r="JRN105" s="5"/>
      <c r="JRO105" s="17"/>
      <c r="JRP105" s="17"/>
      <c r="JRQ105" s="17"/>
      <c r="JRR105" s="17"/>
      <c r="JRS105" s="17"/>
      <c r="JRT105" s="17"/>
      <c r="JRU105" s="4"/>
      <c r="JRW105" s="4"/>
      <c r="JRX105" s="5"/>
      <c r="JRY105" s="17"/>
      <c r="JRZ105" s="17"/>
      <c r="JSA105" s="17"/>
      <c r="JSB105" s="17"/>
      <c r="JSC105" s="17"/>
      <c r="JSD105" s="17"/>
      <c r="JSE105" s="4"/>
      <c r="JSG105" s="4"/>
      <c r="JSH105" s="5"/>
      <c r="JSI105" s="17"/>
      <c r="JSJ105" s="17"/>
      <c r="JSK105" s="17"/>
      <c r="JSL105" s="17"/>
      <c r="JSM105" s="17"/>
      <c r="JSN105" s="17"/>
      <c r="JSO105" s="4"/>
      <c r="JSQ105" s="4"/>
      <c r="JSR105" s="5"/>
      <c r="JSS105" s="17"/>
      <c r="JST105" s="17"/>
      <c r="JSU105" s="17"/>
      <c r="JSV105" s="17"/>
      <c r="JSW105" s="17"/>
      <c r="JSX105" s="17"/>
      <c r="JSY105" s="4"/>
      <c r="JTA105" s="4"/>
      <c r="JTB105" s="5"/>
      <c r="JTC105" s="17"/>
      <c r="JTD105" s="17"/>
      <c r="JTE105" s="17"/>
      <c r="JTF105" s="17"/>
      <c r="JTG105" s="17"/>
      <c r="JTH105" s="17"/>
      <c r="JTI105" s="4"/>
      <c r="JTK105" s="4"/>
      <c r="JTL105" s="5"/>
      <c r="JTM105" s="17"/>
      <c r="JTN105" s="17"/>
      <c r="JTO105" s="17"/>
      <c r="JTP105" s="17"/>
      <c r="JTQ105" s="17"/>
      <c r="JTR105" s="17"/>
      <c r="JTS105" s="4"/>
      <c r="JTU105" s="4"/>
      <c r="JTV105" s="5"/>
      <c r="JTW105" s="17"/>
      <c r="JTX105" s="17"/>
      <c r="JTY105" s="17"/>
      <c r="JTZ105" s="17"/>
      <c r="JUA105" s="17"/>
      <c r="JUB105" s="17"/>
      <c r="JUC105" s="4"/>
      <c r="JUE105" s="4"/>
      <c r="JUF105" s="5"/>
      <c r="JUG105" s="17"/>
      <c r="JUH105" s="17"/>
      <c r="JUI105" s="17"/>
      <c r="JUJ105" s="17"/>
      <c r="JUK105" s="17"/>
      <c r="JUL105" s="17"/>
      <c r="JUM105" s="4"/>
      <c r="JUO105" s="4"/>
      <c r="JUP105" s="5"/>
      <c r="JUQ105" s="17"/>
      <c r="JUR105" s="17"/>
      <c r="JUS105" s="17"/>
      <c r="JUT105" s="17"/>
      <c r="JUU105" s="17"/>
      <c r="JUV105" s="17"/>
      <c r="JUW105" s="4"/>
      <c r="JUY105" s="4"/>
      <c r="JUZ105" s="5"/>
      <c r="JVA105" s="17"/>
      <c r="JVB105" s="17"/>
      <c r="JVC105" s="17"/>
      <c r="JVD105" s="17"/>
      <c r="JVE105" s="17"/>
      <c r="JVF105" s="17"/>
      <c r="JVG105" s="4"/>
      <c r="JVI105" s="4"/>
      <c r="JVJ105" s="5"/>
      <c r="JVK105" s="17"/>
      <c r="JVL105" s="17"/>
      <c r="JVM105" s="17"/>
      <c r="JVN105" s="17"/>
      <c r="JVO105" s="17"/>
      <c r="JVP105" s="17"/>
      <c r="JVQ105" s="4"/>
      <c r="JVS105" s="4"/>
      <c r="JVT105" s="5"/>
      <c r="JVU105" s="17"/>
      <c r="JVV105" s="17"/>
      <c r="JVW105" s="17"/>
      <c r="JVX105" s="17"/>
      <c r="JVY105" s="17"/>
      <c r="JVZ105" s="17"/>
      <c r="JWA105" s="4"/>
      <c r="JWC105" s="4"/>
      <c r="JWD105" s="5"/>
      <c r="JWE105" s="17"/>
      <c r="JWF105" s="17"/>
      <c r="JWG105" s="17"/>
      <c r="JWH105" s="17"/>
      <c r="JWI105" s="17"/>
      <c r="JWJ105" s="17"/>
      <c r="JWK105" s="4"/>
      <c r="JWM105" s="4"/>
      <c r="JWN105" s="5"/>
      <c r="JWO105" s="17"/>
      <c r="JWP105" s="17"/>
      <c r="JWQ105" s="17"/>
      <c r="JWR105" s="17"/>
      <c r="JWS105" s="17"/>
      <c r="JWT105" s="17"/>
      <c r="JWU105" s="4"/>
      <c r="JWW105" s="4"/>
      <c r="JWX105" s="5"/>
      <c r="JWY105" s="17"/>
      <c r="JWZ105" s="17"/>
      <c r="JXA105" s="17"/>
      <c r="JXB105" s="17"/>
      <c r="JXC105" s="17"/>
      <c r="JXD105" s="17"/>
      <c r="JXE105" s="4"/>
      <c r="JXG105" s="4"/>
      <c r="JXH105" s="5"/>
      <c r="JXI105" s="17"/>
      <c r="JXJ105" s="17"/>
      <c r="JXK105" s="17"/>
      <c r="JXL105" s="17"/>
      <c r="JXM105" s="17"/>
      <c r="JXN105" s="17"/>
      <c r="JXO105" s="4"/>
      <c r="JXQ105" s="4"/>
      <c r="JXR105" s="5"/>
      <c r="JXS105" s="17"/>
      <c r="JXT105" s="17"/>
      <c r="JXU105" s="17"/>
      <c r="JXV105" s="17"/>
      <c r="JXW105" s="17"/>
      <c r="JXX105" s="17"/>
      <c r="JXY105" s="4"/>
      <c r="JYA105" s="4"/>
      <c r="JYB105" s="5"/>
      <c r="JYC105" s="17"/>
      <c r="JYD105" s="17"/>
      <c r="JYE105" s="17"/>
      <c r="JYF105" s="17"/>
      <c r="JYG105" s="17"/>
      <c r="JYH105" s="17"/>
      <c r="JYI105" s="4"/>
      <c r="JYK105" s="4"/>
      <c r="JYL105" s="5"/>
      <c r="JYM105" s="17"/>
      <c r="JYN105" s="17"/>
      <c r="JYO105" s="17"/>
      <c r="JYP105" s="17"/>
      <c r="JYQ105" s="17"/>
      <c r="JYR105" s="17"/>
      <c r="JYS105" s="4"/>
      <c r="JYU105" s="4"/>
      <c r="JYV105" s="5"/>
      <c r="JYW105" s="17"/>
      <c r="JYX105" s="17"/>
      <c r="JYY105" s="17"/>
      <c r="JYZ105" s="17"/>
      <c r="JZA105" s="17"/>
      <c r="JZB105" s="17"/>
      <c r="JZC105" s="4"/>
      <c r="JZE105" s="4"/>
      <c r="JZF105" s="5"/>
      <c r="JZG105" s="17"/>
      <c r="JZH105" s="17"/>
      <c r="JZI105" s="17"/>
      <c r="JZJ105" s="17"/>
      <c r="JZK105" s="17"/>
      <c r="JZL105" s="17"/>
      <c r="JZM105" s="4"/>
      <c r="JZO105" s="4"/>
      <c r="JZP105" s="5"/>
      <c r="JZQ105" s="17"/>
      <c r="JZR105" s="17"/>
      <c r="JZS105" s="17"/>
      <c r="JZT105" s="17"/>
      <c r="JZU105" s="17"/>
      <c r="JZV105" s="17"/>
      <c r="JZW105" s="4"/>
      <c r="JZY105" s="4"/>
      <c r="JZZ105" s="5"/>
      <c r="KAA105" s="17"/>
      <c r="KAB105" s="17"/>
      <c r="KAC105" s="17"/>
      <c r="KAD105" s="17"/>
      <c r="KAE105" s="17"/>
      <c r="KAF105" s="17"/>
      <c r="KAG105" s="4"/>
      <c r="KAI105" s="4"/>
      <c r="KAJ105" s="5"/>
      <c r="KAK105" s="17"/>
      <c r="KAL105" s="17"/>
      <c r="KAM105" s="17"/>
      <c r="KAN105" s="17"/>
      <c r="KAO105" s="17"/>
      <c r="KAP105" s="17"/>
      <c r="KAQ105" s="4"/>
      <c r="KAS105" s="4"/>
      <c r="KAT105" s="5"/>
      <c r="KAU105" s="17"/>
      <c r="KAV105" s="17"/>
      <c r="KAW105" s="17"/>
      <c r="KAX105" s="17"/>
      <c r="KAY105" s="17"/>
      <c r="KAZ105" s="17"/>
      <c r="KBA105" s="4"/>
      <c r="KBC105" s="4"/>
      <c r="KBD105" s="5"/>
      <c r="KBE105" s="17"/>
      <c r="KBF105" s="17"/>
      <c r="KBG105" s="17"/>
      <c r="KBH105" s="17"/>
      <c r="KBI105" s="17"/>
      <c r="KBJ105" s="17"/>
      <c r="KBK105" s="4"/>
      <c r="KBM105" s="4"/>
      <c r="KBN105" s="5"/>
      <c r="KBO105" s="17"/>
      <c r="KBP105" s="17"/>
      <c r="KBQ105" s="17"/>
      <c r="KBR105" s="17"/>
      <c r="KBS105" s="17"/>
      <c r="KBT105" s="17"/>
      <c r="KBU105" s="4"/>
      <c r="KBW105" s="4"/>
      <c r="KBX105" s="5"/>
      <c r="KBY105" s="17"/>
      <c r="KBZ105" s="17"/>
      <c r="KCA105" s="17"/>
      <c r="KCB105" s="17"/>
      <c r="KCC105" s="17"/>
      <c r="KCD105" s="17"/>
      <c r="KCE105" s="4"/>
      <c r="KCG105" s="4"/>
      <c r="KCH105" s="5"/>
      <c r="KCI105" s="17"/>
      <c r="KCJ105" s="17"/>
      <c r="KCK105" s="17"/>
      <c r="KCL105" s="17"/>
      <c r="KCM105" s="17"/>
      <c r="KCN105" s="17"/>
      <c r="KCO105" s="4"/>
      <c r="KCQ105" s="4"/>
      <c r="KCR105" s="5"/>
      <c r="KCS105" s="17"/>
      <c r="KCT105" s="17"/>
      <c r="KCU105" s="17"/>
      <c r="KCV105" s="17"/>
      <c r="KCW105" s="17"/>
      <c r="KCX105" s="17"/>
      <c r="KCY105" s="4"/>
      <c r="KDA105" s="4"/>
      <c r="KDB105" s="5"/>
      <c r="KDC105" s="17"/>
      <c r="KDD105" s="17"/>
      <c r="KDE105" s="17"/>
      <c r="KDF105" s="17"/>
      <c r="KDG105" s="17"/>
      <c r="KDH105" s="17"/>
      <c r="KDI105" s="4"/>
      <c r="KDK105" s="4"/>
      <c r="KDL105" s="5"/>
      <c r="KDM105" s="17"/>
      <c r="KDN105" s="17"/>
      <c r="KDO105" s="17"/>
      <c r="KDP105" s="17"/>
      <c r="KDQ105" s="17"/>
      <c r="KDR105" s="17"/>
      <c r="KDS105" s="4"/>
      <c r="KDU105" s="4"/>
      <c r="KDV105" s="5"/>
      <c r="KDW105" s="17"/>
      <c r="KDX105" s="17"/>
      <c r="KDY105" s="17"/>
      <c r="KDZ105" s="17"/>
      <c r="KEA105" s="17"/>
      <c r="KEB105" s="17"/>
      <c r="KEC105" s="4"/>
      <c r="KEE105" s="4"/>
      <c r="KEF105" s="5"/>
      <c r="KEG105" s="17"/>
      <c r="KEH105" s="17"/>
      <c r="KEI105" s="17"/>
      <c r="KEJ105" s="17"/>
      <c r="KEK105" s="17"/>
      <c r="KEL105" s="17"/>
      <c r="KEM105" s="4"/>
      <c r="KEO105" s="4"/>
      <c r="KEP105" s="5"/>
      <c r="KEQ105" s="17"/>
      <c r="KER105" s="17"/>
      <c r="KES105" s="17"/>
      <c r="KET105" s="17"/>
      <c r="KEU105" s="17"/>
      <c r="KEV105" s="17"/>
      <c r="KEW105" s="4"/>
      <c r="KEY105" s="4"/>
      <c r="KEZ105" s="5"/>
      <c r="KFA105" s="17"/>
      <c r="KFB105" s="17"/>
      <c r="KFC105" s="17"/>
      <c r="KFD105" s="17"/>
      <c r="KFE105" s="17"/>
      <c r="KFF105" s="17"/>
      <c r="KFG105" s="4"/>
      <c r="KFI105" s="4"/>
      <c r="KFJ105" s="5"/>
      <c r="KFK105" s="17"/>
      <c r="KFL105" s="17"/>
      <c r="KFM105" s="17"/>
      <c r="KFN105" s="17"/>
      <c r="KFO105" s="17"/>
      <c r="KFP105" s="17"/>
      <c r="KFQ105" s="4"/>
      <c r="KFS105" s="4"/>
      <c r="KFT105" s="5"/>
      <c r="KFU105" s="17"/>
      <c r="KFV105" s="17"/>
      <c r="KFW105" s="17"/>
      <c r="KFX105" s="17"/>
      <c r="KFY105" s="17"/>
      <c r="KFZ105" s="17"/>
      <c r="KGA105" s="4"/>
      <c r="KGC105" s="4"/>
      <c r="KGD105" s="5"/>
      <c r="KGE105" s="17"/>
      <c r="KGF105" s="17"/>
      <c r="KGG105" s="17"/>
      <c r="KGH105" s="17"/>
      <c r="KGI105" s="17"/>
      <c r="KGJ105" s="17"/>
      <c r="KGK105" s="4"/>
      <c r="KGM105" s="4"/>
      <c r="KGN105" s="5"/>
      <c r="KGO105" s="17"/>
      <c r="KGP105" s="17"/>
      <c r="KGQ105" s="17"/>
      <c r="KGR105" s="17"/>
      <c r="KGS105" s="17"/>
      <c r="KGT105" s="17"/>
      <c r="KGU105" s="4"/>
      <c r="KGW105" s="4"/>
      <c r="KGX105" s="5"/>
      <c r="KGY105" s="17"/>
      <c r="KGZ105" s="17"/>
      <c r="KHA105" s="17"/>
      <c r="KHB105" s="17"/>
      <c r="KHC105" s="17"/>
      <c r="KHD105" s="17"/>
      <c r="KHE105" s="4"/>
      <c r="KHG105" s="4"/>
      <c r="KHH105" s="5"/>
      <c r="KHI105" s="17"/>
      <c r="KHJ105" s="17"/>
      <c r="KHK105" s="17"/>
      <c r="KHL105" s="17"/>
      <c r="KHM105" s="17"/>
      <c r="KHN105" s="17"/>
      <c r="KHO105" s="4"/>
      <c r="KHQ105" s="4"/>
      <c r="KHR105" s="5"/>
      <c r="KHS105" s="17"/>
      <c r="KHT105" s="17"/>
      <c r="KHU105" s="17"/>
      <c r="KHV105" s="17"/>
      <c r="KHW105" s="17"/>
      <c r="KHX105" s="17"/>
      <c r="KHY105" s="4"/>
      <c r="KIA105" s="4"/>
      <c r="KIB105" s="5"/>
      <c r="KIC105" s="17"/>
      <c r="KID105" s="17"/>
      <c r="KIE105" s="17"/>
      <c r="KIF105" s="17"/>
      <c r="KIG105" s="17"/>
      <c r="KIH105" s="17"/>
      <c r="KII105" s="4"/>
      <c r="KIK105" s="4"/>
      <c r="KIL105" s="5"/>
      <c r="KIM105" s="17"/>
      <c r="KIN105" s="17"/>
      <c r="KIO105" s="17"/>
      <c r="KIP105" s="17"/>
      <c r="KIQ105" s="17"/>
      <c r="KIR105" s="17"/>
      <c r="KIS105" s="4"/>
      <c r="KIU105" s="4"/>
      <c r="KIV105" s="5"/>
      <c r="KIW105" s="17"/>
      <c r="KIX105" s="17"/>
      <c r="KIY105" s="17"/>
      <c r="KIZ105" s="17"/>
      <c r="KJA105" s="17"/>
      <c r="KJB105" s="17"/>
      <c r="KJC105" s="4"/>
      <c r="KJE105" s="4"/>
      <c r="KJF105" s="5"/>
      <c r="KJG105" s="17"/>
      <c r="KJH105" s="17"/>
      <c r="KJI105" s="17"/>
      <c r="KJJ105" s="17"/>
      <c r="KJK105" s="17"/>
      <c r="KJL105" s="17"/>
      <c r="KJM105" s="4"/>
      <c r="KJO105" s="4"/>
      <c r="KJP105" s="5"/>
      <c r="KJQ105" s="17"/>
      <c r="KJR105" s="17"/>
      <c r="KJS105" s="17"/>
      <c r="KJT105" s="17"/>
      <c r="KJU105" s="17"/>
      <c r="KJV105" s="17"/>
      <c r="KJW105" s="4"/>
      <c r="KJY105" s="4"/>
      <c r="KJZ105" s="5"/>
      <c r="KKA105" s="17"/>
      <c r="KKB105" s="17"/>
      <c r="KKC105" s="17"/>
      <c r="KKD105" s="17"/>
      <c r="KKE105" s="17"/>
      <c r="KKF105" s="17"/>
      <c r="KKG105" s="4"/>
      <c r="KKI105" s="4"/>
      <c r="KKJ105" s="5"/>
      <c r="KKK105" s="17"/>
      <c r="KKL105" s="17"/>
      <c r="KKM105" s="17"/>
      <c r="KKN105" s="17"/>
      <c r="KKO105" s="17"/>
      <c r="KKP105" s="17"/>
      <c r="KKQ105" s="4"/>
      <c r="KKS105" s="4"/>
      <c r="KKT105" s="5"/>
      <c r="KKU105" s="17"/>
      <c r="KKV105" s="17"/>
      <c r="KKW105" s="17"/>
      <c r="KKX105" s="17"/>
      <c r="KKY105" s="17"/>
      <c r="KKZ105" s="17"/>
      <c r="KLA105" s="4"/>
      <c r="KLC105" s="4"/>
      <c r="KLD105" s="5"/>
      <c r="KLE105" s="17"/>
      <c r="KLF105" s="17"/>
      <c r="KLG105" s="17"/>
      <c r="KLH105" s="17"/>
      <c r="KLI105" s="17"/>
      <c r="KLJ105" s="17"/>
      <c r="KLK105" s="4"/>
      <c r="KLM105" s="4"/>
      <c r="KLN105" s="5"/>
      <c r="KLO105" s="17"/>
      <c r="KLP105" s="17"/>
      <c r="KLQ105" s="17"/>
      <c r="KLR105" s="17"/>
      <c r="KLS105" s="17"/>
      <c r="KLT105" s="17"/>
      <c r="KLU105" s="4"/>
      <c r="KLW105" s="4"/>
      <c r="KLX105" s="5"/>
      <c r="KLY105" s="17"/>
      <c r="KLZ105" s="17"/>
      <c r="KMA105" s="17"/>
      <c r="KMB105" s="17"/>
      <c r="KMC105" s="17"/>
      <c r="KMD105" s="17"/>
      <c r="KME105" s="4"/>
      <c r="KMG105" s="4"/>
      <c r="KMH105" s="5"/>
      <c r="KMI105" s="17"/>
      <c r="KMJ105" s="17"/>
      <c r="KMK105" s="17"/>
      <c r="KML105" s="17"/>
      <c r="KMM105" s="17"/>
      <c r="KMN105" s="17"/>
      <c r="KMO105" s="4"/>
      <c r="KMQ105" s="4"/>
      <c r="KMR105" s="5"/>
      <c r="KMS105" s="17"/>
      <c r="KMT105" s="17"/>
      <c r="KMU105" s="17"/>
      <c r="KMV105" s="17"/>
      <c r="KMW105" s="17"/>
      <c r="KMX105" s="17"/>
      <c r="KMY105" s="4"/>
      <c r="KNA105" s="4"/>
      <c r="KNB105" s="5"/>
      <c r="KNC105" s="17"/>
      <c r="KND105" s="17"/>
      <c r="KNE105" s="17"/>
      <c r="KNF105" s="17"/>
      <c r="KNG105" s="17"/>
      <c r="KNH105" s="17"/>
      <c r="KNI105" s="4"/>
      <c r="KNK105" s="4"/>
      <c r="KNL105" s="5"/>
      <c r="KNM105" s="17"/>
      <c r="KNN105" s="17"/>
      <c r="KNO105" s="17"/>
      <c r="KNP105" s="17"/>
      <c r="KNQ105" s="17"/>
      <c r="KNR105" s="17"/>
      <c r="KNS105" s="4"/>
      <c r="KNU105" s="4"/>
      <c r="KNV105" s="5"/>
      <c r="KNW105" s="17"/>
      <c r="KNX105" s="17"/>
      <c r="KNY105" s="17"/>
      <c r="KNZ105" s="17"/>
      <c r="KOA105" s="17"/>
      <c r="KOB105" s="17"/>
      <c r="KOC105" s="4"/>
      <c r="KOE105" s="4"/>
      <c r="KOF105" s="5"/>
      <c r="KOG105" s="17"/>
      <c r="KOH105" s="17"/>
      <c r="KOI105" s="17"/>
      <c r="KOJ105" s="17"/>
      <c r="KOK105" s="17"/>
      <c r="KOL105" s="17"/>
      <c r="KOM105" s="4"/>
      <c r="KOO105" s="4"/>
      <c r="KOP105" s="5"/>
      <c r="KOQ105" s="17"/>
      <c r="KOR105" s="17"/>
      <c r="KOS105" s="17"/>
      <c r="KOT105" s="17"/>
      <c r="KOU105" s="17"/>
      <c r="KOV105" s="17"/>
      <c r="KOW105" s="4"/>
      <c r="KOY105" s="4"/>
      <c r="KOZ105" s="5"/>
      <c r="KPA105" s="17"/>
      <c r="KPB105" s="17"/>
      <c r="KPC105" s="17"/>
      <c r="KPD105" s="17"/>
      <c r="KPE105" s="17"/>
      <c r="KPF105" s="17"/>
      <c r="KPG105" s="4"/>
      <c r="KPI105" s="4"/>
      <c r="KPJ105" s="5"/>
      <c r="KPK105" s="17"/>
      <c r="KPL105" s="17"/>
      <c r="KPM105" s="17"/>
      <c r="KPN105" s="17"/>
      <c r="KPO105" s="17"/>
      <c r="KPP105" s="17"/>
      <c r="KPQ105" s="4"/>
      <c r="KPS105" s="4"/>
      <c r="KPT105" s="5"/>
      <c r="KPU105" s="17"/>
      <c r="KPV105" s="17"/>
      <c r="KPW105" s="17"/>
      <c r="KPX105" s="17"/>
      <c r="KPY105" s="17"/>
      <c r="KPZ105" s="17"/>
      <c r="KQA105" s="4"/>
      <c r="KQC105" s="4"/>
      <c r="KQD105" s="5"/>
      <c r="KQE105" s="17"/>
      <c r="KQF105" s="17"/>
      <c r="KQG105" s="17"/>
      <c r="KQH105" s="17"/>
      <c r="KQI105" s="17"/>
      <c r="KQJ105" s="17"/>
      <c r="KQK105" s="4"/>
      <c r="KQM105" s="4"/>
      <c r="KQN105" s="5"/>
      <c r="KQO105" s="17"/>
      <c r="KQP105" s="17"/>
      <c r="KQQ105" s="17"/>
      <c r="KQR105" s="17"/>
      <c r="KQS105" s="17"/>
      <c r="KQT105" s="17"/>
      <c r="KQU105" s="4"/>
      <c r="KQW105" s="4"/>
      <c r="KQX105" s="5"/>
      <c r="KQY105" s="17"/>
      <c r="KQZ105" s="17"/>
      <c r="KRA105" s="17"/>
      <c r="KRB105" s="17"/>
      <c r="KRC105" s="17"/>
      <c r="KRD105" s="17"/>
      <c r="KRE105" s="4"/>
      <c r="KRG105" s="4"/>
      <c r="KRH105" s="5"/>
      <c r="KRI105" s="17"/>
      <c r="KRJ105" s="17"/>
      <c r="KRK105" s="17"/>
      <c r="KRL105" s="17"/>
      <c r="KRM105" s="17"/>
      <c r="KRN105" s="17"/>
      <c r="KRO105" s="4"/>
      <c r="KRQ105" s="4"/>
      <c r="KRR105" s="5"/>
      <c r="KRS105" s="17"/>
      <c r="KRT105" s="17"/>
      <c r="KRU105" s="17"/>
      <c r="KRV105" s="17"/>
      <c r="KRW105" s="17"/>
      <c r="KRX105" s="17"/>
      <c r="KRY105" s="4"/>
      <c r="KSA105" s="4"/>
      <c r="KSB105" s="5"/>
      <c r="KSC105" s="17"/>
      <c r="KSD105" s="17"/>
      <c r="KSE105" s="17"/>
      <c r="KSF105" s="17"/>
      <c r="KSG105" s="17"/>
      <c r="KSH105" s="17"/>
      <c r="KSI105" s="4"/>
      <c r="KSK105" s="4"/>
      <c r="KSL105" s="5"/>
      <c r="KSM105" s="17"/>
      <c r="KSN105" s="17"/>
      <c r="KSO105" s="17"/>
      <c r="KSP105" s="17"/>
      <c r="KSQ105" s="17"/>
      <c r="KSR105" s="17"/>
      <c r="KSS105" s="4"/>
      <c r="KSU105" s="4"/>
      <c r="KSV105" s="5"/>
      <c r="KSW105" s="17"/>
      <c r="KSX105" s="17"/>
      <c r="KSY105" s="17"/>
      <c r="KSZ105" s="17"/>
      <c r="KTA105" s="17"/>
      <c r="KTB105" s="17"/>
      <c r="KTC105" s="4"/>
      <c r="KTE105" s="4"/>
      <c r="KTF105" s="5"/>
      <c r="KTG105" s="17"/>
      <c r="KTH105" s="17"/>
      <c r="KTI105" s="17"/>
      <c r="KTJ105" s="17"/>
      <c r="KTK105" s="17"/>
      <c r="KTL105" s="17"/>
      <c r="KTM105" s="4"/>
      <c r="KTO105" s="4"/>
      <c r="KTP105" s="5"/>
      <c r="KTQ105" s="17"/>
      <c r="KTR105" s="17"/>
      <c r="KTS105" s="17"/>
      <c r="KTT105" s="17"/>
      <c r="KTU105" s="17"/>
      <c r="KTV105" s="17"/>
      <c r="KTW105" s="4"/>
      <c r="KTY105" s="4"/>
      <c r="KTZ105" s="5"/>
      <c r="KUA105" s="17"/>
      <c r="KUB105" s="17"/>
      <c r="KUC105" s="17"/>
      <c r="KUD105" s="17"/>
      <c r="KUE105" s="17"/>
      <c r="KUF105" s="17"/>
      <c r="KUG105" s="4"/>
      <c r="KUI105" s="4"/>
      <c r="KUJ105" s="5"/>
      <c r="KUK105" s="17"/>
      <c r="KUL105" s="17"/>
      <c r="KUM105" s="17"/>
      <c r="KUN105" s="17"/>
      <c r="KUO105" s="17"/>
      <c r="KUP105" s="17"/>
      <c r="KUQ105" s="4"/>
      <c r="KUS105" s="4"/>
      <c r="KUT105" s="5"/>
      <c r="KUU105" s="17"/>
      <c r="KUV105" s="17"/>
      <c r="KUW105" s="17"/>
      <c r="KUX105" s="17"/>
      <c r="KUY105" s="17"/>
      <c r="KUZ105" s="17"/>
      <c r="KVA105" s="4"/>
      <c r="KVC105" s="4"/>
      <c r="KVD105" s="5"/>
      <c r="KVE105" s="17"/>
      <c r="KVF105" s="17"/>
      <c r="KVG105" s="17"/>
      <c r="KVH105" s="17"/>
      <c r="KVI105" s="17"/>
      <c r="KVJ105" s="17"/>
      <c r="KVK105" s="4"/>
      <c r="KVM105" s="4"/>
      <c r="KVN105" s="5"/>
      <c r="KVO105" s="17"/>
      <c r="KVP105" s="17"/>
      <c r="KVQ105" s="17"/>
      <c r="KVR105" s="17"/>
      <c r="KVS105" s="17"/>
      <c r="KVT105" s="17"/>
      <c r="KVU105" s="4"/>
      <c r="KVW105" s="4"/>
      <c r="KVX105" s="5"/>
      <c r="KVY105" s="17"/>
      <c r="KVZ105" s="17"/>
      <c r="KWA105" s="17"/>
      <c r="KWB105" s="17"/>
      <c r="KWC105" s="17"/>
      <c r="KWD105" s="17"/>
      <c r="KWE105" s="4"/>
      <c r="KWG105" s="4"/>
      <c r="KWH105" s="5"/>
      <c r="KWI105" s="17"/>
      <c r="KWJ105" s="17"/>
      <c r="KWK105" s="17"/>
      <c r="KWL105" s="17"/>
      <c r="KWM105" s="17"/>
      <c r="KWN105" s="17"/>
      <c r="KWO105" s="4"/>
      <c r="KWQ105" s="4"/>
      <c r="KWR105" s="5"/>
      <c r="KWS105" s="17"/>
      <c r="KWT105" s="17"/>
      <c r="KWU105" s="17"/>
      <c r="KWV105" s="17"/>
      <c r="KWW105" s="17"/>
      <c r="KWX105" s="17"/>
      <c r="KWY105" s="4"/>
      <c r="KXA105" s="4"/>
      <c r="KXB105" s="5"/>
      <c r="KXC105" s="17"/>
      <c r="KXD105" s="17"/>
      <c r="KXE105" s="17"/>
      <c r="KXF105" s="17"/>
      <c r="KXG105" s="17"/>
      <c r="KXH105" s="17"/>
      <c r="KXI105" s="4"/>
      <c r="KXK105" s="4"/>
      <c r="KXL105" s="5"/>
      <c r="KXM105" s="17"/>
      <c r="KXN105" s="17"/>
      <c r="KXO105" s="17"/>
      <c r="KXP105" s="17"/>
      <c r="KXQ105" s="17"/>
      <c r="KXR105" s="17"/>
      <c r="KXS105" s="4"/>
      <c r="KXU105" s="4"/>
      <c r="KXV105" s="5"/>
      <c r="KXW105" s="17"/>
      <c r="KXX105" s="17"/>
      <c r="KXY105" s="17"/>
      <c r="KXZ105" s="17"/>
      <c r="KYA105" s="17"/>
      <c r="KYB105" s="17"/>
      <c r="KYC105" s="4"/>
      <c r="KYE105" s="4"/>
      <c r="KYF105" s="5"/>
      <c r="KYG105" s="17"/>
      <c r="KYH105" s="17"/>
      <c r="KYI105" s="17"/>
      <c r="KYJ105" s="17"/>
      <c r="KYK105" s="17"/>
      <c r="KYL105" s="17"/>
      <c r="KYM105" s="4"/>
      <c r="KYO105" s="4"/>
      <c r="KYP105" s="5"/>
      <c r="KYQ105" s="17"/>
      <c r="KYR105" s="17"/>
      <c r="KYS105" s="17"/>
      <c r="KYT105" s="17"/>
      <c r="KYU105" s="17"/>
      <c r="KYV105" s="17"/>
      <c r="KYW105" s="4"/>
      <c r="KYY105" s="4"/>
      <c r="KYZ105" s="5"/>
      <c r="KZA105" s="17"/>
      <c r="KZB105" s="17"/>
      <c r="KZC105" s="17"/>
      <c r="KZD105" s="17"/>
      <c r="KZE105" s="17"/>
      <c r="KZF105" s="17"/>
      <c r="KZG105" s="4"/>
      <c r="KZI105" s="4"/>
      <c r="KZJ105" s="5"/>
      <c r="KZK105" s="17"/>
      <c r="KZL105" s="17"/>
      <c r="KZM105" s="17"/>
      <c r="KZN105" s="17"/>
      <c r="KZO105" s="17"/>
      <c r="KZP105" s="17"/>
      <c r="KZQ105" s="4"/>
      <c r="KZS105" s="4"/>
      <c r="KZT105" s="5"/>
      <c r="KZU105" s="17"/>
      <c r="KZV105" s="17"/>
      <c r="KZW105" s="17"/>
      <c r="KZX105" s="17"/>
      <c r="KZY105" s="17"/>
      <c r="KZZ105" s="17"/>
      <c r="LAA105" s="4"/>
      <c r="LAC105" s="4"/>
      <c r="LAD105" s="5"/>
      <c r="LAE105" s="17"/>
      <c r="LAF105" s="17"/>
      <c r="LAG105" s="17"/>
      <c r="LAH105" s="17"/>
      <c r="LAI105" s="17"/>
      <c r="LAJ105" s="17"/>
      <c r="LAK105" s="4"/>
      <c r="LAM105" s="4"/>
      <c r="LAN105" s="5"/>
      <c r="LAO105" s="17"/>
      <c r="LAP105" s="17"/>
      <c r="LAQ105" s="17"/>
      <c r="LAR105" s="17"/>
      <c r="LAS105" s="17"/>
      <c r="LAT105" s="17"/>
      <c r="LAU105" s="4"/>
      <c r="LAW105" s="4"/>
      <c r="LAX105" s="5"/>
      <c r="LAY105" s="17"/>
      <c r="LAZ105" s="17"/>
      <c r="LBA105" s="17"/>
      <c r="LBB105" s="17"/>
      <c r="LBC105" s="17"/>
      <c r="LBD105" s="17"/>
      <c r="LBE105" s="4"/>
      <c r="LBG105" s="4"/>
      <c r="LBH105" s="5"/>
      <c r="LBI105" s="17"/>
      <c r="LBJ105" s="17"/>
      <c r="LBK105" s="17"/>
      <c r="LBL105" s="17"/>
      <c r="LBM105" s="17"/>
      <c r="LBN105" s="17"/>
      <c r="LBO105" s="4"/>
      <c r="LBQ105" s="4"/>
      <c r="LBR105" s="5"/>
      <c r="LBS105" s="17"/>
      <c r="LBT105" s="17"/>
      <c r="LBU105" s="17"/>
      <c r="LBV105" s="17"/>
      <c r="LBW105" s="17"/>
      <c r="LBX105" s="17"/>
      <c r="LBY105" s="4"/>
      <c r="LCA105" s="4"/>
      <c r="LCB105" s="5"/>
      <c r="LCC105" s="17"/>
      <c r="LCD105" s="17"/>
      <c r="LCE105" s="17"/>
      <c r="LCF105" s="17"/>
      <c r="LCG105" s="17"/>
      <c r="LCH105" s="17"/>
      <c r="LCI105" s="4"/>
      <c r="LCK105" s="4"/>
      <c r="LCL105" s="5"/>
      <c r="LCM105" s="17"/>
      <c r="LCN105" s="17"/>
      <c r="LCO105" s="17"/>
      <c r="LCP105" s="17"/>
      <c r="LCQ105" s="17"/>
      <c r="LCR105" s="17"/>
      <c r="LCS105" s="4"/>
      <c r="LCU105" s="4"/>
      <c r="LCV105" s="5"/>
      <c r="LCW105" s="17"/>
      <c r="LCX105" s="17"/>
      <c r="LCY105" s="17"/>
      <c r="LCZ105" s="17"/>
      <c r="LDA105" s="17"/>
      <c r="LDB105" s="17"/>
      <c r="LDC105" s="4"/>
      <c r="LDE105" s="4"/>
      <c r="LDF105" s="5"/>
      <c r="LDG105" s="17"/>
      <c r="LDH105" s="17"/>
      <c r="LDI105" s="17"/>
      <c r="LDJ105" s="17"/>
      <c r="LDK105" s="17"/>
      <c r="LDL105" s="17"/>
      <c r="LDM105" s="4"/>
      <c r="LDO105" s="4"/>
      <c r="LDP105" s="5"/>
      <c r="LDQ105" s="17"/>
      <c r="LDR105" s="17"/>
      <c r="LDS105" s="17"/>
      <c r="LDT105" s="17"/>
      <c r="LDU105" s="17"/>
      <c r="LDV105" s="17"/>
      <c r="LDW105" s="4"/>
      <c r="LDY105" s="4"/>
      <c r="LDZ105" s="5"/>
      <c r="LEA105" s="17"/>
      <c r="LEB105" s="17"/>
      <c r="LEC105" s="17"/>
      <c r="LED105" s="17"/>
      <c r="LEE105" s="17"/>
      <c r="LEF105" s="17"/>
      <c r="LEG105" s="4"/>
      <c r="LEI105" s="4"/>
      <c r="LEJ105" s="5"/>
      <c r="LEK105" s="17"/>
      <c r="LEL105" s="17"/>
      <c r="LEM105" s="17"/>
      <c r="LEN105" s="17"/>
      <c r="LEO105" s="17"/>
      <c r="LEP105" s="17"/>
      <c r="LEQ105" s="4"/>
      <c r="LES105" s="4"/>
      <c r="LET105" s="5"/>
      <c r="LEU105" s="17"/>
      <c r="LEV105" s="17"/>
      <c r="LEW105" s="17"/>
      <c r="LEX105" s="17"/>
      <c r="LEY105" s="17"/>
      <c r="LEZ105" s="17"/>
      <c r="LFA105" s="4"/>
      <c r="LFC105" s="4"/>
      <c r="LFD105" s="5"/>
      <c r="LFE105" s="17"/>
      <c r="LFF105" s="17"/>
      <c r="LFG105" s="17"/>
      <c r="LFH105" s="17"/>
      <c r="LFI105" s="17"/>
      <c r="LFJ105" s="17"/>
      <c r="LFK105" s="4"/>
      <c r="LFM105" s="4"/>
      <c r="LFN105" s="5"/>
      <c r="LFO105" s="17"/>
      <c r="LFP105" s="17"/>
      <c r="LFQ105" s="17"/>
      <c r="LFR105" s="17"/>
      <c r="LFS105" s="17"/>
      <c r="LFT105" s="17"/>
      <c r="LFU105" s="4"/>
      <c r="LFW105" s="4"/>
      <c r="LFX105" s="5"/>
      <c r="LFY105" s="17"/>
      <c r="LFZ105" s="17"/>
      <c r="LGA105" s="17"/>
      <c r="LGB105" s="17"/>
      <c r="LGC105" s="17"/>
      <c r="LGD105" s="17"/>
      <c r="LGE105" s="4"/>
      <c r="LGG105" s="4"/>
      <c r="LGH105" s="5"/>
      <c r="LGI105" s="17"/>
      <c r="LGJ105" s="17"/>
      <c r="LGK105" s="17"/>
      <c r="LGL105" s="17"/>
      <c r="LGM105" s="17"/>
      <c r="LGN105" s="17"/>
      <c r="LGO105" s="4"/>
      <c r="LGQ105" s="4"/>
      <c r="LGR105" s="5"/>
      <c r="LGS105" s="17"/>
      <c r="LGT105" s="17"/>
      <c r="LGU105" s="17"/>
      <c r="LGV105" s="17"/>
      <c r="LGW105" s="17"/>
      <c r="LGX105" s="17"/>
      <c r="LGY105" s="4"/>
      <c r="LHA105" s="4"/>
      <c r="LHB105" s="5"/>
      <c r="LHC105" s="17"/>
      <c r="LHD105" s="17"/>
      <c r="LHE105" s="17"/>
      <c r="LHF105" s="17"/>
      <c r="LHG105" s="17"/>
      <c r="LHH105" s="17"/>
      <c r="LHI105" s="4"/>
      <c r="LHK105" s="4"/>
      <c r="LHL105" s="5"/>
      <c r="LHM105" s="17"/>
      <c r="LHN105" s="17"/>
      <c r="LHO105" s="17"/>
      <c r="LHP105" s="17"/>
      <c r="LHQ105" s="17"/>
      <c r="LHR105" s="17"/>
      <c r="LHS105" s="4"/>
      <c r="LHU105" s="4"/>
      <c r="LHV105" s="5"/>
      <c r="LHW105" s="17"/>
      <c r="LHX105" s="17"/>
      <c r="LHY105" s="17"/>
      <c r="LHZ105" s="17"/>
      <c r="LIA105" s="17"/>
      <c r="LIB105" s="17"/>
      <c r="LIC105" s="4"/>
      <c r="LIE105" s="4"/>
      <c r="LIF105" s="5"/>
      <c r="LIG105" s="17"/>
      <c r="LIH105" s="17"/>
      <c r="LII105" s="17"/>
      <c r="LIJ105" s="17"/>
      <c r="LIK105" s="17"/>
      <c r="LIL105" s="17"/>
      <c r="LIM105" s="4"/>
      <c r="LIO105" s="4"/>
      <c r="LIP105" s="5"/>
      <c r="LIQ105" s="17"/>
      <c r="LIR105" s="17"/>
      <c r="LIS105" s="17"/>
      <c r="LIT105" s="17"/>
      <c r="LIU105" s="17"/>
      <c r="LIV105" s="17"/>
      <c r="LIW105" s="4"/>
      <c r="LIY105" s="4"/>
      <c r="LIZ105" s="5"/>
      <c r="LJA105" s="17"/>
      <c r="LJB105" s="17"/>
      <c r="LJC105" s="17"/>
      <c r="LJD105" s="17"/>
      <c r="LJE105" s="17"/>
      <c r="LJF105" s="17"/>
      <c r="LJG105" s="4"/>
      <c r="LJI105" s="4"/>
      <c r="LJJ105" s="5"/>
      <c r="LJK105" s="17"/>
      <c r="LJL105" s="17"/>
      <c r="LJM105" s="17"/>
      <c r="LJN105" s="17"/>
      <c r="LJO105" s="17"/>
      <c r="LJP105" s="17"/>
      <c r="LJQ105" s="4"/>
      <c r="LJS105" s="4"/>
      <c r="LJT105" s="5"/>
      <c r="LJU105" s="17"/>
      <c r="LJV105" s="17"/>
      <c r="LJW105" s="17"/>
      <c r="LJX105" s="17"/>
      <c r="LJY105" s="17"/>
      <c r="LJZ105" s="17"/>
      <c r="LKA105" s="4"/>
      <c r="LKC105" s="4"/>
      <c r="LKD105" s="5"/>
      <c r="LKE105" s="17"/>
      <c r="LKF105" s="17"/>
      <c r="LKG105" s="17"/>
      <c r="LKH105" s="17"/>
      <c r="LKI105" s="17"/>
      <c r="LKJ105" s="17"/>
      <c r="LKK105" s="4"/>
      <c r="LKM105" s="4"/>
      <c r="LKN105" s="5"/>
      <c r="LKO105" s="17"/>
      <c r="LKP105" s="17"/>
      <c r="LKQ105" s="17"/>
      <c r="LKR105" s="17"/>
      <c r="LKS105" s="17"/>
      <c r="LKT105" s="17"/>
      <c r="LKU105" s="4"/>
      <c r="LKW105" s="4"/>
      <c r="LKX105" s="5"/>
      <c r="LKY105" s="17"/>
      <c r="LKZ105" s="17"/>
      <c r="LLA105" s="17"/>
      <c r="LLB105" s="17"/>
      <c r="LLC105" s="17"/>
      <c r="LLD105" s="17"/>
      <c r="LLE105" s="4"/>
      <c r="LLG105" s="4"/>
      <c r="LLH105" s="5"/>
      <c r="LLI105" s="17"/>
      <c r="LLJ105" s="17"/>
      <c r="LLK105" s="17"/>
      <c r="LLL105" s="17"/>
      <c r="LLM105" s="17"/>
      <c r="LLN105" s="17"/>
      <c r="LLO105" s="4"/>
      <c r="LLQ105" s="4"/>
      <c r="LLR105" s="5"/>
      <c r="LLS105" s="17"/>
      <c r="LLT105" s="17"/>
      <c r="LLU105" s="17"/>
      <c r="LLV105" s="17"/>
      <c r="LLW105" s="17"/>
      <c r="LLX105" s="17"/>
      <c r="LLY105" s="4"/>
      <c r="LMA105" s="4"/>
      <c r="LMB105" s="5"/>
      <c r="LMC105" s="17"/>
      <c r="LMD105" s="17"/>
      <c r="LME105" s="17"/>
      <c r="LMF105" s="17"/>
      <c r="LMG105" s="17"/>
      <c r="LMH105" s="17"/>
      <c r="LMI105" s="4"/>
      <c r="LMK105" s="4"/>
      <c r="LML105" s="5"/>
      <c r="LMM105" s="17"/>
      <c r="LMN105" s="17"/>
      <c r="LMO105" s="17"/>
      <c r="LMP105" s="17"/>
      <c r="LMQ105" s="17"/>
      <c r="LMR105" s="17"/>
      <c r="LMS105" s="4"/>
      <c r="LMU105" s="4"/>
      <c r="LMV105" s="5"/>
      <c r="LMW105" s="17"/>
      <c r="LMX105" s="17"/>
      <c r="LMY105" s="17"/>
      <c r="LMZ105" s="17"/>
      <c r="LNA105" s="17"/>
      <c r="LNB105" s="17"/>
      <c r="LNC105" s="4"/>
      <c r="LNE105" s="4"/>
      <c r="LNF105" s="5"/>
      <c r="LNG105" s="17"/>
      <c r="LNH105" s="17"/>
      <c r="LNI105" s="17"/>
      <c r="LNJ105" s="17"/>
      <c r="LNK105" s="17"/>
      <c r="LNL105" s="17"/>
      <c r="LNM105" s="4"/>
      <c r="LNO105" s="4"/>
      <c r="LNP105" s="5"/>
      <c r="LNQ105" s="17"/>
      <c r="LNR105" s="17"/>
      <c r="LNS105" s="17"/>
      <c r="LNT105" s="17"/>
      <c r="LNU105" s="17"/>
      <c r="LNV105" s="17"/>
      <c r="LNW105" s="4"/>
      <c r="LNY105" s="4"/>
      <c r="LNZ105" s="5"/>
      <c r="LOA105" s="17"/>
      <c r="LOB105" s="17"/>
      <c r="LOC105" s="17"/>
      <c r="LOD105" s="17"/>
      <c r="LOE105" s="17"/>
      <c r="LOF105" s="17"/>
      <c r="LOG105" s="4"/>
      <c r="LOI105" s="4"/>
      <c r="LOJ105" s="5"/>
      <c r="LOK105" s="17"/>
      <c r="LOL105" s="17"/>
      <c r="LOM105" s="17"/>
      <c r="LON105" s="17"/>
      <c r="LOO105" s="17"/>
      <c r="LOP105" s="17"/>
      <c r="LOQ105" s="4"/>
      <c r="LOS105" s="4"/>
      <c r="LOT105" s="5"/>
      <c r="LOU105" s="17"/>
      <c r="LOV105" s="17"/>
      <c r="LOW105" s="17"/>
      <c r="LOX105" s="17"/>
      <c r="LOY105" s="17"/>
      <c r="LOZ105" s="17"/>
      <c r="LPA105" s="4"/>
      <c r="LPC105" s="4"/>
      <c r="LPD105" s="5"/>
      <c r="LPE105" s="17"/>
      <c r="LPF105" s="17"/>
      <c r="LPG105" s="17"/>
      <c r="LPH105" s="17"/>
      <c r="LPI105" s="17"/>
      <c r="LPJ105" s="17"/>
      <c r="LPK105" s="4"/>
      <c r="LPM105" s="4"/>
      <c r="LPN105" s="5"/>
      <c r="LPO105" s="17"/>
      <c r="LPP105" s="17"/>
      <c r="LPQ105" s="17"/>
      <c r="LPR105" s="17"/>
      <c r="LPS105" s="17"/>
      <c r="LPT105" s="17"/>
      <c r="LPU105" s="4"/>
      <c r="LPW105" s="4"/>
      <c r="LPX105" s="5"/>
      <c r="LPY105" s="17"/>
      <c r="LPZ105" s="17"/>
      <c r="LQA105" s="17"/>
      <c r="LQB105" s="17"/>
      <c r="LQC105" s="17"/>
      <c r="LQD105" s="17"/>
      <c r="LQE105" s="4"/>
      <c r="LQG105" s="4"/>
      <c r="LQH105" s="5"/>
      <c r="LQI105" s="17"/>
      <c r="LQJ105" s="17"/>
      <c r="LQK105" s="17"/>
      <c r="LQL105" s="17"/>
      <c r="LQM105" s="17"/>
      <c r="LQN105" s="17"/>
      <c r="LQO105" s="4"/>
      <c r="LQQ105" s="4"/>
      <c r="LQR105" s="5"/>
      <c r="LQS105" s="17"/>
      <c r="LQT105" s="17"/>
      <c r="LQU105" s="17"/>
      <c r="LQV105" s="17"/>
      <c r="LQW105" s="17"/>
      <c r="LQX105" s="17"/>
      <c r="LQY105" s="4"/>
      <c r="LRA105" s="4"/>
      <c r="LRB105" s="5"/>
      <c r="LRC105" s="17"/>
      <c r="LRD105" s="17"/>
      <c r="LRE105" s="17"/>
      <c r="LRF105" s="17"/>
      <c r="LRG105" s="17"/>
      <c r="LRH105" s="17"/>
      <c r="LRI105" s="4"/>
      <c r="LRK105" s="4"/>
      <c r="LRL105" s="5"/>
      <c r="LRM105" s="17"/>
      <c r="LRN105" s="17"/>
      <c r="LRO105" s="17"/>
      <c r="LRP105" s="17"/>
      <c r="LRQ105" s="17"/>
      <c r="LRR105" s="17"/>
      <c r="LRS105" s="4"/>
      <c r="LRU105" s="4"/>
      <c r="LRV105" s="5"/>
      <c r="LRW105" s="17"/>
      <c r="LRX105" s="17"/>
      <c r="LRY105" s="17"/>
      <c r="LRZ105" s="17"/>
      <c r="LSA105" s="17"/>
      <c r="LSB105" s="17"/>
      <c r="LSC105" s="4"/>
      <c r="LSE105" s="4"/>
      <c r="LSF105" s="5"/>
      <c r="LSG105" s="17"/>
      <c r="LSH105" s="17"/>
      <c r="LSI105" s="17"/>
      <c r="LSJ105" s="17"/>
      <c r="LSK105" s="17"/>
      <c r="LSL105" s="17"/>
      <c r="LSM105" s="4"/>
      <c r="LSO105" s="4"/>
      <c r="LSP105" s="5"/>
      <c r="LSQ105" s="17"/>
      <c r="LSR105" s="17"/>
      <c r="LSS105" s="17"/>
      <c r="LST105" s="17"/>
      <c r="LSU105" s="17"/>
      <c r="LSV105" s="17"/>
      <c r="LSW105" s="4"/>
      <c r="LSY105" s="4"/>
      <c r="LSZ105" s="5"/>
      <c r="LTA105" s="17"/>
      <c r="LTB105" s="17"/>
      <c r="LTC105" s="17"/>
      <c r="LTD105" s="17"/>
      <c r="LTE105" s="17"/>
      <c r="LTF105" s="17"/>
      <c r="LTG105" s="4"/>
      <c r="LTI105" s="4"/>
      <c r="LTJ105" s="5"/>
      <c r="LTK105" s="17"/>
      <c r="LTL105" s="17"/>
      <c r="LTM105" s="17"/>
      <c r="LTN105" s="17"/>
      <c r="LTO105" s="17"/>
      <c r="LTP105" s="17"/>
      <c r="LTQ105" s="4"/>
      <c r="LTS105" s="4"/>
      <c r="LTT105" s="5"/>
      <c r="LTU105" s="17"/>
      <c r="LTV105" s="17"/>
      <c r="LTW105" s="17"/>
      <c r="LTX105" s="17"/>
      <c r="LTY105" s="17"/>
      <c r="LTZ105" s="17"/>
      <c r="LUA105" s="4"/>
      <c r="LUC105" s="4"/>
      <c r="LUD105" s="5"/>
      <c r="LUE105" s="17"/>
      <c r="LUF105" s="17"/>
      <c r="LUG105" s="17"/>
      <c r="LUH105" s="17"/>
      <c r="LUI105" s="17"/>
      <c r="LUJ105" s="17"/>
      <c r="LUK105" s="4"/>
      <c r="LUM105" s="4"/>
      <c r="LUN105" s="5"/>
      <c r="LUO105" s="17"/>
      <c r="LUP105" s="17"/>
      <c r="LUQ105" s="17"/>
      <c r="LUR105" s="17"/>
      <c r="LUS105" s="17"/>
      <c r="LUT105" s="17"/>
      <c r="LUU105" s="4"/>
      <c r="LUW105" s="4"/>
      <c r="LUX105" s="5"/>
      <c r="LUY105" s="17"/>
      <c r="LUZ105" s="17"/>
      <c r="LVA105" s="17"/>
      <c r="LVB105" s="17"/>
      <c r="LVC105" s="17"/>
      <c r="LVD105" s="17"/>
      <c r="LVE105" s="4"/>
      <c r="LVG105" s="4"/>
      <c r="LVH105" s="5"/>
      <c r="LVI105" s="17"/>
      <c r="LVJ105" s="17"/>
      <c r="LVK105" s="17"/>
      <c r="LVL105" s="17"/>
      <c r="LVM105" s="17"/>
      <c r="LVN105" s="17"/>
      <c r="LVO105" s="4"/>
      <c r="LVQ105" s="4"/>
      <c r="LVR105" s="5"/>
      <c r="LVS105" s="17"/>
      <c r="LVT105" s="17"/>
      <c r="LVU105" s="17"/>
      <c r="LVV105" s="17"/>
      <c r="LVW105" s="17"/>
      <c r="LVX105" s="17"/>
      <c r="LVY105" s="4"/>
      <c r="LWA105" s="4"/>
      <c r="LWB105" s="5"/>
      <c r="LWC105" s="17"/>
      <c r="LWD105" s="17"/>
      <c r="LWE105" s="17"/>
      <c r="LWF105" s="17"/>
      <c r="LWG105" s="17"/>
      <c r="LWH105" s="17"/>
      <c r="LWI105" s="4"/>
      <c r="LWK105" s="4"/>
      <c r="LWL105" s="5"/>
      <c r="LWM105" s="17"/>
      <c r="LWN105" s="17"/>
      <c r="LWO105" s="17"/>
      <c r="LWP105" s="17"/>
      <c r="LWQ105" s="17"/>
      <c r="LWR105" s="17"/>
      <c r="LWS105" s="4"/>
      <c r="LWU105" s="4"/>
      <c r="LWV105" s="5"/>
      <c r="LWW105" s="17"/>
      <c r="LWX105" s="17"/>
      <c r="LWY105" s="17"/>
      <c r="LWZ105" s="17"/>
      <c r="LXA105" s="17"/>
      <c r="LXB105" s="17"/>
      <c r="LXC105" s="4"/>
      <c r="LXE105" s="4"/>
      <c r="LXF105" s="5"/>
      <c r="LXG105" s="17"/>
      <c r="LXH105" s="17"/>
      <c r="LXI105" s="17"/>
      <c r="LXJ105" s="17"/>
      <c r="LXK105" s="17"/>
      <c r="LXL105" s="17"/>
      <c r="LXM105" s="4"/>
      <c r="LXO105" s="4"/>
      <c r="LXP105" s="5"/>
      <c r="LXQ105" s="17"/>
      <c r="LXR105" s="17"/>
      <c r="LXS105" s="17"/>
      <c r="LXT105" s="17"/>
      <c r="LXU105" s="17"/>
      <c r="LXV105" s="17"/>
      <c r="LXW105" s="4"/>
      <c r="LXY105" s="4"/>
      <c r="LXZ105" s="5"/>
      <c r="LYA105" s="17"/>
      <c r="LYB105" s="17"/>
      <c r="LYC105" s="17"/>
      <c r="LYD105" s="17"/>
      <c r="LYE105" s="17"/>
      <c r="LYF105" s="17"/>
      <c r="LYG105" s="4"/>
      <c r="LYI105" s="4"/>
      <c r="LYJ105" s="5"/>
      <c r="LYK105" s="17"/>
      <c r="LYL105" s="17"/>
      <c r="LYM105" s="17"/>
      <c r="LYN105" s="17"/>
      <c r="LYO105" s="17"/>
      <c r="LYP105" s="17"/>
      <c r="LYQ105" s="4"/>
      <c r="LYS105" s="4"/>
      <c r="LYT105" s="5"/>
      <c r="LYU105" s="17"/>
      <c r="LYV105" s="17"/>
      <c r="LYW105" s="17"/>
      <c r="LYX105" s="17"/>
      <c r="LYY105" s="17"/>
      <c r="LYZ105" s="17"/>
      <c r="LZA105" s="4"/>
      <c r="LZC105" s="4"/>
      <c r="LZD105" s="5"/>
      <c r="LZE105" s="17"/>
      <c r="LZF105" s="17"/>
      <c r="LZG105" s="17"/>
      <c r="LZH105" s="17"/>
      <c r="LZI105" s="17"/>
      <c r="LZJ105" s="17"/>
      <c r="LZK105" s="4"/>
      <c r="LZM105" s="4"/>
      <c r="LZN105" s="5"/>
      <c r="LZO105" s="17"/>
      <c r="LZP105" s="17"/>
      <c r="LZQ105" s="17"/>
      <c r="LZR105" s="17"/>
      <c r="LZS105" s="17"/>
      <c r="LZT105" s="17"/>
      <c r="LZU105" s="4"/>
      <c r="LZW105" s="4"/>
      <c r="LZX105" s="5"/>
      <c r="LZY105" s="17"/>
      <c r="LZZ105" s="17"/>
      <c r="MAA105" s="17"/>
      <c r="MAB105" s="17"/>
      <c r="MAC105" s="17"/>
      <c r="MAD105" s="17"/>
      <c r="MAE105" s="4"/>
      <c r="MAG105" s="4"/>
      <c r="MAH105" s="5"/>
      <c r="MAI105" s="17"/>
      <c r="MAJ105" s="17"/>
      <c r="MAK105" s="17"/>
      <c r="MAL105" s="17"/>
      <c r="MAM105" s="17"/>
      <c r="MAN105" s="17"/>
      <c r="MAO105" s="4"/>
      <c r="MAQ105" s="4"/>
      <c r="MAR105" s="5"/>
      <c r="MAS105" s="17"/>
      <c r="MAT105" s="17"/>
      <c r="MAU105" s="17"/>
      <c r="MAV105" s="17"/>
      <c r="MAW105" s="17"/>
      <c r="MAX105" s="17"/>
      <c r="MAY105" s="4"/>
      <c r="MBA105" s="4"/>
      <c r="MBB105" s="5"/>
      <c r="MBC105" s="17"/>
      <c r="MBD105" s="17"/>
      <c r="MBE105" s="17"/>
      <c r="MBF105" s="17"/>
      <c r="MBG105" s="17"/>
      <c r="MBH105" s="17"/>
      <c r="MBI105" s="4"/>
      <c r="MBK105" s="4"/>
      <c r="MBL105" s="5"/>
      <c r="MBM105" s="17"/>
      <c r="MBN105" s="17"/>
      <c r="MBO105" s="17"/>
      <c r="MBP105" s="17"/>
      <c r="MBQ105" s="17"/>
      <c r="MBR105" s="17"/>
      <c r="MBS105" s="4"/>
      <c r="MBU105" s="4"/>
      <c r="MBV105" s="5"/>
      <c r="MBW105" s="17"/>
      <c r="MBX105" s="17"/>
      <c r="MBY105" s="17"/>
      <c r="MBZ105" s="17"/>
      <c r="MCA105" s="17"/>
      <c r="MCB105" s="17"/>
      <c r="MCC105" s="4"/>
      <c r="MCE105" s="4"/>
      <c r="MCF105" s="5"/>
      <c r="MCG105" s="17"/>
      <c r="MCH105" s="17"/>
      <c r="MCI105" s="17"/>
      <c r="MCJ105" s="17"/>
      <c r="MCK105" s="17"/>
      <c r="MCL105" s="17"/>
      <c r="MCM105" s="4"/>
      <c r="MCO105" s="4"/>
      <c r="MCP105" s="5"/>
      <c r="MCQ105" s="17"/>
      <c r="MCR105" s="17"/>
      <c r="MCS105" s="17"/>
      <c r="MCT105" s="17"/>
      <c r="MCU105" s="17"/>
      <c r="MCV105" s="17"/>
      <c r="MCW105" s="4"/>
      <c r="MCY105" s="4"/>
      <c r="MCZ105" s="5"/>
      <c r="MDA105" s="17"/>
      <c r="MDB105" s="17"/>
      <c r="MDC105" s="17"/>
      <c r="MDD105" s="17"/>
      <c r="MDE105" s="17"/>
      <c r="MDF105" s="17"/>
      <c r="MDG105" s="4"/>
      <c r="MDI105" s="4"/>
      <c r="MDJ105" s="5"/>
      <c r="MDK105" s="17"/>
      <c r="MDL105" s="17"/>
      <c r="MDM105" s="17"/>
      <c r="MDN105" s="17"/>
      <c r="MDO105" s="17"/>
      <c r="MDP105" s="17"/>
      <c r="MDQ105" s="4"/>
      <c r="MDS105" s="4"/>
      <c r="MDT105" s="5"/>
      <c r="MDU105" s="17"/>
      <c r="MDV105" s="17"/>
      <c r="MDW105" s="17"/>
      <c r="MDX105" s="17"/>
      <c r="MDY105" s="17"/>
      <c r="MDZ105" s="17"/>
      <c r="MEA105" s="4"/>
      <c r="MEC105" s="4"/>
      <c r="MED105" s="5"/>
      <c r="MEE105" s="17"/>
      <c r="MEF105" s="17"/>
      <c r="MEG105" s="17"/>
      <c r="MEH105" s="17"/>
      <c r="MEI105" s="17"/>
      <c r="MEJ105" s="17"/>
      <c r="MEK105" s="4"/>
      <c r="MEM105" s="4"/>
      <c r="MEN105" s="5"/>
      <c r="MEO105" s="17"/>
      <c r="MEP105" s="17"/>
      <c r="MEQ105" s="17"/>
      <c r="MER105" s="17"/>
      <c r="MES105" s="17"/>
      <c r="MET105" s="17"/>
      <c r="MEU105" s="4"/>
      <c r="MEW105" s="4"/>
      <c r="MEX105" s="5"/>
      <c r="MEY105" s="17"/>
      <c r="MEZ105" s="17"/>
      <c r="MFA105" s="17"/>
      <c r="MFB105" s="17"/>
      <c r="MFC105" s="17"/>
      <c r="MFD105" s="17"/>
      <c r="MFE105" s="4"/>
      <c r="MFG105" s="4"/>
      <c r="MFH105" s="5"/>
      <c r="MFI105" s="17"/>
      <c r="MFJ105" s="17"/>
      <c r="MFK105" s="17"/>
      <c r="MFL105" s="17"/>
      <c r="MFM105" s="17"/>
      <c r="MFN105" s="17"/>
      <c r="MFO105" s="4"/>
      <c r="MFQ105" s="4"/>
      <c r="MFR105" s="5"/>
      <c r="MFS105" s="17"/>
      <c r="MFT105" s="17"/>
      <c r="MFU105" s="17"/>
      <c r="MFV105" s="17"/>
      <c r="MFW105" s="17"/>
      <c r="MFX105" s="17"/>
      <c r="MFY105" s="4"/>
      <c r="MGA105" s="4"/>
      <c r="MGB105" s="5"/>
      <c r="MGC105" s="17"/>
      <c r="MGD105" s="17"/>
      <c r="MGE105" s="17"/>
      <c r="MGF105" s="17"/>
      <c r="MGG105" s="17"/>
      <c r="MGH105" s="17"/>
      <c r="MGI105" s="4"/>
      <c r="MGK105" s="4"/>
      <c r="MGL105" s="5"/>
      <c r="MGM105" s="17"/>
      <c r="MGN105" s="17"/>
      <c r="MGO105" s="17"/>
      <c r="MGP105" s="17"/>
      <c r="MGQ105" s="17"/>
      <c r="MGR105" s="17"/>
      <c r="MGS105" s="4"/>
      <c r="MGU105" s="4"/>
      <c r="MGV105" s="5"/>
      <c r="MGW105" s="17"/>
      <c r="MGX105" s="17"/>
      <c r="MGY105" s="17"/>
      <c r="MGZ105" s="17"/>
      <c r="MHA105" s="17"/>
      <c r="MHB105" s="17"/>
      <c r="MHC105" s="4"/>
      <c r="MHE105" s="4"/>
      <c r="MHF105" s="5"/>
      <c r="MHG105" s="17"/>
      <c r="MHH105" s="17"/>
      <c r="MHI105" s="17"/>
      <c r="MHJ105" s="17"/>
      <c r="MHK105" s="17"/>
      <c r="MHL105" s="17"/>
      <c r="MHM105" s="4"/>
      <c r="MHO105" s="4"/>
      <c r="MHP105" s="5"/>
      <c r="MHQ105" s="17"/>
      <c r="MHR105" s="17"/>
      <c r="MHS105" s="17"/>
      <c r="MHT105" s="17"/>
      <c r="MHU105" s="17"/>
      <c r="MHV105" s="17"/>
      <c r="MHW105" s="4"/>
      <c r="MHY105" s="4"/>
      <c r="MHZ105" s="5"/>
      <c r="MIA105" s="17"/>
      <c r="MIB105" s="17"/>
      <c r="MIC105" s="17"/>
      <c r="MID105" s="17"/>
      <c r="MIE105" s="17"/>
      <c r="MIF105" s="17"/>
      <c r="MIG105" s="4"/>
      <c r="MII105" s="4"/>
      <c r="MIJ105" s="5"/>
      <c r="MIK105" s="17"/>
      <c r="MIL105" s="17"/>
      <c r="MIM105" s="17"/>
      <c r="MIN105" s="17"/>
      <c r="MIO105" s="17"/>
      <c r="MIP105" s="17"/>
      <c r="MIQ105" s="4"/>
      <c r="MIS105" s="4"/>
      <c r="MIT105" s="5"/>
      <c r="MIU105" s="17"/>
      <c r="MIV105" s="17"/>
      <c r="MIW105" s="17"/>
      <c r="MIX105" s="17"/>
      <c r="MIY105" s="17"/>
      <c r="MIZ105" s="17"/>
      <c r="MJA105" s="4"/>
      <c r="MJC105" s="4"/>
      <c r="MJD105" s="5"/>
      <c r="MJE105" s="17"/>
      <c r="MJF105" s="17"/>
      <c r="MJG105" s="17"/>
      <c r="MJH105" s="17"/>
      <c r="MJI105" s="17"/>
      <c r="MJJ105" s="17"/>
      <c r="MJK105" s="4"/>
      <c r="MJM105" s="4"/>
      <c r="MJN105" s="5"/>
      <c r="MJO105" s="17"/>
      <c r="MJP105" s="17"/>
      <c r="MJQ105" s="17"/>
      <c r="MJR105" s="17"/>
      <c r="MJS105" s="17"/>
      <c r="MJT105" s="17"/>
      <c r="MJU105" s="4"/>
      <c r="MJW105" s="4"/>
      <c r="MJX105" s="5"/>
      <c r="MJY105" s="17"/>
      <c r="MJZ105" s="17"/>
      <c r="MKA105" s="17"/>
      <c r="MKB105" s="17"/>
      <c r="MKC105" s="17"/>
      <c r="MKD105" s="17"/>
      <c r="MKE105" s="4"/>
      <c r="MKG105" s="4"/>
      <c r="MKH105" s="5"/>
      <c r="MKI105" s="17"/>
      <c r="MKJ105" s="17"/>
      <c r="MKK105" s="17"/>
      <c r="MKL105" s="17"/>
      <c r="MKM105" s="17"/>
      <c r="MKN105" s="17"/>
      <c r="MKO105" s="4"/>
      <c r="MKQ105" s="4"/>
      <c r="MKR105" s="5"/>
      <c r="MKS105" s="17"/>
      <c r="MKT105" s="17"/>
      <c r="MKU105" s="17"/>
      <c r="MKV105" s="17"/>
      <c r="MKW105" s="17"/>
      <c r="MKX105" s="17"/>
      <c r="MKY105" s="4"/>
      <c r="MLA105" s="4"/>
      <c r="MLB105" s="5"/>
      <c r="MLC105" s="17"/>
      <c r="MLD105" s="17"/>
      <c r="MLE105" s="17"/>
      <c r="MLF105" s="17"/>
      <c r="MLG105" s="17"/>
      <c r="MLH105" s="17"/>
      <c r="MLI105" s="4"/>
      <c r="MLK105" s="4"/>
      <c r="MLL105" s="5"/>
      <c r="MLM105" s="17"/>
      <c r="MLN105" s="17"/>
      <c r="MLO105" s="17"/>
      <c r="MLP105" s="17"/>
      <c r="MLQ105" s="17"/>
      <c r="MLR105" s="17"/>
      <c r="MLS105" s="4"/>
      <c r="MLU105" s="4"/>
      <c r="MLV105" s="5"/>
      <c r="MLW105" s="17"/>
      <c r="MLX105" s="17"/>
      <c r="MLY105" s="17"/>
      <c r="MLZ105" s="17"/>
      <c r="MMA105" s="17"/>
      <c r="MMB105" s="17"/>
      <c r="MMC105" s="4"/>
      <c r="MME105" s="4"/>
      <c r="MMF105" s="5"/>
      <c r="MMG105" s="17"/>
      <c r="MMH105" s="17"/>
      <c r="MMI105" s="17"/>
      <c r="MMJ105" s="17"/>
      <c r="MMK105" s="17"/>
      <c r="MML105" s="17"/>
      <c r="MMM105" s="4"/>
      <c r="MMO105" s="4"/>
      <c r="MMP105" s="5"/>
      <c r="MMQ105" s="17"/>
      <c r="MMR105" s="17"/>
      <c r="MMS105" s="17"/>
      <c r="MMT105" s="17"/>
      <c r="MMU105" s="17"/>
      <c r="MMV105" s="17"/>
      <c r="MMW105" s="4"/>
      <c r="MMY105" s="4"/>
      <c r="MMZ105" s="5"/>
      <c r="MNA105" s="17"/>
      <c r="MNB105" s="17"/>
      <c r="MNC105" s="17"/>
      <c r="MND105" s="17"/>
      <c r="MNE105" s="17"/>
      <c r="MNF105" s="17"/>
      <c r="MNG105" s="4"/>
      <c r="MNI105" s="4"/>
      <c r="MNJ105" s="5"/>
      <c r="MNK105" s="17"/>
      <c r="MNL105" s="17"/>
      <c r="MNM105" s="17"/>
      <c r="MNN105" s="17"/>
      <c r="MNO105" s="17"/>
      <c r="MNP105" s="17"/>
      <c r="MNQ105" s="4"/>
      <c r="MNS105" s="4"/>
      <c r="MNT105" s="5"/>
      <c r="MNU105" s="17"/>
      <c r="MNV105" s="17"/>
      <c r="MNW105" s="17"/>
      <c r="MNX105" s="17"/>
      <c r="MNY105" s="17"/>
      <c r="MNZ105" s="17"/>
      <c r="MOA105" s="4"/>
      <c r="MOC105" s="4"/>
      <c r="MOD105" s="5"/>
      <c r="MOE105" s="17"/>
      <c r="MOF105" s="17"/>
      <c r="MOG105" s="17"/>
      <c r="MOH105" s="17"/>
      <c r="MOI105" s="17"/>
      <c r="MOJ105" s="17"/>
      <c r="MOK105" s="4"/>
      <c r="MOM105" s="4"/>
      <c r="MON105" s="5"/>
      <c r="MOO105" s="17"/>
      <c r="MOP105" s="17"/>
      <c r="MOQ105" s="17"/>
      <c r="MOR105" s="17"/>
      <c r="MOS105" s="17"/>
      <c r="MOT105" s="17"/>
      <c r="MOU105" s="4"/>
      <c r="MOW105" s="4"/>
      <c r="MOX105" s="5"/>
      <c r="MOY105" s="17"/>
      <c r="MOZ105" s="17"/>
      <c r="MPA105" s="17"/>
      <c r="MPB105" s="17"/>
      <c r="MPC105" s="17"/>
      <c r="MPD105" s="17"/>
      <c r="MPE105" s="4"/>
      <c r="MPG105" s="4"/>
      <c r="MPH105" s="5"/>
      <c r="MPI105" s="17"/>
      <c r="MPJ105" s="17"/>
      <c r="MPK105" s="17"/>
      <c r="MPL105" s="17"/>
      <c r="MPM105" s="17"/>
      <c r="MPN105" s="17"/>
      <c r="MPO105" s="4"/>
      <c r="MPQ105" s="4"/>
      <c r="MPR105" s="5"/>
      <c r="MPS105" s="17"/>
      <c r="MPT105" s="17"/>
      <c r="MPU105" s="17"/>
      <c r="MPV105" s="17"/>
      <c r="MPW105" s="17"/>
      <c r="MPX105" s="17"/>
      <c r="MPY105" s="4"/>
      <c r="MQA105" s="4"/>
      <c r="MQB105" s="5"/>
      <c r="MQC105" s="17"/>
      <c r="MQD105" s="17"/>
      <c r="MQE105" s="17"/>
      <c r="MQF105" s="17"/>
      <c r="MQG105" s="17"/>
      <c r="MQH105" s="17"/>
      <c r="MQI105" s="4"/>
      <c r="MQK105" s="4"/>
      <c r="MQL105" s="5"/>
      <c r="MQM105" s="17"/>
      <c r="MQN105" s="17"/>
      <c r="MQO105" s="17"/>
      <c r="MQP105" s="17"/>
      <c r="MQQ105" s="17"/>
      <c r="MQR105" s="17"/>
      <c r="MQS105" s="4"/>
      <c r="MQU105" s="4"/>
      <c r="MQV105" s="5"/>
      <c r="MQW105" s="17"/>
      <c r="MQX105" s="17"/>
      <c r="MQY105" s="17"/>
      <c r="MQZ105" s="17"/>
      <c r="MRA105" s="17"/>
      <c r="MRB105" s="17"/>
      <c r="MRC105" s="4"/>
      <c r="MRE105" s="4"/>
      <c r="MRF105" s="5"/>
      <c r="MRG105" s="17"/>
      <c r="MRH105" s="17"/>
      <c r="MRI105" s="17"/>
      <c r="MRJ105" s="17"/>
      <c r="MRK105" s="17"/>
      <c r="MRL105" s="17"/>
      <c r="MRM105" s="4"/>
      <c r="MRO105" s="4"/>
      <c r="MRP105" s="5"/>
      <c r="MRQ105" s="17"/>
      <c r="MRR105" s="17"/>
      <c r="MRS105" s="17"/>
      <c r="MRT105" s="17"/>
      <c r="MRU105" s="17"/>
      <c r="MRV105" s="17"/>
      <c r="MRW105" s="4"/>
      <c r="MRY105" s="4"/>
      <c r="MRZ105" s="5"/>
      <c r="MSA105" s="17"/>
      <c r="MSB105" s="17"/>
      <c r="MSC105" s="17"/>
      <c r="MSD105" s="17"/>
      <c r="MSE105" s="17"/>
      <c r="MSF105" s="17"/>
      <c r="MSG105" s="4"/>
      <c r="MSI105" s="4"/>
      <c r="MSJ105" s="5"/>
      <c r="MSK105" s="17"/>
      <c r="MSL105" s="17"/>
      <c r="MSM105" s="17"/>
      <c r="MSN105" s="17"/>
      <c r="MSO105" s="17"/>
      <c r="MSP105" s="17"/>
      <c r="MSQ105" s="4"/>
      <c r="MSS105" s="4"/>
      <c r="MST105" s="5"/>
      <c r="MSU105" s="17"/>
      <c r="MSV105" s="17"/>
      <c r="MSW105" s="17"/>
      <c r="MSX105" s="17"/>
      <c r="MSY105" s="17"/>
      <c r="MSZ105" s="17"/>
      <c r="MTA105" s="4"/>
      <c r="MTC105" s="4"/>
      <c r="MTD105" s="5"/>
      <c r="MTE105" s="17"/>
      <c r="MTF105" s="17"/>
      <c r="MTG105" s="17"/>
      <c r="MTH105" s="17"/>
      <c r="MTI105" s="17"/>
      <c r="MTJ105" s="17"/>
      <c r="MTK105" s="4"/>
      <c r="MTM105" s="4"/>
      <c r="MTN105" s="5"/>
      <c r="MTO105" s="17"/>
      <c r="MTP105" s="17"/>
      <c r="MTQ105" s="17"/>
      <c r="MTR105" s="17"/>
      <c r="MTS105" s="17"/>
      <c r="MTT105" s="17"/>
      <c r="MTU105" s="4"/>
      <c r="MTW105" s="4"/>
      <c r="MTX105" s="5"/>
      <c r="MTY105" s="17"/>
      <c r="MTZ105" s="17"/>
      <c r="MUA105" s="17"/>
      <c r="MUB105" s="17"/>
      <c r="MUC105" s="17"/>
      <c r="MUD105" s="17"/>
      <c r="MUE105" s="4"/>
      <c r="MUG105" s="4"/>
      <c r="MUH105" s="5"/>
      <c r="MUI105" s="17"/>
      <c r="MUJ105" s="17"/>
      <c r="MUK105" s="17"/>
      <c r="MUL105" s="17"/>
      <c r="MUM105" s="17"/>
      <c r="MUN105" s="17"/>
      <c r="MUO105" s="4"/>
      <c r="MUQ105" s="4"/>
      <c r="MUR105" s="5"/>
      <c r="MUS105" s="17"/>
      <c r="MUT105" s="17"/>
      <c r="MUU105" s="17"/>
      <c r="MUV105" s="17"/>
      <c r="MUW105" s="17"/>
      <c r="MUX105" s="17"/>
      <c r="MUY105" s="4"/>
      <c r="MVA105" s="4"/>
      <c r="MVB105" s="5"/>
      <c r="MVC105" s="17"/>
      <c r="MVD105" s="17"/>
      <c r="MVE105" s="17"/>
      <c r="MVF105" s="17"/>
      <c r="MVG105" s="17"/>
      <c r="MVH105" s="17"/>
      <c r="MVI105" s="4"/>
      <c r="MVK105" s="4"/>
      <c r="MVL105" s="5"/>
      <c r="MVM105" s="17"/>
      <c r="MVN105" s="17"/>
      <c r="MVO105" s="17"/>
      <c r="MVP105" s="17"/>
      <c r="MVQ105" s="17"/>
      <c r="MVR105" s="17"/>
      <c r="MVS105" s="4"/>
      <c r="MVU105" s="4"/>
      <c r="MVV105" s="5"/>
      <c r="MVW105" s="17"/>
      <c r="MVX105" s="17"/>
      <c r="MVY105" s="17"/>
      <c r="MVZ105" s="17"/>
      <c r="MWA105" s="17"/>
      <c r="MWB105" s="17"/>
      <c r="MWC105" s="4"/>
      <c r="MWE105" s="4"/>
      <c r="MWF105" s="5"/>
      <c r="MWG105" s="17"/>
      <c r="MWH105" s="17"/>
      <c r="MWI105" s="17"/>
      <c r="MWJ105" s="17"/>
      <c r="MWK105" s="17"/>
      <c r="MWL105" s="17"/>
      <c r="MWM105" s="4"/>
      <c r="MWO105" s="4"/>
      <c r="MWP105" s="5"/>
      <c r="MWQ105" s="17"/>
      <c r="MWR105" s="17"/>
      <c r="MWS105" s="17"/>
      <c r="MWT105" s="17"/>
      <c r="MWU105" s="17"/>
      <c r="MWV105" s="17"/>
      <c r="MWW105" s="4"/>
      <c r="MWY105" s="4"/>
      <c r="MWZ105" s="5"/>
      <c r="MXA105" s="17"/>
      <c r="MXB105" s="17"/>
      <c r="MXC105" s="17"/>
      <c r="MXD105" s="17"/>
      <c r="MXE105" s="17"/>
      <c r="MXF105" s="17"/>
      <c r="MXG105" s="4"/>
      <c r="MXI105" s="4"/>
      <c r="MXJ105" s="5"/>
      <c r="MXK105" s="17"/>
      <c r="MXL105" s="17"/>
      <c r="MXM105" s="17"/>
      <c r="MXN105" s="17"/>
      <c r="MXO105" s="17"/>
      <c r="MXP105" s="17"/>
      <c r="MXQ105" s="4"/>
      <c r="MXS105" s="4"/>
      <c r="MXT105" s="5"/>
      <c r="MXU105" s="17"/>
      <c r="MXV105" s="17"/>
      <c r="MXW105" s="17"/>
      <c r="MXX105" s="17"/>
      <c r="MXY105" s="17"/>
      <c r="MXZ105" s="17"/>
      <c r="MYA105" s="4"/>
      <c r="MYC105" s="4"/>
      <c r="MYD105" s="5"/>
      <c r="MYE105" s="17"/>
      <c r="MYF105" s="17"/>
      <c r="MYG105" s="17"/>
      <c r="MYH105" s="17"/>
      <c r="MYI105" s="17"/>
      <c r="MYJ105" s="17"/>
      <c r="MYK105" s="4"/>
      <c r="MYM105" s="4"/>
      <c r="MYN105" s="5"/>
      <c r="MYO105" s="17"/>
      <c r="MYP105" s="17"/>
      <c r="MYQ105" s="17"/>
      <c r="MYR105" s="17"/>
      <c r="MYS105" s="17"/>
      <c r="MYT105" s="17"/>
      <c r="MYU105" s="4"/>
      <c r="MYW105" s="4"/>
      <c r="MYX105" s="5"/>
      <c r="MYY105" s="17"/>
      <c r="MYZ105" s="17"/>
      <c r="MZA105" s="17"/>
      <c r="MZB105" s="17"/>
      <c r="MZC105" s="17"/>
      <c r="MZD105" s="17"/>
      <c r="MZE105" s="4"/>
      <c r="MZG105" s="4"/>
      <c r="MZH105" s="5"/>
      <c r="MZI105" s="17"/>
      <c r="MZJ105" s="17"/>
      <c r="MZK105" s="17"/>
      <c r="MZL105" s="17"/>
      <c r="MZM105" s="17"/>
      <c r="MZN105" s="17"/>
      <c r="MZO105" s="4"/>
      <c r="MZQ105" s="4"/>
      <c r="MZR105" s="5"/>
      <c r="MZS105" s="17"/>
      <c r="MZT105" s="17"/>
      <c r="MZU105" s="17"/>
      <c r="MZV105" s="17"/>
      <c r="MZW105" s="17"/>
      <c r="MZX105" s="17"/>
      <c r="MZY105" s="4"/>
      <c r="NAA105" s="4"/>
      <c r="NAB105" s="5"/>
      <c r="NAC105" s="17"/>
      <c r="NAD105" s="17"/>
      <c r="NAE105" s="17"/>
      <c r="NAF105" s="17"/>
      <c r="NAG105" s="17"/>
      <c r="NAH105" s="17"/>
      <c r="NAI105" s="4"/>
      <c r="NAK105" s="4"/>
      <c r="NAL105" s="5"/>
      <c r="NAM105" s="17"/>
      <c r="NAN105" s="17"/>
      <c r="NAO105" s="17"/>
      <c r="NAP105" s="17"/>
      <c r="NAQ105" s="17"/>
      <c r="NAR105" s="17"/>
      <c r="NAS105" s="4"/>
      <c r="NAU105" s="4"/>
      <c r="NAV105" s="5"/>
      <c r="NAW105" s="17"/>
      <c r="NAX105" s="17"/>
      <c r="NAY105" s="17"/>
      <c r="NAZ105" s="17"/>
      <c r="NBA105" s="17"/>
      <c r="NBB105" s="17"/>
      <c r="NBC105" s="4"/>
      <c r="NBE105" s="4"/>
      <c r="NBF105" s="5"/>
      <c r="NBG105" s="17"/>
      <c r="NBH105" s="17"/>
      <c r="NBI105" s="17"/>
      <c r="NBJ105" s="17"/>
      <c r="NBK105" s="17"/>
      <c r="NBL105" s="17"/>
      <c r="NBM105" s="4"/>
      <c r="NBO105" s="4"/>
      <c r="NBP105" s="5"/>
      <c r="NBQ105" s="17"/>
      <c r="NBR105" s="17"/>
      <c r="NBS105" s="17"/>
      <c r="NBT105" s="17"/>
      <c r="NBU105" s="17"/>
      <c r="NBV105" s="17"/>
      <c r="NBW105" s="4"/>
      <c r="NBY105" s="4"/>
      <c r="NBZ105" s="5"/>
      <c r="NCA105" s="17"/>
      <c r="NCB105" s="17"/>
      <c r="NCC105" s="17"/>
      <c r="NCD105" s="17"/>
      <c r="NCE105" s="17"/>
      <c r="NCF105" s="17"/>
      <c r="NCG105" s="4"/>
      <c r="NCI105" s="4"/>
      <c r="NCJ105" s="5"/>
      <c r="NCK105" s="17"/>
      <c r="NCL105" s="17"/>
      <c r="NCM105" s="17"/>
      <c r="NCN105" s="17"/>
      <c r="NCO105" s="17"/>
      <c r="NCP105" s="17"/>
      <c r="NCQ105" s="4"/>
      <c r="NCS105" s="4"/>
      <c r="NCT105" s="5"/>
      <c r="NCU105" s="17"/>
      <c r="NCV105" s="17"/>
      <c r="NCW105" s="17"/>
      <c r="NCX105" s="17"/>
      <c r="NCY105" s="17"/>
      <c r="NCZ105" s="17"/>
      <c r="NDA105" s="4"/>
      <c r="NDC105" s="4"/>
      <c r="NDD105" s="5"/>
      <c r="NDE105" s="17"/>
      <c r="NDF105" s="17"/>
      <c r="NDG105" s="17"/>
      <c r="NDH105" s="17"/>
      <c r="NDI105" s="17"/>
      <c r="NDJ105" s="17"/>
      <c r="NDK105" s="4"/>
      <c r="NDM105" s="4"/>
      <c r="NDN105" s="5"/>
      <c r="NDO105" s="17"/>
      <c r="NDP105" s="17"/>
      <c r="NDQ105" s="17"/>
      <c r="NDR105" s="17"/>
      <c r="NDS105" s="17"/>
      <c r="NDT105" s="17"/>
      <c r="NDU105" s="4"/>
      <c r="NDW105" s="4"/>
      <c r="NDX105" s="5"/>
      <c r="NDY105" s="17"/>
      <c r="NDZ105" s="17"/>
      <c r="NEA105" s="17"/>
      <c r="NEB105" s="17"/>
      <c r="NEC105" s="17"/>
      <c r="NED105" s="17"/>
      <c r="NEE105" s="4"/>
      <c r="NEG105" s="4"/>
      <c r="NEH105" s="5"/>
      <c r="NEI105" s="17"/>
      <c r="NEJ105" s="17"/>
      <c r="NEK105" s="17"/>
      <c r="NEL105" s="17"/>
      <c r="NEM105" s="17"/>
      <c r="NEN105" s="17"/>
      <c r="NEO105" s="4"/>
      <c r="NEQ105" s="4"/>
      <c r="NER105" s="5"/>
      <c r="NES105" s="17"/>
      <c r="NET105" s="17"/>
      <c r="NEU105" s="17"/>
      <c r="NEV105" s="17"/>
      <c r="NEW105" s="17"/>
      <c r="NEX105" s="17"/>
      <c r="NEY105" s="4"/>
      <c r="NFA105" s="4"/>
      <c r="NFB105" s="5"/>
      <c r="NFC105" s="17"/>
      <c r="NFD105" s="17"/>
      <c r="NFE105" s="17"/>
      <c r="NFF105" s="17"/>
      <c r="NFG105" s="17"/>
      <c r="NFH105" s="17"/>
      <c r="NFI105" s="4"/>
      <c r="NFK105" s="4"/>
      <c r="NFL105" s="5"/>
      <c r="NFM105" s="17"/>
      <c r="NFN105" s="17"/>
      <c r="NFO105" s="17"/>
      <c r="NFP105" s="17"/>
      <c r="NFQ105" s="17"/>
      <c r="NFR105" s="17"/>
      <c r="NFS105" s="4"/>
      <c r="NFU105" s="4"/>
      <c r="NFV105" s="5"/>
      <c r="NFW105" s="17"/>
      <c r="NFX105" s="17"/>
      <c r="NFY105" s="17"/>
      <c r="NFZ105" s="17"/>
      <c r="NGA105" s="17"/>
      <c r="NGB105" s="17"/>
      <c r="NGC105" s="4"/>
      <c r="NGE105" s="4"/>
      <c r="NGF105" s="5"/>
      <c r="NGG105" s="17"/>
      <c r="NGH105" s="17"/>
      <c r="NGI105" s="17"/>
      <c r="NGJ105" s="17"/>
      <c r="NGK105" s="17"/>
      <c r="NGL105" s="17"/>
      <c r="NGM105" s="4"/>
      <c r="NGO105" s="4"/>
      <c r="NGP105" s="5"/>
      <c r="NGQ105" s="17"/>
      <c r="NGR105" s="17"/>
      <c r="NGS105" s="17"/>
      <c r="NGT105" s="17"/>
      <c r="NGU105" s="17"/>
      <c r="NGV105" s="17"/>
      <c r="NGW105" s="4"/>
      <c r="NGY105" s="4"/>
      <c r="NGZ105" s="5"/>
      <c r="NHA105" s="17"/>
      <c r="NHB105" s="17"/>
      <c r="NHC105" s="17"/>
      <c r="NHD105" s="17"/>
      <c r="NHE105" s="17"/>
      <c r="NHF105" s="17"/>
      <c r="NHG105" s="4"/>
      <c r="NHI105" s="4"/>
      <c r="NHJ105" s="5"/>
      <c r="NHK105" s="17"/>
      <c r="NHL105" s="17"/>
      <c r="NHM105" s="17"/>
      <c r="NHN105" s="17"/>
      <c r="NHO105" s="17"/>
      <c r="NHP105" s="17"/>
      <c r="NHQ105" s="4"/>
      <c r="NHS105" s="4"/>
      <c r="NHT105" s="5"/>
      <c r="NHU105" s="17"/>
      <c r="NHV105" s="17"/>
      <c r="NHW105" s="17"/>
      <c r="NHX105" s="17"/>
      <c r="NHY105" s="17"/>
      <c r="NHZ105" s="17"/>
      <c r="NIA105" s="4"/>
      <c r="NIC105" s="4"/>
      <c r="NID105" s="5"/>
      <c r="NIE105" s="17"/>
      <c r="NIF105" s="17"/>
      <c r="NIG105" s="17"/>
      <c r="NIH105" s="17"/>
      <c r="NII105" s="17"/>
      <c r="NIJ105" s="17"/>
      <c r="NIK105" s="4"/>
      <c r="NIM105" s="4"/>
      <c r="NIN105" s="5"/>
      <c r="NIO105" s="17"/>
      <c r="NIP105" s="17"/>
      <c r="NIQ105" s="17"/>
      <c r="NIR105" s="17"/>
      <c r="NIS105" s="17"/>
      <c r="NIT105" s="17"/>
      <c r="NIU105" s="4"/>
      <c r="NIW105" s="4"/>
      <c r="NIX105" s="5"/>
      <c r="NIY105" s="17"/>
      <c r="NIZ105" s="17"/>
      <c r="NJA105" s="17"/>
      <c r="NJB105" s="17"/>
      <c r="NJC105" s="17"/>
      <c r="NJD105" s="17"/>
      <c r="NJE105" s="4"/>
      <c r="NJG105" s="4"/>
      <c r="NJH105" s="5"/>
      <c r="NJI105" s="17"/>
      <c r="NJJ105" s="17"/>
      <c r="NJK105" s="17"/>
      <c r="NJL105" s="17"/>
      <c r="NJM105" s="17"/>
      <c r="NJN105" s="17"/>
      <c r="NJO105" s="4"/>
      <c r="NJQ105" s="4"/>
      <c r="NJR105" s="5"/>
      <c r="NJS105" s="17"/>
      <c r="NJT105" s="17"/>
      <c r="NJU105" s="17"/>
      <c r="NJV105" s="17"/>
      <c r="NJW105" s="17"/>
      <c r="NJX105" s="17"/>
      <c r="NJY105" s="4"/>
      <c r="NKA105" s="4"/>
      <c r="NKB105" s="5"/>
      <c r="NKC105" s="17"/>
      <c r="NKD105" s="17"/>
      <c r="NKE105" s="17"/>
      <c r="NKF105" s="17"/>
      <c r="NKG105" s="17"/>
      <c r="NKH105" s="17"/>
      <c r="NKI105" s="4"/>
      <c r="NKK105" s="4"/>
      <c r="NKL105" s="5"/>
      <c r="NKM105" s="17"/>
      <c r="NKN105" s="17"/>
      <c r="NKO105" s="17"/>
      <c r="NKP105" s="17"/>
      <c r="NKQ105" s="17"/>
      <c r="NKR105" s="17"/>
      <c r="NKS105" s="4"/>
      <c r="NKU105" s="4"/>
      <c r="NKV105" s="5"/>
      <c r="NKW105" s="17"/>
      <c r="NKX105" s="17"/>
      <c r="NKY105" s="17"/>
      <c r="NKZ105" s="17"/>
      <c r="NLA105" s="17"/>
      <c r="NLB105" s="17"/>
      <c r="NLC105" s="4"/>
      <c r="NLE105" s="4"/>
      <c r="NLF105" s="5"/>
      <c r="NLG105" s="17"/>
      <c r="NLH105" s="17"/>
      <c r="NLI105" s="17"/>
      <c r="NLJ105" s="17"/>
      <c r="NLK105" s="17"/>
      <c r="NLL105" s="17"/>
      <c r="NLM105" s="4"/>
      <c r="NLO105" s="4"/>
      <c r="NLP105" s="5"/>
      <c r="NLQ105" s="17"/>
      <c r="NLR105" s="17"/>
      <c r="NLS105" s="17"/>
      <c r="NLT105" s="17"/>
      <c r="NLU105" s="17"/>
      <c r="NLV105" s="17"/>
      <c r="NLW105" s="4"/>
      <c r="NLY105" s="4"/>
      <c r="NLZ105" s="5"/>
      <c r="NMA105" s="17"/>
      <c r="NMB105" s="17"/>
      <c r="NMC105" s="17"/>
      <c r="NMD105" s="17"/>
      <c r="NME105" s="17"/>
      <c r="NMF105" s="17"/>
      <c r="NMG105" s="4"/>
      <c r="NMI105" s="4"/>
      <c r="NMJ105" s="5"/>
      <c r="NMK105" s="17"/>
      <c r="NML105" s="17"/>
      <c r="NMM105" s="17"/>
      <c r="NMN105" s="17"/>
      <c r="NMO105" s="17"/>
      <c r="NMP105" s="17"/>
      <c r="NMQ105" s="4"/>
      <c r="NMS105" s="4"/>
      <c r="NMT105" s="5"/>
      <c r="NMU105" s="17"/>
      <c r="NMV105" s="17"/>
      <c r="NMW105" s="17"/>
      <c r="NMX105" s="17"/>
      <c r="NMY105" s="17"/>
      <c r="NMZ105" s="17"/>
      <c r="NNA105" s="4"/>
      <c r="NNC105" s="4"/>
      <c r="NND105" s="5"/>
      <c r="NNE105" s="17"/>
      <c r="NNF105" s="17"/>
      <c r="NNG105" s="17"/>
      <c r="NNH105" s="17"/>
      <c r="NNI105" s="17"/>
      <c r="NNJ105" s="17"/>
      <c r="NNK105" s="4"/>
      <c r="NNM105" s="4"/>
      <c r="NNN105" s="5"/>
      <c r="NNO105" s="17"/>
      <c r="NNP105" s="17"/>
      <c r="NNQ105" s="17"/>
      <c r="NNR105" s="17"/>
      <c r="NNS105" s="17"/>
      <c r="NNT105" s="17"/>
      <c r="NNU105" s="4"/>
      <c r="NNW105" s="4"/>
      <c r="NNX105" s="5"/>
      <c r="NNY105" s="17"/>
      <c r="NNZ105" s="17"/>
      <c r="NOA105" s="17"/>
      <c r="NOB105" s="17"/>
      <c r="NOC105" s="17"/>
      <c r="NOD105" s="17"/>
      <c r="NOE105" s="4"/>
      <c r="NOG105" s="4"/>
      <c r="NOH105" s="5"/>
      <c r="NOI105" s="17"/>
      <c r="NOJ105" s="17"/>
      <c r="NOK105" s="17"/>
      <c r="NOL105" s="17"/>
      <c r="NOM105" s="17"/>
      <c r="NON105" s="17"/>
      <c r="NOO105" s="4"/>
      <c r="NOQ105" s="4"/>
      <c r="NOR105" s="5"/>
      <c r="NOS105" s="17"/>
      <c r="NOT105" s="17"/>
      <c r="NOU105" s="17"/>
      <c r="NOV105" s="17"/>
      <c r="NOW105" s="17"/>
      <c r="NOX105" s="17"/>
      <c r="NOY105" s="4"/>
      <c r="NPA105" s="4"/>
      <c r="NPB105" s="5"/>
      <c r="NPC105" s="17"/>
      <c r="NPD105" s="17"/>
      <c r="NPE105" s="17"/>
      <c r="NPF105" s="17"/>
      <c r="NPG105" s="17"/>
      <c r="NPH105" s="17"/>
      <c r="NPI105" s="4"/>
      <c r="NPK105" s="4"/>
      <c r="NPL105" s="5"/>
      <c r="NPM105" s="17"/>
      <c r="NPN105" s="17"/>
      <c r="NPO105" s="17"/>
      <c r="NPP105" s="17"/>
      <c r="NPQ105" s="17"/>
      <c r="NPR105" s="17"/>
      <c r="NPS105" s="4"/>
      <c r="NPU105" s="4"/>
      <c r="NPV105" s="5"/>
      <c r="NPW105" s="17"/>
      <c r="NPX105" s="17"/>
      <c r="NPY105" s="17"/>
      <c r="NPZ105" s="17"/>
      <c r="NQA105" s="17"/>
      <c r="NQB105" s="17"/>
      <c r="NQC105" s="4"/>
      <c r="NQE105" s="4"/>
      <c r="NQF105" s="5"/>
      <c r="NQG105" s="17"/>
      <c r="NQH105" s="17"/>
      <c r="NQI105" s="17"/>
      <c r="NQJ105" s="17"/>
      <c r="NQK105" s="17"/>
      <c r="NQL105" s="17"/>
      <c r="NQM105" s="4"/>
      <c r="NQO105" s="4"/>
      <c r="NQP105" s="5"/>
      <c r="NQQ105" s="17"/>
      <c r="NQR105" s="17"/>
      <c r="NQS105" s="17"/>
      <c r="NQT105" s="17"/>
      <c r="NQU105" s="17"/>
      <c r="NQV105" s="17"/>
      <c r="NQW105" s="4"/>
      <c r="NQY105" s="4"/>
      <c r="NQZ105" s="5"/>
      <c r="NRA105" s="17"/>
      <c r="NRB105" s="17"/>
      <c r="NRC105" s="17"/>
      <c r="NRD105" s="17"/>
      <c r="NRE105" s="17"/>
      <c r="NRF105" s="17"/>
      <c r="NRG105" s="4"/>
      <c r="NRI105" s="4"/>
      <c r="NRJ105" s="5"/>
      <c r="NRK105" s="17"/>
      <c r="NRL105" s="17"/>
      <c r="NRM105" s="17"/>
      <c r="NRN105" s="17"/>
      <c r="NRO105" s="17"/>
      <c r="NRP105" s="17"/>
      <c r="NRQ105" s="4"/>
      <c r="NRS105" s="4"/>
      <c r="NRT105" s="5"/>
      <c r="NRU105" s="17"/>
      <c r="NRV105" s="17"/>
      <c r="NRW105" s="17"/>
      <c r="NRX105" s="17"/>
      <c r="NRY105" s="17"/>
      <c r="NRZ105" s="17"/>
      <c r="NSA105" s="4"/>
      <c r="NSC105" s="4"/>
      <c r="NSD105" s="5"/>
      <c r="NSE105" s="17"/>
      <c r="NSF105" s="17"/>
      <c r="NSG105" s="17"/>
      <c r="NSH105" s="17"/>
      <c r="NSI105" s="17"/>
      <c r="NSJ105" s="17"/>
      <c r="NSK105" s="4"/>
      <c r="NSM105" s="4"/>
      <c r="NSN105" s="5"/>
      <c r="NSO105" s="17"/>
      <c r="NSP105" s="17"/>
      <c r="NSQ105" s="17"/>
      <c r="NSR105" s="17"/>
      <c r="NSS105" s="17"/>
      <c r="NST105" s="17"/>
      <c r="NSU105" s="4"/>
      <c r="NSW105" s="4"/>
      <c r="NSX105" s="5"/>
      <c r="NSY105" s="17"/>
      <c r="NSZ105" s="17"/>
      <c r="NTA105" s="17"/>
      <c r="NTB105" s="17"/>
      <c r="NTC105" s="17"/>
      <c r="NTD105" s="17"/>
      <c r="NTE105" s="4"/>
      <c r="NTG105" s="4"/>
      <c r="NTH105" s="5"/>
      <c r="NTI105" s="17"/>
      <c r="NTJ105" s="17"/>
      <c r="NTK105" s="17"/>
      <c r="NTL105" s="17"/>
      <c r="NTM105" s="17"/>
      <c r="NTN105" s="17"/>
      <c r="NTO105" s="4"/>
      <c r="NTQ105" s="4"/>
      <c r="NTR105" s="5"/>
      <c r="NTS105" s="17"/>
      <c r="NTT105" s="17"/>
      <c r="NTU105" s="17"/>
      <c r="NTV105" s="17"/>
      <c r="NTW105" s="17"/>
      <c r="NTX105" s="17"/>
      <c r="NTY105" s="4"/>
      <c r="NUA105" s="4"/>
      <c r="NUB105" s="5"/>
      <c r="NUC105" s="17"/>
      <c r="NUD105" s="17"/>
      <c r="NUE105" s="17"/>
      <c r="NUF105" s="17"/>
      <c r="NUG105" s="17"/>
      <c r="NUH105" s="17"/>
      <c r="NUI105" s="4"/>
      <c r="NUK105" s="4"/>
      <c r="NUL105" s="5"/>
      <c r="NUM105" s="17"/>
      <c r="NUN105" s="17"/>
      <c r="NUO105" s="17"/>
      <c r="NUP105" s="17"/>
      <c r="NUQ105" s="17"/>
      <c r="NUR105" s="17"/>
      <c r="NUS105" s="4"/>
      <c r="NUU105" s="4"/>
      <c r="NUV105" s="5"/>
      <c r="NUW105" s="17"/>
      <c r="NUX105" s="17"/>
      <c r="NUY105" s="17"/>
      <c r="NUZ105" s="17"/>
      <c r="NVA105" s="17"/>
      <c r="NVB105" s="17"/>
      <c r="NVC105" s="4"/>
      <c r="NVE105" s="4"/>
      <c r="NVF105" s="5"/>
      <c r="NVG105" s="17"/>
      <c r="NVH105" s="17"/>
      <c r="NVI105" s="17"/>
      <c r="NVJ105" s="17"/>
      <c r="NVK105" s="17"/>
      <c r="NVL105" s="17"/>
      <c r="NVM105" s="4"/>
      <c r="NVO105" s="4"/>
      <c r="NVP105" s="5"/>
      <c r="NVQ105" s="17"/>
      <c r="NVR105" s="17"/>
      <c r="NVS105" s="17"/>
      <c r="NVT105" s="17"/>
      <c r="NVU105" s="17"/>
      <c r="NVV105" s="17"/>
      <c r="NVW105" s="4"/>
      <c r="NVY105" s="4"/>
      <c r="NVZ105" s="5"/>
      <c r="NWA105" s="17"/>
      <c r="NWB105" s="17"/>
      <c r="NWC105" s="17"/>
      <c r="NWD105" s="17"/>
      <c r="NWE105" s="17"/>
      <c r="NWF105" s="17"/>
      <c r="NWG105" s="4"/>
      <c r="NWI105" s="4"/>
      <c r="NWJ105" s="5"/>
      <c r="NWK105" s="17"/>
      <c r="NWL105" s="17"/>
      <c r="NWM105" s="17"/>
      <c r="NWN105" s="17"/>
      <c r="NWO105" s="17"/>
      <c r="NWP105" s="17"/>
      <c r="NWQ105" s="4"/>
      <c r="NWS105" s="4"/>
      <c r="NWT105" s="5"/>
      <c r="NWU105" s="17"/>
      <c r="NWV105" s="17"/>
      <c r="NWW105" s="17"/>
      <c r="NWX105" s="17"/>
      <c r="NWY105" s="17"/>
      <c r="NWZ105" s="17"/>
      <c r="NXA105" s="4"/>
      <c r="NXC105" s="4"/>
      <c r="NXD105" s="5"/>
      <c r="NXE105" s="17"/>
      <c r="NXF105" s="17"/>
      <c r="NXG105" s="17"/>
      <c r="NXH105" s="17"/>
      <c r="NXI105" s="17"/>
      <c r="NXJ105" s="17"/>
      <c r="NXK105" s="4"/>
      <c r="NXM105" s="4"/>
      <c r="NXN105" s="5"/>
      <c r="NXO105" s="17"/>
      <c r="NXP105" s="17"/>
      <c r="NXQ105" s="17"/>
      <c r="NXR105" s="17"/>
      <c r="NXS105" s="17"/>
      <c r="NXT105" s="17"/>
      <c r="NXU105" s="4"/>
      <c r="NXW105" s="4"/>
      <c r="NXX105" s="5"/>
      <c r="NXY105" s="17"/>
      <c r="NXZ105" s="17"/>
      <c r="NYA105" s="17"/>
      <c r="NYB105" s="17"/>
      <c r="NYC105" s="17"/>
      <c r="NYD105" s="17"/>
      <c r="NYE105" s="4"/>
      <c r="NYG105" s="4"/>
      <c r="NYH105" s="5"/>
      <c r="NYI105" s="17"/>
      <c r="NYJ105" s="17"/>
      <c r="NYK105" s="17"/>
      <c r="NYL105" s="17"/>
      <c r="NYM105" s="17"/>
      <c r="NYN105" s="17"/>
      <c r="NYO105" s="4"/>
      <c r="NYQ105" s="4"/>
      <c r="NYR105" s="5"/>
      <c r="NYS105" s="17"/>
      <c r="NYT105" s="17"/>
      <c r="NYU105" s="17"/>
      <c r="NYV105" s="17"/>
      <c r="NYW105" s="17"/>
      <c r="NYX105" s="17"/>
      <c r="NYY105" s="4"/>
      <c r="NZA105" s="4"/>
      <c r="NZB105" s="5"/>
      <c r="NZC105" s="17"/>
      <c r="NZD105" s="17"/>
      <c r="NZE105" s="17"/>
      <c r="NZF105" s="17"/>
      <c r="NZG105" s="17"/>
      <c r="NZH105" s="17"/>
      <c r="NZI105" s="4"/>
      <c r="NZK105" s="4"/>
      <c r="NZL105" s="5"/>
      <c r="NZM105" s="17"/>
      <c r="NZN105" s="17"/>
      <c r="NZO105" s="17"/>
      <c r="NZP105" s="17"/>
      <c r="NZQ105" s="17"/>
      <c r="NZR105" s="17"/>
      <c r="NZS105" s="4"/>
      <c r="NZU105" s="4"/>
      <c r="NZV105" s="5"/>
      <c r="NZW105" s="17"/>
      <c r="NZX105" s="17"/>
      <c r="NZY105" s="17"/>
      <c r="NZZ105" s="17"/>
      <c r="OAA105" s="17"/>
      <c r="OAB105" s="17"/>
      <c r="OAC105" s="4"/>
      <c r="OAE105" s="4"/>
      <c r="OAF105" s="5"/>
      <c r="OAG105" s="17"/>
      <c r="OAH105" s="17"/>
      <c r="OAI105" s="17"/>
      <c r="OAJ105" s="17"/>
      <c r="OAK105" s="17"/>
      <c r="OAL105" s="17"/>
      <c r="OAM105" s="4"/>
      <c r="OAO105" s="4"/>
      <c r="OAP105" s="5"/>
      <c r="OAQ105" s="17"/>
      <c r="OAR105" s="17"/>
      <c r="OAS105" s="17"/>
      <c r="OAT105" s="17"/>
      <c r="OAU105" s="17"/>
      <c r="OAV105" s="17"/>
      <c r="OAW105" s="4"/>
      <c r="OAY105" s="4"/>
      <c r="OAZ105" s="5"/>
      <c r="OBA105" s="17"/>
      <c r="OBB105" s="17"/>
      <c r="OBC105" s="17"/>
      <c r="OBD105" s="17"/>
      <c r="OBE105" s="17"/>
      <c r="OBF105" s="17"/>
      <c r="OBG105" s="4"/>
      <c r="OBI105" s="4"/>
      <c r="OBJ105" s="5"/>
      <c r="OBK105" s="17"/>
      <c r="OBL105" s="17"/>
      <c r="OBM105" s="17"/>
      <c r="OBN105" s="17"/>
      <c r="OBO105" s="17"/>
      <c r="OBP105" s="17"/>
      <c r="OBQ105" s="4"/>
      <c r="OBS105" s="4"/>
      <c r="OBT105" s="5"/>
      <c r="OBU105" s="17"/>
      <c r="OBV105" s="17"/>
      <c r="OBW105" s="17"/>
      <c r="OBX105" s="17"/>
      <c r="OBY105" s="17"/>
      <c r="OBZ105" s="17"/>
      <c r="OCA105" s="4"/>
      <c r="OCC105" s="4"/>
      <c r="OCD105" s="5"/>
      <c r="OCE105" s="17"/>
      <c r="OCF105" s="17"/>
      <c r="OCG105" s="17"/>
      <c r="OCH105" s="17"/>
      <c r="OCI105" s="17"/>
      <c r="OCJ105" s="17"/>
      <c r="OCK105" s="4"/>
      <c r="OCM105" s="4"/>
      <c r="OCN105" s="5"/>
      <c r="OCO105" s="17"/>
      <c r="OCP105" s="17"/>
      <c r="OCQ105" s="17"/>
      <c r="OCR105" s="17"/>
      <c r="OCS105" s="17"/>
      <c r="OCT105" s="17"/>
      <c r="OCU105" s="4"/>
      <c r="OCW105" s="4"/>
      <c r="OCX105" s="5"/>
      <c r="OCY105" s="17"/>
      <c r="OCZ105" s="17"/>
      <c r="ODA105" s="17"/>
      <c r="ODB105" s="17"/>
      <c r="ODC105" s="17"/>
      <c r="ODD105" s="17"/>
      <c r="ODE105" s="4"/>
      <c r="ODG105" s="4"/>
      <c r="ODH105" s="5"/>
      <c r="ODI105" s="17"/>
      <c r="ODJ105" s="17"/>
      <c r="ODK105" s="17"/>
      <c r="ODL105" s="17"/>
      <c r="ODM105" s="17"/>
      <c r="ODN105" s="17"/>
      <c r="ODO105" s="4"/>
      <c r="ODQ105" s="4"/>
      <c r="ODR105" s="5"/>
      <c r="ODS105" s="17"/>
      <c r="ODT105" s="17"/>
      <c r="ODU105" s="17"/>
      <c r="ODV105" s="17"/>
      <c r="ODW105" s="17"/>
      <c r="ODX105" s="17"/>
      <c r="ODY105" s="4"/>
      <c r="OEA105" s="4"/>
      <c r="OEB105" s="5"/>
      <c r="OEC105" s="17"/>
      <c r="OED105" s="17"/>
      <c r="OEE105" s="17"/>
      <c r="OEF105" s="17"/>
      <c r="OEG105" s="17"/>
      <c r="OEH105" s="17"/>
      <c r="OEI105" s="4"/>
      <c r="OEK105" s="4"/>
      <c r="OEL105" s="5"/>
      <c r="OEM105" s="17"/>
      <c r="OEN105" s="17"/>
      <c r="OEO105" s="17"/>
      <c r="OEP105" s="17"/>
      <c r="OEQ105" s="17"/>
      <c r="OER105" s="17"/>
      <c r="OES105" s="4"/>
      <c r="OEU105" s="4"/>
      <c r="OEV105" s="5"/>
      <c r="OEW105" s="17"/>
      <c r="OEX105" s="17"/>
      <c r="OEY105" s="17"/>
      <c r="OEZ105" s="17"/>
      <c r="OFA105" s="17"/>
      <c r="OFB105" s="17"/>
      <c r="OFC105" s="4"/>
      <c r="OFE105" s="4"/>
      <c r="OFF105" s="5"/>
      <c r="OFG105" s="17"/>
      <c r="OFH105" s="17"/>
      <c r="OFI105" s="17"/>
      <c r="OFJ105" s="17"/>
      <c r="OFK105" s="17"/>
      <c r="OFL105" s="17"/>
      <c r="OFM105" s="4"/>
      <c r="OFO105" s="4"/>
      <c r="OFP105" s="5"/>
      <c r="OFQ105" s="17"/>
      <c r="OFR105" s="17"/>
      <c r="OFS105" s="17"/>
      <c r="OFT105" s="17"/>
      <c r="OFU105" s="17"/>
      <c r="OFV105" s="17"/>
      <c r="OFW105" s="4"/>
      <c r="OFY105" s="4"/>
      <c r="OFZ105" s="5"/>
      <c r="OGA105" s="17"/>
      <c r="OGB105" s="17"/>
      <c r="OGC105" s="17"/>
      <c r="OGD105" s="17"/>
      <c r="OGE105" s="17"/>
      <c r="OGF105" s="17"/>
      <c r="OGG105" s="4"/>
      <c r="OGI105" s="4"/>
      <c r="OGJ105" s="5"/>
      <c r="OGK105" s="17"/>
      <c r="OGL105" s="17"/>
      <c r="OGM105" s="17"/>
      <c r="OGN105" s="17"/>
      <c r="OGO105" s="17"/>
      <c r="OGP105" s="17"/>
      <c r="OGQ105" s="4"/>
      <c r="OGS105" s="4"/>
      <c r="OGT105" s="5"/>
      <c r="OGU105" s="17"/>
      <c r="OGV105" s="17"/>
      <c r="OGW105" s="17"/>
      <c r="OGX105" s="17"/>
      <c r="OGY105" s="17"/>
      <c r="OGZ105" s="17"/>
      <c r="OHA105" s="4"/>
      <c r="OHC105" s="4"/>
      <c r="OHD105" s="5"/>
      <c r="OHE105" s="17"/>
      <c r="OHF105" s="17"/>
      <c r="OHG105" s="17"/>
      <c r="OHH105" s="17"/>
      <c r="OHI105" s="17"/>
      <c r="OHJ105" s="17"/>
      <c r="OHK105" s="4"/>
      <c r="OHM105" s="4"/>
      <c r="OHN105" s="5"/>
      <c r="OHO105" s="17"/>
      <c r="OHP105" s="17"/>
      <c r="OHQ105" s="17"/>
      <c r="OHR105" s="17"/>
      <c r="OHS105" s="17"/>
      <c r="OHT105" s="17"/>
      <c r="OHU105" s="4"/>
      <c r="OHW105" s="4"/>
      <c r="OHX105" s="5"/>
      <c r="OHY105" s="17"/>
      <c r="OHZ105" s="17"/>
      <c r="OIA105" s="17"/>
      <c r="OIB105" s="17"/>
      <c r="OIC105" s="17"/>
      <c r="OID105" s="17"/>
      <c r="OIE105" s="4"/>
      <c r="OIG105" s="4"/>
      <c r="OIH105" s="5"/>
      <c r="OII105" s="17"/>
      <c r="OIJ105" s="17"/>
      <c r="OIK105" s="17"/>
      <c r="OIL105" s="17"/>
      <c r="OIM105" s="17"/>
      <c r="OIN105" s="17"/>
      <c r="OIO105" s="4"/>
      <c r="OIQ105" s="4"/>
      <c r="OIR105" s="5"/>
      <c r="OIS105" s="17"/>
      <c r="OIT105" s="17"/>
      <c r="OIU105" s="17"/>
      <c r="OIV105" s="17"/>
      <c r="OIW105" s="17"/>
      <c r="OIX105" s="17"/>
      <c r="OIY105" s="4"/>
      <c r="OJA105" s="4"/>
      <c r="OJB105" s="5"/>
      <c r="OJC105" s="17"/>
      <c r="OJD105" s="17"/>
      <c r="OJE105" s="17"/>
      <c r="OJF105" s="17"/>
      <c r="OJG105" s="17"/>
      <c r="OJH105" s="17"/>
      <c r="OJI105" s="4"/>
      <c r="OJK105" s="4"/>
      <c r="OJL105" s="5"/>
      <c r="OJM105" s="17"/>
      <c r="OJN105" s="17"/>
      <c r="OJO105" s="17"/>
      <c r="OJP105" s="17"/>
      <c r="OJQ105" s="17"/>
      <c r="OJR105" s="17"/>
      <c r="OJS105" s="4"/>
      <c r="OJU105" s="4"/>
      <c r="OJV105" s="5"/>
      <c r="OJW105" s="17"/>
      <c r="OJX105" s="17"/>
      <c r="OJY105" s="17"/>
      <c r="OJZ105" s="17"/>
      <c r="OKA105" s="17"/>
      <c r="OKB105" s="17"/>
      <c r="OKC105" s="4"/>
      <c r="OKE105" s="4"/>
      <c r="OKF105" s="5"/>
      <c r="OKG105" s="17"/>
      <c r="OKH105" s="17"/>
      <c r="OKI105" s="17"/>
      <c r="OKJ105" s="17"/>
      <c r="OKK105" s="17"/>
      <c r="OKL105" s="17"/>
      <c r="OKM105" s="4"/>
      <c r="OKO105" s="4"/>
      <c r="OKP105" s="5"/>
      <c r="OKQ105" s="17"/>
      <c r="OKR105" s="17"/>
      <c r="OKS105" s="17"/>
      <c r="OKT105" s="17"/>
      <c r="OKU105" s="17"/>
      <c r="OKV105" s="17"/>
      <c r="OKW105" s="4"/>
      <c r="OKY105" s="4"/>
      <c r="OKZ105" s="5"/>
      <c r="OLA105" s="17"/>
      <c r="OLB105" s="17"/>
      <c r="OLC105" s="17"/>
      <c r="OLD105" s="17"/>
      <c r="OLE105" s="17"/>
      <c r="OLF105" s="17"/>
      <c r="OLG105" s="4"/>
      <c r="OLI105" s="4"/>
      <c r="OLJ105" s="5"/>
      <c r="OLK105" s="17"/>
      <c r="OLL105" s="17"/>
      <c r="OLM105" s="17"/>
      <c r="OLN105" s="17"/>
      <c r="OLO105" s="17"/>
      <c r="OLP105" s="17"/>
      <c r="OLQ105" s="4"/>
      <c r="OLS105" s="4"/>
      <c r="OLT105" s="5"/>
      <c r="OLU105" s="17"/>
      <c r="OLV105" s="17"/>
      <c r="OLW105" s="17"/>
      <c r="OLX105" s="17"/>
      <c r="OLY105" s="17"/>
      <c r="OLZ105" s="17"/>
      <c r="OMA105" s="4"/>
      <c r="OMC105" s="4"/>
      <c r="OMD105" s="5"/>
      <c r="OME105" s="17"/>
      <c r="OMF105" s="17"/>
      <c r="OMG105" s="17"/>
      <c r="OMH105" s="17"/>
      <c r="OMI105" s="17"/>
      <c r="OMJ105" s="17"/>
      <c r="OMK105" s="4"/>
      <c r="OMM105" s="4"/>
      <c r="OMN105" s="5"/>
      <c r="OMO105" s="17"/>
      <c r="OMP105" s="17"/>
      <c r="OMQ105" s="17"/>
      <c r="OMR105" s="17"/>
      <c r="OMS105" s="17"/>
      <c r="OMT105" s="17"/>
      <c r="OMU105" s="4"/>
      <c r="OMW105" s="4"/>
      <c r="OMX105" s="5"/>
      <c r="OMY105" s="17"/>
      <c r="OMZ105" s="17"/>
      <c r="ONA105" s="17"/>
      <c r="ONB105" s="17"/>
      <c r="ONC105" s="17"/>
      <c r="OND105" s="17"/>
      <c r="ONE105" s="4"/>
      <c r="ONG105" s="4"/>
      <c r="ONH105" s="5"/>
      <c r="ONI105" s="17"/>
      <c r="ONJ105" s="17"/>
      <c r="ONK105" s="17"/>
      <c r="ONL105" s="17"/>
      <c r="ONM105" s="17"/>
      <c r="ONN105" s="17"/>
      <c r="ONO105" s="4"/>
      <c r="ONQ105" s="4"/>
      <c r="ONR105" s="5"/>
      <c r="ONS105" s="17"/>
      <c r="ONT105" s="17"/>
      <c r="ONU105" s="17"/>
      <c r="ONV105" s="17"/>
      <c r="ONW105" s="17"/>
      <c r="ONX105" s="17"/>
      <c r="ONY105" s="4"/>
      <c r="OOA105" s="4"/>
      <c r="OOB105" s="5"/>
      <c r="OOC105" s="17"/>
      <c r="OOD105" s="17"/>
      <c r="OOE105" s="17"/>
      <c r="OOF105" s="17"/>
      <c r="OOG105" s="17"/>
      <c r="OOH105" s="17"/>
      <c r="OOI105" s="4"/>
      <c r="OOK105" s="4"/>
      <c r="OOL105" s="5"/>
      <c r="OOM105" s="17"/>
      <c r="OON105" s="17"/>
      <c r="OOO105" s="17"/>
      <c r="OOP105" s="17"/>
      <c r="OOQ105" s="17"/>
      <c r="OOR105" s="17"/>
      <c r="OOS105" s="4"/>
      <c r="OOU105" s="4"/>
      <c r="OOV105" s="5"/>
      <c r="OOW105" s="17"/>
      <c r="OOX105" s="17"/>
      <c r="OOY105" s="17"/>
      <c r="OOZ105" s="17"/>
      <c r="OPA105" s="17"/>
      <c r="OPB105" s="17"/>
      <c r="OPC105" s="4"/>
      <c r="OPE105" s="4"/>
      <c r="OPF105" s="5"/>
      <c r="OPG105" s="17"/>
      <c r="OPH105" s="17"/>
      <c r="OPI105" s="17"/>
      <c r="OPJ105" s="17"/>
      <c r="OPK105" s="17"/>
      <c r="OPL105" s="17"/>
      <c r="OPM105" s="4"/>
      <c r="OPO105" s="4"/>
      <c r="OPP105" s="5"/>
      <c r="OPQ105" s="17"/>
      <c r="OPR105" s="17"/>
      <c r="OPS105" s="17"/>
      <c r="OPT105" s="17"/>
      <c r="OPU105" s="17"/>
      <c r="OPV105" s="17"/>
      <c r="OPW105" s="4"/>
      <c r="OPY105" s="4"/>
      <c r="OPZ105" s="5"/>
      <c r="OQA105" s="17"/>
      <c r="OQB105" s="17"/>
      <c r="OQC105" s="17"/>
      <c r="OQD105" s="17"/>
      <c r="OQE105" s="17"/>
      <c r="OQF105" s="17"/>
      <c r="OQG105" s="4"/>
      <c r="OQI105" s="4"/>
      <c r="OQJ105" s="5"/>
      <c r="OQK105" s="17"/>
      <c r="OQL105" s="17"/>
      <c r="OQM105" s="17"/>
      <c r="OQN105" s="17"/>
      <c r="OQO105" s="17"/>
      <c r="OQP105" s="17"/>
      <c r="OQQ105" s="4"/>
      <c r="OQS105" s="4"/>
      <c r="OQT105" s="5"/>
      <c r="OQU105" s="17"/>
      <c r="OQV105" s="17"/>
      <c r="OQW105" s="17"/>
      <c r="OQX105" s="17"/>
      <c r="OQY105" s="17"/>
      <c r="OQZ105" s="17"/>
      <c r="ORA105" s="4"/>
      <c r="ORC105" s="4"/>
      <c r="ORD105" s="5"/>
      <c r="ORE105" s="17"/>
      <c r="ORF105" s="17"/>
      <c r="ORG105" s="17"/>
      <c r="ORH105" s="17"/>
      <c r="ORI105" s="17"/>
      <c r="ORJ105" s="17"/>
      <c r="ORK105" s="4"/>
      <c r="ORM105" s="4"/>
      <c r="ORN105" s="5"/>
      <c r="ORO105" s="17"/>
      <c r="ORP105" s="17"/>
      <c r="ORQ105" s="17"/>
      <c r="ORR105" s="17"/>
      <c r="ORS105" s="17"/>
      <c r="ORT105" s="17"/>
      <c r="ORU105" s="4"/>
      <c r="ORW105" s="4"/>
      <c r="ORX105" s="5"/>
      <c r="ORY105" s="17"/>
      <c r="ORZ105" s="17"/>
      <c r="OSA105" s="17"/>
      <c r="OSB105" s="17"/>
      <c r="OSC105" s="17"/>
      <c r="OSD105" s="17"/>
      <c r="OSE105" s="4"/>
      <c r="OSG105" s="4"/>
      <c r="OSH105" s="5"/>
      <c r="OSI105" s="17"/>
      <c r="OSJ105" s="17"/>
      <c r="OSK105" s="17"/>
      <c r="OSL105" s="17"/>
      <c r="OSM105" s="17"/>
      <c r="OSN105" s="17"/>
      <c r="OSO105" s="4"/>
      <c r="OSQ105" s="4"/>
      <c r="OSR105" s="5"/>
      <c r="OSS105" s="17"/>
      <c r="OST105" s="17"/>
      <c r="OSU105" s="17"/>
      <c r="OSV105" s="17"/>
      <c r="OSW105" s="17"/>
      <c r="OSX105" s="17"/>
      <c r="OSY105" s="4"/>
      <c r="OTA105" s="4"/>
      <c r="OTB105" s="5"/>
      <c r="OTC105" s="17"/>
      <c r="OTD105" s="17"/>
      <c r="OTE105" s="17"/>
      <c r="OTF105" s="17"/>
      <c r="OTG105" s="17"/>
      <c r="OTH105" s="17"/>
      <c r="OTI105" s="4"/>
      <c r="OTK105" s="4"/>
      <c r="OTL105" s="5"/>
      <c r="OTM105" s="17"/>
      <c r="OTN105" s="17"/>
      <c r="OTO105" s="17"/>
      <c r="OTP105" s="17"/>
      <c r="OTQ105" s="17"/>
      <c r="OTR105" s="17"/>
      <c r="OTS105" s="4"/>
      <c r="OTU105" s="4"/>
      <c r="OTV105" s="5"/>
      <c r="OTW105" s="17"/>
      <c r="OTX105" s="17"/>
      <c r="OTY105" s="17"/>
      <c r="OTZ105" s="17"/>
      <c r="OUA105" s="17"/>
      <c r="OUB105" s="17"/>
      <c r="OUC105" s="4"/>
      <c r="OUE105" s="4"/>
      <c r="OUF105" s="5"/>
      <c r="OUG105" s="17"/>
      <c r="OUH105" s="17"/>
      <c r="OUI105" s="17"/>
      <c r="OUJ105" s="17"/>
      <c r="OUK105" s="17"/>
      <c r="OUL105" s="17"/>
      <c r="OUM105" s="4"/>
      <c r="OUO105" s="4"/>
      <c r="OUP105" s="5"/>
      <c r="OUQ105" s="17"/>
      <c r="OUR105" s="17"/>
      <c r="OUS105" s="17"/>
      <c r="OUT105" s="17"/>
      <c r="OUU105" s="17"/>
      <c r="OUV105" s="17"/>
      <c r="OUW105" s="4"/>
      <c r="OUY105" s="4"/>
      <c r="OUZ105" s="5"/>
      <c r="OVA105" s="17"/>
      <c r="OVB105" s="17"/>
      <c r="OVC105" s="17"/>
      <c r="OVD105" s="17"/>
      <c r="OVE105" s="17"/>
      <c r="OVF105" s="17"/>
      <c r="OVG105" s="4"/>
      <c r="OVI105" s="4"/>
      <c r="OVJ105" s="5"/>
      <c r="OVK105" s="17"/>
      <c r="OVL105" s="17"/>
      <c r="OVM105" s="17"/>
      <c r="OVN105" s="17"/>
      <c r="OVO105" s="17"/>
      <c r="OVP105" s="17"/>
      <c r="OVQ105" s="4"/>
      <c r="OVS105" s="4"/>
      <c r="OVT105" s="5"/>
      <c r="OVU105" s="17"/>
      <c r="OVV105" s="17"/>
      <c r="OVW105" s="17"/>
      <c r="OVX105" s="17"/>
      <c r="OVY105" s="17"/>
      <c r="OVZ105" s="17"/>
      <c r="OWA105" s="4"/>
      <c r="OWC105" s="4"/>
      <c r="OWD105" s="5"/>
      <c r="OWE105" s="17"/>
      <c r="OWF105" s="17"/>
      <c r="OWG105" s="17"/>
      <c r="OWH105" s="17"/>
      <c r="OWI105" s="17"/>
      <c r="OWJ105" s="17"/>
      <c r="OWK105" s="4"/>
      <c r="OWM105" s="4"/>
      <c r="OWN105" s="5"/>
      <c r="OWO105" s="17"/>
      <c r="OWP105" s="17"/>
      <c r="OWQ105" s="17"/>
      <c r="OWR105" s="17"/>
      <c r="OWS105" s="17"/>
      <c r="OWT105" s="17"/>
      <c r="OWU105" s="4"/>
      <c r="OWW105" s="4"/>
      <c r="OWX105" s="5"/>
      <c r="OWY105" s="17"/>
      <c r="OWZ105" s="17"/>
      <c r="OXA105" s="17"/>
      <c r="OXB105" s="17"/>
      <c r="OXC105" s="17"/>
      <c r="OXD105" s="17"/>
      <c r="OXE105" s="4"/>
      <c r="OXG105" s="4"/>
      <c r="OXH105" s="5"/>
      <c r="OXI105" s="17"/>
      <c r="OXJ105" s="17"/>
      <c r="OXK105" s="17"/>
      <c r="OXL105" s="17"/>
      <c r="OXM105" s="17"/>
      <c r="OXN105" s="17"/>
      <c r="OXO105" s="4"/>
      <c r="OXQ105" s="4"/>
      <c r="OXR105" s="5"/>
      <c r="OXS105" s="17"/>
      <c r="OXT105" s="17"/>
      <c r="OXU105" s="17"/>
      <c r="OXV105" s="17"/>
      <c r="OXW105" s="17"/>
      <c r="OXX105" s="17"/>
      <c r="OXY105" s="4"/>
      <c r="OYA105" s="4"/>
      <c r="OYB105" s="5"/>
      <c r="OYC105" s="17"/>
      <c r="OYD105" s="17"/>
      <c r="OYE105" s="17"/>
      <c r="OYF105" s="17"/>
      <c r="OYG105" s="17"/>
      <c r="OYH105" s="17"/>
      <c r="OYI105" s="4"/>
      <c r="OYK105" s="4"/>
      <c r="OYL105" s="5"/>
      <c r="OYM105" s="17"/>
      <c r="OYN105" s="17"/>
      <c r="OYO105" s="17"/>
      <c r="OYP105" s="17"/>
      <c r="OYQ105" s="17"/>
      <c r="OYR105" s="17"/>
      <c r="OYS105" s="4"/>
      <c r="OYU105" s="4"/>
      <c r="OYV105" s="5"/>
      <c r="OYW105" s="17"/>
      <c r="OYX105" s="17"/>
      <c r="OYY105" s="17"/>
      <c r="OYZ105" s="17"/>
      <c r="OZA105" s="17"/>
      <c r="OZB105" s="17"/>
      <c r="OZC105" s="4"/>
      <c r="OZE105" s="4"/>
      <c r="OZF105" s="5"/>
      <c r="OZG105" s="17"/>
      <c r="OZH105" s="17"/>
      <c r="OZI105" s="17"/>
      <c r="OZJ105" s="17"/>
      <c r="OZK105" s="17"/>
      <c r="OZL105" s="17"/>
      <c r="OZM105" s="4"/>
      <c r="OZO105" s="4"/>
      <c r="OZP105" s="5"/>
      <c r="OZQ105" s="17"/>
      <c r="OZR105" s="17"/>
      <c r="OZS105" s="17"/>
      <c r="OZT105" s="17"/>
      <c r="OZU105" s="17"/>
      <c r="OZV105" s="17"/>
      <c r="OZW105" s="4"/>
      <c r="OZY105" s="4"/>
      <c r="OZZ105" s="5"/>
      <c r="PAA105" s="17"/>
      <c r="PAB105" s="17"/>
      <c r="PAC105" s="17"/>
      <c r="PAD105" s="17"/>
      <c r="PAE105" s="17"/>
      <c r="PAF105" s="17"/>
      <c r="PAG105" s="4"/>
      <c r="PAI105" s="4"/>
      <c r="PAJ105" s="5"/>
      <c r="PAK105" s="17"/>
      <c r="PAL105" s="17"/>
      <c r="PAM105" s="17"/>
      <c r="PAN105" s="17"/>
      <c r="PAO105" s="17"/>
      <c r="PAP105" s="17"/>
      <c r="PAQ105" s="4"/>
      <c r="PAS105" s="4"/>
      <c r="PAT105" s="5"/>
      <c r="PAU105" s="17"/>
      <c r="PAV105" s="17"/>
      <c r="PAW105" s="17"/>
      <c r="PAX105" s="17"/>
      <c r="PAY105" s="17"/>
      <c r="PAZ105" s="17"/>
      <c r="PBA105" s="4"/>
      <c r="PBC105" s="4"/>
      <c r="PBD105" s="5"/>
      <c r="PBE105" s="17"/>
      <c r="PBF105" s="17"/>
      <c r="PBG105" s="17"/>
      <c r="PBH105" s="17"/>
      <c r="PBI105" s="17"/>
      <c r="PBJ105" s="17"/>
      <c r="PBK105" s="4"/>
      <c r="PBM105" s="4"/>
      <c r="PBN105" s="5"/>
      <c r="PBO105" s="17"/>
      <c r="PBP105" s="17"/>
      <c r="PBQ105" s="17"/>
      <c r="PBR105" s="17"/>
      <c r="PBS105" s="17"/>
      <c r="PBT105" s="17"/>
      <c r="PBU105" s="4"/>
      <c r="PBW105" s="4"/>
      <c r="PBX105" s="5"/>
      <c r="PBY105" s="17"/>
      <c r="PBZ105" s="17"/>
      <c r="PCA105" s="17"/>
      <c r="PCB105" s="17"/>
      <c r="PCC105" s="17"/>
      <c r="PCD105" s="17"/>
      <c r="PCE105" s="4"/>
      <c r="PCG105" s="4"/>
      <c r="PCH105" s="5"/>
      <c r="PCI105" s="17"/>
      <c r="PCJ105" s="17"/>
      <c r="PCK105" s="17"/>
      <c r="PCL105" s="17"/>
      <c r="PCM105" s="17"/>
      <c r="PCN105" s="17"/>
      <c r="PCO105" s="4"/>
      <c r="PCQ105" s="4"/>
      <c r="PCR105" s="5"/>
      <c r="PCS105" s="17"/>
      <c r="PCT105" s="17"/>
      <c r="PCU105" s="17"/>
      <c r="PCV105" s="17"/>
      <c r="PCW105" s="17"/>
      <c r="PCX105" s="17"/>
      <c r="PCY105" s="4"/>
      <c r="PDA105" s="4"/>
      <c r="PDB105" s="5"/>
      <c r="PDC105" s="17"/>
      <c r="PDD105" s="17"/>
      <c r="PDE105" s="17"/>
      <c r="PDF105" s="17"/>
      <c r="PDG105" s="17"/>
      <c r="PDH105" s="17"/>
      <c r="PDI105" s="4"/>
      <c r="PDK105" s="4"/>
      <c r="PDL105" s="5"/>
      <c r="PDM105" s="17"/>
      <c r="PDN105" s="17"/>
      <c r="PDO105" s="17"/>
      <c r="PDP105" s="17"/>
      <c r="PDQ105" s="17"/>
      <c r="PDR105" s="17"/>
      <c r="PDS105" s="4"/>
      <c r="PDU105" s="4"/>
      <c r="PDV105" s="5"/>
      <c r="PDW105" s="17"/>
      <c r="PDX105" s="17"/>
      <c r="PDY105" s="17"/>
      <c r="PDZ105" s="17"/>
      <c r="PEA105" s="17"/>
      <c r="PEB105" s="17"/>
      <c r="PEC105" s="4"/>
      <c r="PEE105" s="4"/>
      <c r="PEF105" s="5"/>
      <c r="PEG105" s="17"/>
      <c r="PEH105" s="17"/>
      <c r="PEI105" s="17"/>
      <c r="PEJ105" s="17"/>
      <c r="PEK105" s="17"/>
      <c r="PEL105" s="17"/>
      <c r="PEM105" s="4"/>
      <c r="PEO105" s="4"/>
      <c r="PEP105" s="5"/>
      <c r="PEQ105" s="17"/>
      <c r="PER105" s="17"/>
      <c r="PES105" s="17"/>
      <c r="PET105" s="17"/>
      <c r="PEU105" s="17"/>
      <c r="PEV105" s="17"/>
      <c r="PEW105" s="4"/>
      <c r="PEY105" s="4"/>
      <c r="PEZ105" s="5"/>
      <c r="PFA105" s="17"/>
      <c r="PFB105" s="17"/>
      <c r="PFC105" s="17"/>
      <c r="PFD105" s="17"/>
      <c r="PFE105" s="17"/>
      <c r="PFF105" s="17"/>
      <c r="PFG105" s="4"/>
      <c r="PFI105" s="4"/>
      <c r="PFJ105" s="5"/>
      <c r="PFK105" s="17"/>
      <c r="PFL105" s="17"/>
      <c r="PFM105" s="17"/>
      <c r="PFN105" s="17"/>
      <c r="PFO105" s="17"/>
      <c r="PFP105" s="17"/>
      <c r="PFQ105" s="4"/>
      <c r="PFS105" s="4"/>
      <c r="PFT105" s="5"/>
      <c r="PFU105" s="17"/>
      <c r="PFV105" s="17"/>
      <c r="PFW105" s="17"/>
      <c r="PFX105" s="17"/>
      <c r="PFY105" s="17"/>
      <c r="PFZ105" s="17"/>
      <c r="PGA105" s="4"/>
      <c r="PGC105" s="4"/>
      <c r="PGD105" s="5"/>
      <c r="PGE105" s="17"/>
      <c r="PGF105" s="17"/>
      <c r="PGG105" s="17"/>
      <c r="PGH105" s="17"/>
      <c r="PGI105" s="17"/>
      <c r="PGJ105" s="17"/>
      <c r="PGK105" s="4"/>
      <c r="PGM105" s="4"/>
      <c r="PGN105" s="5"/>
      <c r="PGO105" s="17"/>
      <c r="PGP105" s="17"/>
      <c r="PGQ105" s="17"/>
      <c r="PGR105" s="17"/>
      <c r="PGS105" s="17"/>
      <c r="PGT105" s="17"/>
      <c r="PGU105" s="4"/>
      <c r="PGW105" s="4"/>
      <c r="PGX105" s="5"/>
      <c r="PGY105" s="17"/>
      <c r="PGZ105" s="17"/>
      <c r="PHA105" s="17"/>
      <c r="PHB105" s="17"/>
      <c r="PHC105" s="17"/>
      <c r="PHD105" s="17"/>
      <c r="PHE105" s="4"/>
      <c r="PHG105" s="4"/>
      <c r="PHH105" s="5"/>
      <c r="PHI105" s="17"/>
      <c r="PHJ105" s="17"/>
      <c r="PHK105" s="17"/>
      <c r="PHL105" s="17"/>
      <c r="PHM105" s="17"/>
      <c r="PHN105" s="17"/>
      <c r="PHO105" s="4"/>
      <c r="PHQ105" s="4"/>
      <c r="PHR105" s="5"/>
      <c r="PHS105" s="17"/>
      <c r="PHT105" s="17"/>
      <c r="PHU105" s="17"/>
      <c r="PHV105" s="17"/>
      <c r="PHW105" s="17"/>
      <c r="PHX105" s="17"/>
      <c r="PHY105" s="4"/>
      <c r="PIA105" s="4"/>
      <c r="PIB105" s="5"/>
      <c r="PIC105" s="17"/>
      <c r="PID105" s="17"/>
      <c r="PIE105" s="17"/>
      <c r="PIF105" s="17"/>
      <c r="PIG105" s="17"/>
      <c r="PIH105" s="17"/>
      <c r="PII105" s="4"/>
      <c r="PIK105" s="4"/>
      <c r="PIL105" s="5"/>
      <c r="PIM105" s="17"/>
      <c r="PIN105" s="17"/>
      <c r="PIO105" s="17"/>
      <c r="PIP105" s="17"/>
      <c r="PIQ105" s="17"/>
      <c r="PIR105" s="17"/>
      <c r="PIS105" s="4"/>
      <c r="PIU105" s="4"/>
      <c r="PIV105" s="5"/>
      <c r="PIW105" s="17"/>
      <c r="PIX105" s="17"/>
      <c r="PIY105" s="17"/>
      <c r="PIZ105" s="17"/>
      <c r="PJA105" s="17"/>
      <c r="PJB105" s="17"/>
      <c r="PJC105" s="4"/>
      <c r="PJE105" s="4"/>
      <c r="PJF105" s="5"/>
      <c r="PJG105" s="17"/>
      <c r="PJH105" s="17"/>
      <c r="PJI105" s="17"/>
      <c r="PJJ105" s="17"/>
      <c r="PJK105" s="17"/>
      <c r="PJL105" s="17"/>
      <c r="PJM105" s="4"/>
      <c r="PJO105" s="4"/>
      <c r="PJP105" s="5"/>
      <c r="PJQ105" s="17"/>
      <c r="PJR105" s="17"/>
      <c r="PJS105" s="17"/>
      <c r="PJT105" s="17"/>
      <c r="PJU105" s="17"/>
      <c r="PJV105" s="17"/>
      <c r="PJW105" s="4"/>
      <c r="PJY105" s="4"/>
      <c r="PJZ105" s="5"/>
      <c r="PKA105" s="17"/>
      <c r="PKB105" s="17"/>
      <c r="PKC105" s="17"/>
      <c r="PKD105" s="17"/>
      <c r="PKE105" s="17"/>
      <c r="PKF105" s="17"/>
      <c r="PKG105" s="4"/>
      <c r="PKI105" s="4"/>
      <c r="PKJ105" s="5"/>
      <c r="PKK105" s="17"/>
      <c r="PKL105" s="17"/>
      <c r="PKM105" s="17"/>
      <c r="PKN105" s="17"/>
      <c r="PKO105" s="17"/>
      <c r="PKP105" s="17"/>
      <c r="PKQ105" s="4"/>
      <c r="PKS105" s="4"/>
      <c r="PKT105" s="5"/>
      <c r="PKU105" s="17"/>
      <c r="PKV105" s="17"/>
      <c r="PKW105" s="17"/>
      <c r="PKX105" s="17"/>
      <c r="PKY105" s="17"/>
      <c r="PKZ105" s="17"/>
      <c r="PLA105" s="4"/>
      <c r="PLC105" s="4"/>
      <c r="PLD105" s="5"/>
      <c r="PLE105" s="17"/>
      <c r="PLF105" s="17"/>
      <c r="PLG105" s="17"/>
      <c r="PLH105" s="17"/>
      <c r="PLI105" s="17"/>
      <c r="PLJ105" s="17"/>
      <c r="PLK105" s="4"/>
      <c r="PLM105" s="4"/>
      <c r="PLN105" s="5"/>
      <c r="PLO105" s="17"/>
      <c r="PLP105" s="17"/>
      <c r="PLQ105" s="17"/>
      <c r="PLR105" s="17"/>
      <c r="PLS105" s="17"/>
      <c r="PLT105" s="17"/>
      <c r="PLU105" s="4"/>
      <c r="PLW105" s="4"/>
      <c r="PLX105" s="5"/>
      <c r="PLY105" s="17"/>
      <c r="PLZ105" s="17"/>
      <c r="PMA105" s="17"/>
      <c r="PMB105" s="17"/>
      <c r="PMC105" s="17"/>
      <c r="PMD105" s="17"/>
      <c r="PME105" s="4"/>
      <c r="PMG105" s="4"/>
      <c r="PMH105" s="5"/>
      <c r="PMI105" s="17"/>
      <c r="PMJ105" s="17"/>
      <c r="PMK105" s="17"/>
      <c r="PML105" s="17"/>
      <c r="PMM105" s="17"/>
      <c r="PMN105" s="17"/>
      <c r="PMO105" s="4"/>
      <c r="PMQ105" s="4"/>
      <c r="PMR105" s="5"/>
      <c r="PMS105" s="17"/>
      <c r="PMT105" s="17"/>
      <c r="PMU105" s="17"/>
      <c r="PMV105" s="17"/>
      <c r="PMW105" s="17"/>
      <c r="PMX105" s="17"/>
      <c r="PMY105" s="4"/>
      <c r="PNA105" s="4"/>
      <c r="PNB105" s="5"/>
      <c r="PNC105" s="17"/>
      <c r="PND105" s="17"/>
      <c r="PNE105" s="17"/>
      <c r="PNF105" s="17"/>
      <c r="PNG105" s="17"/>
      <c r="PNH105" s="17"/>
      <c r="PNI105" s="4"/>
      <c r="PNK105" s="4"/>
      <c r="PNL105" s="5"/>
      <c r="PNM105" s="17"/>
      <c r="PNN105" s="17"/>
      <c r="PNO105" s="17"/>
      <c r="PNP105" s="17"/>
      <c r="PNQ105" s="17"/>
      <c r="PNR105" s="17"/>
      <c r="PNS105" s="4"/>
      <c r="PNU105" s="4"/>
      <c r="PNV105" s="5"/>
      <c r="PNW105" s="17"/>
      <c r="PNX105" s="17"/>
      <c r="PNY105" s="17"/>
      <c r="PNZ105" s="17"/>
      <c r="POA105" s="17"/>
      <c r="POB105" s="17"/>
      <c r="POC105" s="4"/>
      <c r="POE105" s="4"/>
      <c r="POF105" s="5"/>
      <c r="POG105" s="17"/>
      <c r="POH105" s="17"/>
      <c r="POI105" s="17"/>
      <c r="POJ105" s="17"/>
      <c r="POK105" s="17"/>
      <c r="POL105" s="17"/>
      <c r="POM105" s="4"/>
      <c r="POO105" s="4"/>
      <c r="POP105" s="5"/>
      <c r="POQ105" s="17"/>
      <c r="POR105" s="17"/>
      <c r="POS105" s="17"/>
      <c r="POT105" s="17"/>
      <c r="POU105" s="17"/>
      <c r="POV105" s="17"/>
      <c r="POW105" s="4"/>
      <c r="POY105" s="4"/>
      <c r="POZ105" s="5"/>
      <c r="PPA105" s="17"/>
      <c r="PPB105" s="17"/>
      <c r="PPC105" s="17"/>
      <c r="PPD105" s="17"/>
      <c r="PPE105" s="17"/>
      <c r="PPF105" s="17"/>
      <c r="PPG105" s="4"/>
      <c r="PPI105" s="4"/>
      <c r="PPJ105" s="5"/>
      <c r="PPK105" s="17"/>
      <c r="PPL105" s="17"/>
      <c r="PPM105" s="17"/>
      <c r="PPN105" s="17"/>
      <c r="PPO105" s="17"/>
      <c r="PPP105" s="17"/>
      <c r="PPQ105" s="4"/>
      <c r="PPS105" s="4"/>
      <c r="PPT105" s="5"/>
      <c r="PPU105" s="17"/>
      <c r="PPV105" s="17"/>
      <c r="PPW105" s="17"/>
      <c r="PPX105" s="17"/>
      <c r="PPY105" s="17"/>
      <c r="PPZ105" s="17"/>
      <c r="PQA105" s="4"/>
      <c r="PQC105" s="4"/>
      <c r="PQD105" s="5"/>
      <c r="PQE105" s="17"/>
      <c r="PQF105" s="17"/>
      <c r="PQG105" s="17"/>
      <c r="PQH105" s="17"/>
      <c r="PQI105" s="17"/>
      <c r="PQJ105" s="17"/>
      <c r="PQK105" s="4"/>
      <c r="PQM105" s="4"/>
      <c r="PQN105" s="5"/>
      <c r="PQO105" s="17"/>
      <c r="PQP105" s="17"/>
      <c r="PQQ105" s="17"/>
      <c r="PQR105" s="17"/>
      <c r="PQS105" s="17"/>
      <c r="PQT105" s="17"/>
      <c r="PQU105" s="4"/>
      <c r="PQW105" s="4"/>
      <c r="PQX105" s="5"/>
      <c r="PQY105" s="17"/>
      <c r="PQZ105" s="17"/>
      <c r="PRA105" s="17"/>
      <c r="PRB105" s="17"/>
      <c r="PRC105" s="17"/>
      <c r="PRD105" s="17"/>
      <c r="PRE105" s="4"/>
      <c r="PRG105" s="4"/>
      <c r="PRH105" s="5"/>
      <c r="PRI105" s="17"/>
      <c r="PRJ105" s="17"/>
      <c r="PRK105" s="17"/>
      <c r="PRL105" s="17"/>
      <c r="PRM105" s="17"/>
      <c r="PRN105" s="17"/>
      <c r="PRO105" s="4"/>
      <c r="PRQ105" s="4"/>
      <c r="PRR105" s="5"/>
      <c r="PRS105" s="17"/>
      <c r="PRT105" s="17"/>
      <c r="PRU105" s="17"/>
      <c r="PRV105" s="17"/>
      <c r="PRW105" s="17"/>
      <c r="PRX105" s="17"/>
      <c r="PRY105" s="4"/>
      <c r="PSA105" s="4"/>
      <c r="PSB105" s="5"/>
      <c r="PSC105" s="17"/>
      <c r="PSD105" s="17"/>
      <c r="PSE105" s="17"/>
      <c r="PSF105" s="17"/>
      <c r="PSG105" s="17"/>
      <c r="PSH105" s="17"/>
      <c r="PSI105" s="4"/>
      <c r="PSK105" s="4"/>
      <c r="PSL105" s="5"/>
      <c r="PSM105" s="17"/>
      <c r="PSN105" s="17"/>
      <c r="PSO105" s="17"/>
      <c r="PSP105" s="17"/>
      <c r="PSQ105" s="17"/>
      <c r="PSR105" s="17"/>
      <c r="PSS105" s="4"/>
      <c r="PSU105" s="4"/>
      <c r="PSV105" s="5"/>
      <c r="PSW105" s="17"/>
      <c r="PSX105" s="17"/>
      <c r="PSY105" s="17"/>
      <c r="PSZ105" s="17"/>
      <c r="PTA105" s="17"/>
      <c r="PTB105" s="17"/>
      <c r="PTC105" s="4"/>
      <c r="PTE105" s="4"/>
      <c r="PTF105" s="5"/>
      <c r="PTG105" s="17"/>
      <c r="PTH105" s="17"/>
      <c r="PTI105" s="17"/>
      <c r="PTJ105" s="17"/>
      <c r="PTK105" s="17"/>
      <c r="PTL105" s="17"/>
      <c r="PTM105" s="4"/>
      <c r="PTO105" s="4"/>
      <c r="PTP105" s="5"/>
      <c r="PTQ105" s="17"/>
      <c r="PTR105" s="17"/>
      <c r="PTS105" s="17"/>
      <c r="PTT105" s="17"/>
      <c r="PTU105" s="17"/>
      <c r="PTV105" s="17"/>
      <c r="PTW105" s="4"/>
      <c r="PTY105" s="4"/>
      <c r="PTZ105" s="5"/>
      <c r="PUA105" s="17"/>
      <c r="PUB105" s="17"/>
      <c r="PUC105" s="17"/>
      <c r="PUD105" s="17"/>
      <c r="PUE105" s="17"/>
      <c r="PUF105" s="17"/>
      <c r="PUG105" s="4"/>
      <c r="PUI105" s="4"/>
      <c r="PUJ105" s="5"/>
      <c r="PUK105" s="17"/>
      <c r="PUL105" s="17"/>
      <c r="PUM105" s="17"/>
      <c r="PUN105" s="17"/>
      <c r="PUO105" s="17"/>
      <c r="PUP105" s="17"/>
      <c r="PUQ105" s="4"/>
      <c r="PUS105" s="4"/>
      <c r="PUT105" s="5"/>
      <c r="PUU105" s="17"/>
      <c r="PUV105" s="17"/>
      <c r="PUW105" s="17"/>
      <c r="PUX105" s="17"/>
      <c r="PUY105" s="17"/>
      <c r="PUZ105" s="17"/>
      <c r="PVA105" s="4"/>
      <c r="PVC105" s="4"/>
      <c r="PVD105" s="5"/>
      <c r="PVE105" s="17"/>
      <c r="PVF105" s="17"/>
      <c r="PVG105" s="17"/>
      <c r="PVH105" s="17"/>
      <c r="PVI105" s="17"/>
      <c r="PVJ105" s="17"/>
      <c r="PVK105" s="4"/>
      <c r="PVM105" s="4"/>
      <c r="PVN105" s="5"/>
      <c r="PVO105" s="17"/>
      <c r="PVP105" s="17"/>
      <c r="PVQ105" s="17"/>
      <c r="PVR105" s="17"/>
      <c r="PVS105" s="17"/>
      <c r="PVT105" s="17"/>
      <c r="PVU105" s="4"/>
      <c r="PVW105" s="4"/>
      <c r="PVX105" s="5"/>
      <c r="PVY105" s="17"/>
      <c r="PVZ105" s="17"/>
      <c r="PWA105" s="17"/>
      <c r="PWB105" s="17"/>
      <c r="PWC105" s="17"/>
      <c r="PWD105" s="17"/>
      <c r="PWE105" s="4"/>
      <c r="PWG105" s="4"/>
      <c r="PWH105" s="5"/>
      <c r="PWI105" s="17"/>
      <c r="PWJ105" s="17"/>
      <c r="PWK105" s="17"/>
      <c r="PWL105" s="17"/>
      <c r="PWM105" s="17"/>
      <c r="PWN105" s="17"/>
      <c r="PWO105" s="4"/>
      <c r="PWQ105" s="4"/>
      <c r="PWR105" s="5"/>
      <c r="PWS105" s="17"/>
      <c r="PWT105" s="17"/>
      <c r="PWU105" s="17"/>
      <c r="PWV105" s="17"/>
      <c r="PWW105" s="17"/>
      <c r="PWX105" s="17"/>
      <c r="PWY105" s="4"/>
      <c r="PXA105" s="4"/>
      <c r="PXB105" s="5"/>
      <c r="PXC105" s="17"/>
      <c r="PXD105" s="17"/>
      <c r="PXE105" s="17"/>
      <c r="PXF105" s="17"/>
      <c r="PXG105" s="17"/>
      <c r="PXH105" s="17"/>
      <c r="PXI105" s="4"/>
      <c r="PXK105" s="4"/>
      <c r="PXL105" s="5"/>
      <c r="PXM105" s="17"/>
      <c r="PXN105" s="17"/>
      <c r="PXO105" s="17"/>
      <c r="PXP105" s="17"/>
      <c r="PXQ105" s="17"/>
      <c r="PXR105" s="17"/>
      <c r="PXS105" s="4"/>
      <c r="PXU105" s="4"/>
      <c r="PXV105" s="5"/>
      <c r="PXW105" s="17"/>
      <c r="PXX105" s="17"/>
      <c r="PXY105" s="17"/>
      <c r="PXZ105" s="17"/>
      <c r="PYA105" s="17"/>
      <c r="PYB105" s="17"/>
      <c r="PYC105" s="4"/>
      <c r="PYE105" s="4"/>
      <c r="PYF105" s="5"/>
      <c r="PYG105" s="17"/>
      <c r="PYH105" s="17"/>
      <c r="PYI105" s="17"/>
      <c r="PYJ105" s="17"/>
      <c r="PYK105" s="17"/>
      <c r="PYL105" s="17"/>
      <c r="PYM105" s="4"/>
      <c r="PYO105" s="4"/>
      <c r="PYP105" s="5"/>
      <c r="PYQ105" s="17"/>
      <c r="PYR105" s="17"/>
      <c r="PYS105" s="17"/>
      <c r="PYT105" s="17"/>
      <c r="PYU105" s="17"/>
      <c r="PYV105" s="17"/>
      <c r="PYW105" s="4"/>
      <c r="PYY105" s="4"/>
      <c r="PYZ105" s="5"/>
      <c r="PZA105" s="17"/>
      <c r="PZB105" s="17"/>
      <c r="PZC105" s="17"/>
      <c r="PZD105" s="17"/>
      <c r="PZE105" s="17"/>
      <c r="PZF105" s="17"/>
      <c r="PZG105" s="4"/>
      <c r="PZI105" s="4"/>
      <c r="PZJ105" s="5"/>
      <c r="PZK105" s="17"/>
      <c r="PZL105" s="17"/>
      <c r="PZM105" s="17"/>
      <c r="PZN105" s="17"/>
      <c r="PZO105" s="17"/>
      <c r="PZP105" s="17"/>
      <c r="PZQ105" s="4"/>
      <c r="PZS105" s="4"/>
      <c r="PZT105" s="5"/>
      <c r="PZU105" s="17"/>
      <c r="PZV105" s="17"/>
      <c r="PZW105" s="17"/>
      <c r="PZX105" s="17"/>
      <c r="PZY105" s="17"/>
      <c r="PZZ105" s="17"/>
      <c r="QAA105" s="4"/>
      <c r="QAC105" s="4"/>
      <c r="QAD105" s="5"/>
      <c r="QAE105" s="17"/>
      <c r="QAF105" s="17"/>
      <c r="QAG105" s="17"/>
      <c r="QAH105" s="17"/>
      <c r="QAI105" s="17"/>
      <c r="QAJ105" s="17"/>
      <c r="QAK105" s="4"/>
      <c r="QAM105" s="4"/>
      <c r="QAN105" s="5"/>
      <c r="QAO105" s="17"/>
      <c r="QAP105" s="17"/>
      <c r="QAQ105" s="17"/>
      <c r="QAR105" s="17"/>
      <c r="QAS105" s="17"/>
      <c r="QAT105" s="17"/>
      <c r="QAU105" s="4"/>
      <c r="QAW105" s="4"/>
      <c r="QAX105" s="5"/>
      <c r="QAY105" s="17"/>
      <c r="QAZ105" s="17"/>
      <c r="QBA105" s="17"/>
      <c r="QBB105" s="17"/>
      <c r="QBC105" s="17"/>
      <c r="QBD105" s="17"/>
      <c r="QBE105" s="4"/>
      <c r="QBG105" s="4"/>
      <c r="QBH105" s="5"/>
      <c r="QBI105" s="17"/>
      <c r="QBJ105" s="17"/>
      <c r="QBK105" s="17"/>
      <c r="QBL105" s="17"/>
      <c r="QBM105" s="17"/>
      <c r="QBN105" s="17"/>
      <c r="QBO105" s="4"/>
      <c r="QBQ105" s="4"/>
      <c r="QBR105" s="5"/>
      <c r="QBS105" s="17"/>
      <c r="QBT105" s="17"/>
      <c r="QBU105" s="17"/>
      <c r="QBV105" s="17"/>
      <c r="QBW105" s="17"/>
      <c r="QBX105" s="17"/>
      <c r="QBY105" s="4"/>
      <c r="QCA105" s="4"/>
      <c r="QCB105" s="5"/>
      <c r="QCC105" s="17"/>
      <c r="QCD105" s="17"/>
      <c r="QCE105" s="17"/>
      <c r="QCF105" s="17"/>
      <c r="QCG105" s="17"/>
      <c r="QCH105" s="17"/>
      <c r="QCI105" s="4"/>
      <c r="QCK105" s="4"/>
      <c r="QCL105" s="5"/>
      <c r="QCM105" s="17"/>
      <c r="QCN105" s="17"/>
      <c r="QCO105" s="17"/>
      <c r="QCP105" s="17"/>
      <c r="QCQ105" s="17"/>
      <c r="QCR105" s="17"/>
      <c r="QCS105" s="4"/>
      <c r="QCU105" s="4"/>
      <c r="QCV105" s="5"/>
      <c r="QCW105" s="17"/>
      <c r="QCX105" s="17"/>
      <c r="QCY105" s="17"/>
      <c r="QCZ105" s="17"/>
      <c r="QDA105" s="17"/>
      <c r="QDB105" s="17"/>
      <c r="QDC105" s="4"/>
      <c r="QDE105" s="4"/>
      <c r="QDF105" s="5"/>
      <c r="QDG105" s="17"/>
      <c r="QDH105" s="17"/>
      <c r="QDI105" s="17"/>
      <c r="QDJ105" s="17"/>
      <c r="QDK105" s="17"/>
      <c r="QDL105" s="17"/>
      <c r="QDM105" s="4"/>
      <c r="QDO105" s="4"/>
      <c r="QDP105" s="5"/>
      <c r="QDQ105" s="17"/>
      <c r="QDR105" s="17"/>
      <c r="QDS105" s="17"/>
      <c r="QDT105" s="17"/>
      <c r="QDU105" s="17"/>
      <c r="QDV105" s="17"/>
      <c r="QDW105" s="4"/>
      <c r="QDY105" s="4"/>
      <c r="QDZ105" s="5"/>
      <c r="QEA105" s="17"/>
      <c r="QEB105" s="17"/>
      <c r="QEC105" s="17"/>
      <c r="QED105" s="17"/>
      <c r="QEE105" s="17"/>
      <c r="QEF105" s="17"/>
      <c r="QEG105" s="4"/>
      <c r="QEI105" s="4"/>
      <c r="QEJ105" s="5"/>
      <c r="QEK105" s="17"/>
      <c r="QEL105" s="17"/>
      <c r="QEM105" s="17"/>
      <c r="QEN105" s="17"/>
      <c r="QEO105" s="17"/>
      <c r="QEP105" s="17"/>
      <c r="QEQ105" s="4"/>
      <c r="QES105" s="4"/>
      <c r="QET105" s="5"/>
      <c r="QEU105" s="17"/>
      <c r="QEV105" s="17"/>
      <c r="QEW105" s="17"/>
      <c r="QEX105" s="17"/>
      <c r="QEY105" s="17"/>
      <c r="QEZ105" s="17"/>
      <c r="QFA105" s="4"/>
      <c r="QFC105" s="4"/>
      <c r="QFD105" s="5"/>
      <c r="QFE105" s="17"/>
      <c r="QFF105" s="17"/>
      <c r="QFG105" s="17"/>
      <c r="QFH105" s="17"/>
      <c r="QFI105" s="17"/>
      <c r="QFJ105" s="17"/>
      <c r="QFK105" s="4"/>
      <c r="QFM105" s="4"/>
      <c r="QFN105" s="5"/>
      <c r="QFO105" s="17"/>
      <c r="QFP105" s="17"/>
      <c r="QFQ105" s="17"/>
      <c r="QFR105" s="17"/>
      <c r="QFS105" s="17"/>
      <c r="QFT105" s="17"/>
      <c r="QFU105" s="4"/>
      <c r="QFW105" s="4"/>
      <c r="QFX105" s="5"/>
      <c r="QFY105" s="17"/>
      <c r="QFZ105" s="17"/>
      <c r="QGA105" s="17"/>
      <c r="QGB105" s="17"/>
      <c r="QGC105" s="17"/>
      <c r="QGD105" s="17"/>
      <c r="QGE105" s="4"/>
      <c r="QGG105" s="4"/>
      <c r="QGH105" s="5"/>
      <c r="QGI105" s="17"/>
      <c r="QGJ105" s="17"/>
      <c r="QGK105" s="17"/>
      <c r="QGL105" s="17"/>
      <c r="QGM105" s="17"/>
      <c r="QGN105" s="17"/>
      <c r="QGO105" s="4"/>
      <c r="QGQ105" s="4"/>
      <c r="QGR105" s="5"/>
      <c r="QGS105" s="17"/>
      <c r="QGT105" s="17"/>
      <c r="QGU105" s="17"/>
      <c r="QGV105" s="17"/>
      <c r="QGW105" s="17"/>
      <c r="QGX105" s="17"/>
      <c r="QGY105" s="4"/>
      <c r="QHA105" s="4"/>
      <c r="QHB105" s="5"/>
      <c r="QHC105" s="17"/>
      <c r="QHD105" s="17"/>
      <c r="QHE105" s="17"/>
      <c r="QHF105" s="17"/>
      <c r="QHG105" s="17"/>
      <c r="QHH105" s="17"/>
      <c r="QHI105" s="4"/>
      <c r="QHK105" s="4"/>
      <c r="QHL105" s="5"/>
      <c r="QHM105" s="17"/>
      <c r="QHN105" s="17"/>
      <c r="QHO105" s="17"/>
      <c r="QHP105" s="17"/>
      <c r="QHQ105" s="17"/>
      <c r="QHR105" s="17"/>
      <c r="QHS105" s="4"/>
      <c r="QHU105" s="4"/>
      <c r="QHV105" s="5"/>
      <c r="QHW105" s="17"/>
      <c r="QHX105" s="17"/>
      <c r="QHY105" s="17"/>
      <c r="QHZ105" s="17"/>
      <c r="QIA105" s="17"/>
      <c r="QIB105" s="17"/>
      <c r="QIC105" s="4"/>
      <c r="QIE105" s="4"/>
      <c r="QIF105" s="5"/>
      <c r="QIG105" s="17"/>
      <c r="QIH105" s="17"/>
      <c r="QII105" s="17"/>
      <c r="QIJ105" s="17"/>
      <c r="QIK105" s="17"/>
      <c r="QIL105" s="17"/>
      <c r="QIM105" s="4"/>
      <c r="QIO105" s="4"/>
      <c r="QIP105" s="5"/>
      <c r="QIQ105" s="17"/>
      <c r="QIR105" s="17"/>
      <c r="QIS105" s="17"/>
      <c r="QIT105" s="17"/>
      <c r="QIU105" s="17"/>
      <c r="QIV105" s="17"/>
      <c r="QIW105" s="4"/>
      <c r="QIY105" s="4"/>
      <c r="QIZ105" s="5"/>
      <c r="QJA105" s="17"/>
      <c r="QJB105" s="17"/>
      <c r="QJC105" s="17"/>
      <c r="QJD105" s="17"/>
      <c r="QJE105" s="17"/>
      <c r="QJF105" s="17"/>
      <c r="QJG105" s="4"/>
      <c r="QJI105" s="4"/>
      <c r="QJJ105" s="5"/>
      <c r="QJK105" s="17"/>
      <c r="QJL105" s="17"/>
      <c r="QJM105" s="17"/>
      <c r="QJN105" s="17"/>
      <c r="QJO105" s="17"/>
      <c r="QJP105" s="17"/>
      <c r="QJQ105" s="4"/>
      <c r="QJS105" s="4"/>
      <c r="QJT105" s="5"/>
      <c r="QJU105" s="17"/>
      <c r="QJV105" s="17"/>
      <c r="QJW105" s="17"/>
      <c r="QJX105" s="17"/>
      <c r="QJY105" s="17"/>
      <c r="QJZ105" s="17"/>
      <c r="QKA105" s="4"/>
      <c r="QKC105" s="4"/>
      <c r="QKD105" s="5"/>
      <c r="QKE105" s="17"/>
      <c r="QKF105" s="17"/>
      <c r="QKG105" s="17"/>
      <c r="QKH105" s="17"/>
      <c r="QKI105" s="17"/>
      <c r="QKJ105" s="17"/>
      <c r="QKK105" s="4"/>
      <c r="QKM105" s="4"/>
      <c r="QKN105" s="5"/>
      <c r="QKO105" s="17"/>
      <c r="QKP105" s="17"/>
      <c r="QKQ105" s="17"/>
      <c r="QKR105" s="17"/>
      <c r="QKS105" s="17"/>
      <c r="QKT105" s="17"/>
      <c r="QKU105" s="4"/>
      <c r="QKW105" s="4"/>
      <c r="QKX105" s="5"/>
      <c r="QKY105" s="17"/>
      <c r="QKZ105" s="17"/>
      <c r="QLA105" s="17"/>
      <c r="QLB105" s="17"/>
      <c r="QLC105" s="17"/>
      <c r="QLD105" s="17"/>
      <c r="QLE105" s="4"/>
      <c r="QLG105" s="4"/>
      <c r="QLH105" s="5"/>
      <c r="QLI105" s="17"/>
      <c r="QLJ105" s="17"/>
      <c r="QLK105" s="17"/>
      <c r="QLL105" s="17"/>
      <c r="QLM105" s="17"/>
      <c r="QLN105" s="17"/>
      <c r="QLO105" s="4"/>
      <c r="QLQ105" s="4"/>
      <c r="QLR105" s="5"/>
      <c r="QLS105" s="17"/>
      <c r="QLT105" s="17"/>
      <c r="QLU105" s="17"/>
      <c r="QLV105" s="17"/>
      <c r="QLW105" s="17"/>
      <c r="QLX105" s="17"/>
      <c r="QLY105" s="4"/>
      <c r="QMA105" s="4"/>
      <c r="QMB105" s="5"/>
      <c r="QMC105" s="17"/>
      <c r="QMD105" s="17"/>
      <c r="QME105" s="17"/>
      <c r="QMF105" s="17"/>
      <c r="QMG105" s="17"/>
      <c r="QMH105" s="17"/>
      <c r="QMI105" s="4"/>
      <c r="QMK105" s="4"/>
      <c r="QML105" s="5"/>
      <c r="QMM105" s="17"/>
      <c r="QMN105" s="17"/>
      <c r="QMO105" s="17"/>
      <c r="QMP105" s="17"/>
      <c r="QMQ105" s="17"/>
      <c r="QMR105" s="17"/>
      <c r="QMS105" s="4"/>
      <c r="QMU105" s="4"/>
      <c r="QMV105" s="5"/>
      <c r="QMW105" s="17"/>
      <c r="QMX105" s="17"/>
      <c r="QMY105" s="17"/>
      <c r="QMZ105" s="17"/>
      <c r="QNA105" s="17"/>
      <c r="QNB105" s="17"/>
      <c r="QNC105" s="4"/>
      <c r="QNE105" s="4"/>
      <c r="QNF105" s="5"/>
      <c r="QNG105" s="17"/>
      <c r="QNH105" s="17"/>
      <c r="QNI105" s="17"/>
      <c r="QNJ105" s="17"/>
      <c r="QNK105" s="17"/>
      <c r="QNL105" s="17"/>
      <c r="QNM105" s="4"/>
      <c r="QNO105" s="4"/>
      <c r="QNP105" s="5"/>
      <c r="QNQ105" s="17"/>
      <c r="QNR105" s="17"/>
      <c r="QNS105" s="17"/>
      <c r="QNT105" s="17"/>
      <c r="QNU105" s="17"/>
      <c r="QNV105" s="17"/>
      <c r="QNW105" s="4"/>
      <c r="QNY105" s="4"/>
      <c r="QNZ105" s="5"/>
      <c r="QOA105" s="17"/>
      <c r="QOB105" s="17"/>
      <c r="QOC105" s="17"/>
      <c r="QOD105" s="17"/>
      <c r="QOE105" s="17"/>
      <c r="QOF105" s="17"/>
      <c r="QOG105" s="4"/>
      <c r="QOI105" s="4"/>
      <c r="QOJ105" s="5"/>
      <c r="QOK105" s="17"/>
      <c r="QOL105" s="17"/>
      <c r="QOM105" s="17"/>
      <c r="QON105" s="17"/>
      <c r="QOO105" s="17"/>
      <c r="QOP105" s="17"/>
      <c r="QOQ105" s="4"/>
      <c r="QOS105" s="4"/>
      <c r="QOT105" s="5"/>
      <c r="QOU105" s="17"/>
      <c r="QOV105" s="17"/>
      <c r="QOW105" s="17"/>
      <c r="QOX105" s="17"/>
      <c r="QOY105" s="17"/>
      <c r="QOZ105" s="17"/>
      <c r="QPA105" s="4"/>
      <c r="QPC105" s="4"/>
      <c r="QPD105" s="5"/>
      <c r="QPE105" s="17"/>
      <c r="QPF105" s="17"/>
      <c r="QPG105" s="17"/>
      <c r="QPH105" s="17"/>
      <c r="QPI105" s="17"/>
      <c r="QPJ105" s="17"/>
      <c r="QPK105" s="4"/>
      <c r="QPM105" s="4"/>
      <c r="QPN105" s="5"/>
      <c r="QPO105" s="17"/>
      <c r="QPP105" s="17"/>
      <c r="QPQ105" s="17"/>
      <c r="QPR105" s="17"/>
      <c r="QPS105" s="17"/>
      <c r="QPT105" s="17"/>
      <c r="QPU105" s="4"/>
      <c r="QPW105" s="4"/>
      <c r="QPX105" s="5"/>
      <c r="QPY105" s="17"/>
      <c r="QPZ105" s="17"/>
      <c r="QQA105" s="17"/>
      <c r="QQB105" s="17"/>
      <c r="QQC105" s="17"/>
      <c r="QQD105" s="17"/>
      <c r="QQE105" s="4"/>
      <c r="QQG105" s="4"/>
      <c r="QQH105" s="5"/>
      <c r="QQI105" s="17"/>
      <c r="QQJ105" s="17"/>
      <c r="QQK105" s="17"/>
      <c r="QQL105" s="17"/>
      <c r="QQM105" s="17"/>
      <c r="QQN105" s="17"/>
      <c r="QQO105" s="4"/>
      <c r="QQQ105" s="4"/>
      <c r="QQR105" s="5"/>
      <c r="QQS105" s="17"/>
      <c r="QQT105" s="17"/>
      <c r="QQU105" s="17"/>
      <c r="QQV105" s="17"/>
      <c r="QQW105" s="17"/>
      <c r="QQX105" s="17"/>
      <c r="QQY105" s="4"/>
      <c r="QRA105" s="4"/>
      <c r="QRB105" s="5"/>
      <c r="QRC105" s="17"/>
      <c r="QRD105" s="17"/>
      <c r="QRE105" s="17"/>
      <c r="QRF105" s="17"/>
      <c r="QRG105" s="17"/>
      <c r="QRH105" s="17"/>
      <c r="QRI105" s="4"/>
      <c r="QRK105" s="4"/>
      <c r="QRL105" s="5"/>
      <c r="QRM105" s="17"/>
      <c r="QRN105" s="17"/>
      <c r="QRO105" s="17"/>
      <c r="QRP105" s="17"/>
      <c r="QRQ105" s="17"/>
      <c r="QRR105" s="17"/>
      <c r="QRS105" s="4"/>
      <c r="QRU105" s="4"/>
      <c r="QRV105" s="5"/>
      <c r="QRW105" s="17"/>
      <c r="QRX105" s="17"/>
      <c r="QRY105" s="17"/>
      <c r="QRZ105" s="17"/>
      <c r="QSA105" s="17"/>
      <c r="QSB105" s="17"/>
      <c r="QSC105" s="4"/>
      <c r="QSE105" s="4"/>
      <c r="QSF105" s="5"/>
      <c r="QSG105" s="17"/>
      <c r="QSH105" s="17"/>
      <c r="QSI105" s="17"/>
      <c r="QSJ105" s="17"/>
      <c r="QSK105" s="17"/>
      <c r="QSL105" s="17"/>
      <c r="QSM105" s="4"/>
      <c r="QSO105" s="4"/>
      <c r="QSP105" s="5"/>
      <c r="QSQ105" s="17"/>
      <c r="QSR105" s="17"/>
      <c r="QSS105" s="17"/>
      <c r="QST105" s="17"/>
      <c r="QSU105" s="17"/>
      <c r="QSV105" s="17"/>
      <c r="QSW105" s="4"/>
      <c r="QSY105" s="4"/>
      <c r="QSZ105" s="5"/>
      <c r="QTA105" s="17"/>
      <c r="QTB105" s="17"/>
      <c r="QTC105" s="17"/>
      <c r="QTD105" s="17"/>
      <c r="QTE105" s="17"/>
      <c r="QTF105" s="17"/>
      <c r="QTG105" s="4"/>
      <c r="QTI105" s="4"/>
      <c r="QTJ105" s="5"/>
      <c r="QTK105" s="17"/>
      <c r="QTL105" s="17"/>
      <c r="QTM105" s="17"/>
      <c r="QTN105" s="17"/>
      <c r="QTO105" s="17"/>
      <c r="QTP105" s="17"/>
      <c r="QTQ105" s="4"/>
      <c r="QTS105" s="4"/>
      <c r="QTT105" s="5"/>
      <c r="QTU105" s="17"/>
      <c r="QTV105" s="17"/>
      <c r="QTW105" s="17"/>
      <c r="QTX105" s="17"/>
      <c r="QTY105" s="17"/>
      <c r="QTZ105" s="17"/>
      <c r="QUA105" s="4"/>
      <c r="QUC105" s="4"/>
      <c r="QUD105" s="5"/>
      <c r="QUE105" s="17"/>
      <c r="QUF105" s="17"/>
      <c r="QUG105" s="17"/>
      <c r="QUH105" s="17"/>
      <c r="QUI105" s="17"/>
      <c r="QUJ105" s="17"/>
      <c r="QUK105" s="4"/>
      <c r="QUM105" s="4"/>
      <c r="QUN105" s="5"/>
      <c r="QUO105" s="17"/>
      <c r="QUP105" s="17"/>
      <c r="QUQ105" s="17"/>
      <c r="QUR105" s="17"/>
      <c r="QUS105" s="17"/>
      <c r="QUT105" s="17"/>
      <c r="QUU105" s="4"/>
      <c r="QUW105" s="4"/>
      <c r="QUX105" s="5"/>
      <c r="QUY105" s="17"/>
      <c r="QUZ105" s="17"/>
      <c r="QVA105" s="17"/>
      <c r="QVB105" s="17"/>
      <c r="QVC105" s="17"/>
      <c r="QVD105" s="17"/>
      <c r="QVE105" s="4"/>
      <c r="QVG105" s="4"/>
      <c r="QVH105" s="5"/>
      <c r="QVI105" s="17"/>
      <c r="QVJ105" s="17"/>
      <c r="QVK105" s="17"/>
      <c r="QVL105" s="17"/>
      <c r="QVM105" s="17"/>
      <c r="QVN105" s="17"/>
      <c r="QVO105" s="4"/>
      <c r="QVQ105" s="4"/>
      <c r="QVR105" s="5"/>
      <c r="QVS105" s="17"/>
      <c r="QVT105" s="17"/>
      <c r="QVU105" s="17"/>
      <c r="QVV105" s="17"/>
      <c r="QVW105" s="17"/>
      <c r="QVX105" s="17"/>
      <c r="QVY105" s="4"/>
      <c r="QWA105" s="4"/>
      <c r="QWB105" s="5"/>
      <c r="QWC105" s="17"/>
      <c r="QWD105" s="17"/>
      <c r="QWE105" s="17"/>
      <c r="QWF105" s="17"/>
      <c r="QWG105" s="17"/>
      <c r="QWH105" s="17"/>
      <c r="QWI105" s="4"/>
      <c r="QWK105" s="4"/>
      <c r="QWL105" s="5"/>
      <c r="QWM105" s="17"/>
      <c r="QWN105" s="17"/>
      <c r="QWO105" s="17"/>
      <c r="QWP105" s="17"/>
      <c r="QWQ105" s="17"/>
      <c r="QWR105" s="17"/>
      <c r="QWS105" s="4"/>
      <c r="QWU105" s="4"/>
      <c r="QWV105" s="5"/>
      <c r="QWW105" s="17"/>
      <c r="QWX105" s="17"/>
      <c r="QWY105" s="17"/>
      <c r="QWZ105" s="17"/>
      <c r="QXA105" s="17"/>
      <c r="QXB105" s="17"/>
      <c r="QXC105" s="4"/>
      <c r="QXE105" s="4"/>
      <c r="QXF105" s="5"/>
      <c r="QXG105" s="17"/>
      <c r="QXH105" s="17"/>
      <c r="QXI105" s="17"/>
      <c r="QXJ105" s="17"/>
      <c r="QXK105" s="17"/>
      <c r="QXL105" s="17"/>
      <c r="QXM105" s="4"/>
      <c r="QXO105" s="4"/>
      <c r="QXP105" s="5"/>
      <c r="QXQ105" s="17"/>
      <c r="QXR105" s="17"/>
      <c r="QXS105" s="17"/>
      <c r="QXT105" s="17"/>
      <c r="QXU105" s="17"/>
      <c r="QXV105" s="17"/>
      <c r="QXW105" s="4"/>
      <c r="QXY105" s="4"/>
      <c r="QXZ105" s="5"/>
      <c r="QYA105" s="17"/>
      <c r="QYB105" s="17"/>
      <c r="QYC105" s="17"/>
      <c r="QYD105" s="17"/>
      <c r="QYE105" s="17"/>
      <c r="QYF105" s="17"/>
      <c r="QYG105" s="4"/>
      <c r="QYI105" s="4"/>
      <c r="QYJ105" s="5"/>
      <c r="QYK105" s="17"/>
      <c r="QYL105" s="17"/>
      <c r="QYM105" s="17"/>
      <c r="QYN105" s="17"/>
      <c r="QYO105" s="17"/>
      <c r="QYP105" s="17"/>
      <c r="QYQ105" s="4"/>
      <c r="QYS105" s="4"/>
      <c r="QYT105" s="5"/>
      <c r="QYU105" s="17"/>
      <c r="QYV105" s="17"/>
      <c r="QYW105" s="17"/>
      <c r="QYX105" s="17"/>
      <c r="QYY105" s="17"/>
      <c r="QYZ105" s="17"/>
      <c r="QZA105" s="4"/>
      <c r="QZC105" s="4"/>
      <c r="QZD105" s="5"/>
      <c r="QZE105" s="17"/>
      <c r="QZF105" s="17"/>
      <c r="QZG105" s="17"/>
      <c r="QZH105" s="17"/>
      <c r="QZI105" s="17"/>
      <c r="QZJ105" s="17"/>
      <c r="QZK105" s="4"/>
      <c r="QZM105" s="4"/>
      <c r="QZN105" s="5"/>
      <c r="QZO105" s="17"/>
      <c r="QZP105" s="17"/>
      <c r="QZQ105" s="17"/>
      <c r="QZR105" s="17"/>
      <c r="QZS105" s="17"/>
      <c r="QZT105" s="17"/>
      <c r="QZU105" s="4"/>
      <c r="QZW105" s="4"/>
      <c r="QZX105" s="5"/>
      <c r="QZY105" s="17"/>
      <c r="QZZ105" s="17"/>
      <c r="RAA105" s="17"/>
      <c r="RAB105" s="17"/>
      <c r="RAC105" s="17"/>
      <c r="RAD105" s="17"/>
      <c r="RAE105" s="4"/>
      <c r="RAG105" s="4"/>
      <c r="RAH105" s="5"/>
      <c r="RAI105" s="17"/>
      <c r="RAJ105" s="17"/>
      <c r="RAK105" s="17"/>
      <c r="RAL105" s="17"/>
      <c r="RAM105" s="17"/>
      <c r="RAN105" s="17"/>
      <c r="RAO105" s="4"/>
      <c r="RAQ105" s="4"/>
      <c r="RAR105" s="5"/>
      <c r="RAS105" s="17"/>
      <c r="RAT105" s="17"/>
      <c r="RAU105" s="17"/>
      <c r="RAV105" s="17"/>
      <c r="RAW105" s="17"/>
      <c r="RAX105" s="17"/>
      <c r="RAY105" s="4"/>
      <c r="RBA105" s="4"/>
      <c r="RBB105" s="5"/>
      <c r="RBC105" s="17"/>
      <c r="RBD105" s="17"/>
      <c r="RBE105" s="17"/>
      <c r="RBF105" s="17"/>
      <c r="RBG105" s="17"/>
      <c r="RBH105" s="17"/>
      <c r="RBI105" s="4"/>
      <c r="RBK105" s="4"/>
      <c r="RBL105" s="5"/>
      <c r="RBM105" s="17"/>
      <c r="RBN105" s="17"/>
      <c r="RBO105" s="17"/>
      <c r="RBP105" s="17"/>
      <c r="RBQ105" s="17"/>
      <c r="RBR105" s="17"/>
      <c r="RBS105" s="4"/>
      <c r="RBU105" s="4"/>
      <c r="RBV105" s="5"/>
      <c r="RBW105" s="17"/>
      <c r="RBX105" s="17"/>
      <c r="RBY105" s="17"/>
      <c r="RBZ105" s="17"/>
      <c r="RCA105" s="17"/>
      <c r="RCB105" s="17"/>
      <c r="RCC105" s="4"/>
      <c r="RCE105" s="4"/>
      <c r="RCF105" s="5"/>
      <c r="RCG105" s="17"/>
      <c r="RCH105" s="17"/>
      <c r="RCI105" s="17"/>
      <c r="RCJ105" s="17"/>
      <c r="RCK105" s="17"/>
      <c r="RCL105" s="17"/>
      <c r="RCM105" s="4"/>
      <c r="RCO105" s="4"/>
      <c r="RCP105" s="5"/>
      <c r="RCQ105" s="17"/>
      <c r="RCR105" s="17"/>
      <c r="RCS105" s="17"/>
      <c r="RCT105" s="17"/>
      <c r="RCU105" s="17"/>
      <c r="RCV105" s="17"/>
      <c r="RCW105" s="4"/>
      <c r="RCY105" s="4"/>
      <c r="RCZ105" s="5"/>
      <c r="RDA105" s="17"/>
      <c r="RDB105" s="17"/>
      <c r="RDC105" s="17"/>
      <c r="RDD105" s="17"/>
      <c r="RDE105" s="17"/>
      <c r="RDF105" s="17"/>
      <c r="RDG105" s="4"/>
      <c r="RDI105" s="4"/>
      <c r="RDJ105" s="5"/>
      <c r="RDK105" s="17"/>
      <c r="RDL105" s="17"/>
      <c r="RDM105" s="17"/>
      <c r="RDN105" s="17"/>
      <c r="RDO105" s="17"/>
      <c r="RDP105" s="17"/>
      <c r="RDQ105" s="4"/>
      <c r="RDS105" s="4"/>
      <c r="RDT105" s="5"/>
      <c r="RDU105" s="17"/>
      <c r="RDV105" s="17"/>
      <c r="RDW105" s="17"/>
      <c r="RDX105" s="17"/>
      <c r="RDY105" s="17"/>
      <c r="RDZ105" s="17"/>
      <c r="REA105" s="4"/>
      <c r="REC105" s="4"/>
      <c r="RED105" s="5"/>
      <c r="REE105" s="17"/>
      <c r="REF105" s="17"/>
      <c r="REG105" s="17"/>
      <c r="REH105" s="17"/>
      <c r="REI105" s="17"/>
      <c r="REJ105" s="17"/>
      <c r="REK105" s="4"/>
      <c r="REM105" s="4"/>
      <c r="REN105" s="5"/>
      <c r="REO105" s="17"/>
      <c r="REP105" s="17"/>
      <c r="REQ105" s="17"/>
      <c r="RER105" s="17"/>
      <c r="RES105" s="17"/>
      <c r="RET105" s="17"/>
      <c r="REU105" s="4"/>
      <c r="REW105" s="4"/>
      <c r="REX105" s="5"/>
      <c r="REY105" s="17"/>
      <c r="REZ105" s="17"/>
      <c r="RFA105" s="17"/>
      <c r="RFB105" s="17"/>
      <c r="RFC105" s="17"/>
      <c r="RFD105" s="17"/>
      <c r="RFE105" s="4"/>
      <c r="RFG105" s="4"/>
      <c r="RFH105" s="5"/>
      <c r="RFI105" s="17"/>
      <c r="RFJ105" s="17"/>
      <c r="RFK105" s="17"/>
      <c r="RFL105" s="17"/>
      <c r="RFM105" s="17"/>
      <c r="RFN105" s="17"/>
      <c r="RFO105" s="4"/>
      <c r="RFQ105" s="4"/>
      <c r="RFR105" s="5"/>
      <c r="RFS105" s="17"/>
      <c r="RFT105" s="17"/>
      <c r="RFU105" s="17"/>
      <c r="RFV105" s="17"/>
      <c r="RFW105" s="17"/>
      <c r="RFX105" s="17"/>
      <c r="RFY105" s="4"/>
      <c r="RGA105" s="4"/>
      <c r="RGB105" s="5"/>
      <c r="RGC105" s="17"/>
      <c r="RGD105" s="17"/>
      <c r="RGE105" s="17"/>
      <c r="RGF105" s="17"/>
      <c r="RGG105" s="17"/>
      <c r="RGH105" s="17"/>
      <c r="RGI105" s="4"/>
      <c r="RGK105" s="4"/>
      <c r="RGL105" s="5"/>
      <c r="RGM105" s="17"/>
      <c r="RGN105" s="17"/>
      <c r="RGO105" s="17"/>
      <c r="RGP105" s="17"/>
      <c r="RGQ105" s="17"/>
      <c r="RGR105" s="17"/>
      <c r="RGS105" s="4"/>
      <c r="RGU105" s="4"/>
      <c r="RGV105" s="5"/>
      <c r="RGW105" s="17"/>
      <c r="RGX105" s="17"/>
      <c r="RGY105" s="17"/>
      <c r="RGZ105" s="17"/>
      <c r="RHA105" s="17"/>
      <c r="RHB105" s="17"/>
      <c r="RHC105" s="4"/>
      <c r="RHE105" s="4"/>
      <c r="RHF105" s="5"/>
      <c r="RHG105" s="17"/>
      <c r="RHH105" s="17"/>
      <c r="RHI105" s="17"/>
      <c r="RHJ105" s="17"/>
      <c r="RHK105" s="17"/>
      <c r="RHL105" s="17"/>
      <c r="RHM105" s="4"/>
      <c r="RHO105" s="4"/>
      <c r="RHP105" s="5"/>
      <c r="RHQ105" s="17"/>
      <c r="RHR105" s="17"/>
      <c r="RHS105" s="17"/>
      <c r="RHT105" s="17"/>
      <c r="RHU105" s="17"/>
      <c r="RHV105" s="17"/>
      <c r="RHW105" s="4"/>
      <c r="RHY105" s="4"/>
      <c r="RHZ105" s="5"/>
      <c r="RIA105" s="17"/>
      <c r="RIB105" s="17"/>
      <c r="RIC105" s="17"/>
      <c r="RID105" s="17"/>
      <c r="RIE105" s="17"/>
      <c r="RIF105" s="17"/>
      <c r="RIG105" s="4"/>
      <c r="RII105" s="4"/>
      <c r="RIJ105" s="5"/>
      <c r="RIK105" s="17"/>
      <c r="RIL105" s="17"/>
      <c r="RIM105" s="17"/>
      <c r="RIN105" s="17"/>
      <c r="RIO105" s="17"/>
      <c r="RIP105" s="17"/>
      <c r="RIQ105" s="4"/>
      <c r="RIS105" s="4"/>
      <c r="RIT105" s="5"/>
      <c r="RIU105" s="17"/>
      <c r="RIV105" s="17"/>
      <c r="RIW105" s="17"/>
      <c r="RIX105" s="17"/>
      <c r="RIY105" s="17"/>
      <c r="RIZ105" s="17"/>
      <c r="RJA105" s="4"/>
      <c r="RJC105" s="4"/>
      <c r="RJD105" s="5"/>
      <c r="RJE105" s="17"/>
      <c r="RJF105" s="17"/>
      <c r="RJG105" s="17"/>
      <c r="RJH105" s="17"/>
      <c r="RJI105" s="17"/>
      <c r="RJJ105" s="17"/>
      <c r="RJK105" s="4"/>
      <c r="RJM105" s="4"/>
      <c r="RJN105" s="5"/>
      <c r="RJO105" s="17"/>
      <c r="RJP105" s="17"/>
      <c r="RJQ105" s="17"/>
      <c r="RJR105" s="17"/>
      <c r="RJS105" s="17"/>
      <c r="RJT105" s="17"/>
      <c r="RJU105" s="4"/>
      <c r="RJW105" s="4"/>
      <c r="RJX105" s="5"/>
      <c r="RJY105" s="17"/>
      <c r="RJZ105" s="17"/>
      <c r="RKA105" s="17"/>
      <c r="RKB105" s="17"/>
      <c r="RKC105" s="17"/>
      <c r="RKD105" s="17"/>
      <c r="RKE105" s="4"/>
      <c r="RKG105" s="4"/>
      <c r="RKH105" s="5"/>
      <c r="RKI105" s="17"/>
      <c r="RKJ105" s="17"/>
      <c r="RKK105" s="17"/>
      <c r="RKL105" s="17"/>
      <c r="RKM105" s="17"/>
      <c r="RKN105" s="17"/>
      <c r="RKO105" s="4"/>
      <c r="RKQ105" s="4"/>
      <c r="RKR105" s="5"/>
      <c r="RKS105" s="17"/>
      <c r="RKT105" s="17"/>
      <c r="RKU105" s="17"/>
      <c r="RKV105" s="17"/>
      <c r="RKW105" s="17"/>
      <c r="RKX105" s="17"/>
      <c r="RKY105" s="4"/>
      <c r="RLA105" s="4"/>
      <c r="RLB105" s="5"/>
      <c r="RLC105" s="17"/>
      <c r="RLD105" s="17"/>
      <c r="RLE105" s="17"/>
      <c r="RLF105" s="17"/>
      <c r="RLG105" s="17"/>
      <c r="RLH105" s="17"/>
      <c r="RLI105" s="4"/>
      <c r="RLK105" s="4"/>
      <c r="RLL105" s="5"/>
      <c r="RLM105" s="17"/>
      <c r="RLN105" s="17"/>
      <c r="RLO105" s="17"/>
      <c r="RLP105" s="17"/>
      <c r="RLQ105" s="17"/>
      <c r="RLR105" s="17"/>
      <c r="RLS105" s="4"/>
      <c r="RLU105" s="4"/>
      <c r="RLV105" s="5"/>
      <c r="RLW105" s="17"/>
      <c r="RLX105" s="17"/>
      <c r="RLY105" s="17"/>
      <c r="RLZ105" s="17"/>
      <c r="RMA105" s="17"/>
      <c r="RMB105" s="17"/>
      <c r="RMC105" s="4"/>
      <c r="RME105" s="4"/>
      <c r="RMF105" s="5"/>
      <c r="RMG105" s="17"/>
      <c r="RMH105" s="17"/>
      <c r="RMI105" s="17"/>
      <c r="RMJ105" s="17"/>
      <c r="RMK105" s="17"/>
      <c r="RML105" s="17"/>
      <c r="RMM105" s="4"/>
      <c r="RMO105" s="4"/>
      <c r="RMP105" s="5"/>
      <c r="RMQ105" s="17"/>
      <c r="RMR105" s="17"/>
      <c r="RMS105" s="17"/>
      <c r="RMT105" s="17"/>
      <c r="RMU105" s="17"/>
      <c r="RMV105" s="17"/>
      <c r="RMW105" s="4"/>
      <c r="RMY105" s="4"/>
      <c r="RMZ105" s="5"/>
      <c r="RNA105" s="17"/>
      <c r="RNB105" s="17"/>
      <c r="RNC105" s="17"/>
      <c r="RND105" s="17"/>
      <c r="RNE105" s="17"/>
      <c r="RNF105" s="17"/>
      <c r="RNG105" s="4"/>
      <c r="RNI105" s="4"/>
      <c r="RNJ105" s="5"/>
      <c r="RNK105" s="17"/>
      <c r="RNL105" s="17"/>
      <c r="RNM105" s="17"/>
      <c r="RNN105" s="17"/>
      <c r="RNO105" s="17"/>
      <c r="RNP105" s="17"/>
      <c r="RNQ105" s="4"/>
      <c r="RNS105" s="4"/>
      <c r="RNT105" s="5"/>
      <c r="RNU105" s="17"/>
      <c r="RNV105" s="17"/>
      <c r="RNW105" s="17"/>
      <c r="RNX105" s="17"/>
      <c r="RNY105" s="17"/>
      <c r="RNZ105" s="17"/>
      <c r="ROA105" s="4"/>
      <c r="ROC105" s="4"/>
      <c r="ROD105" s="5"/>
      <c r="ROE105" s="17"/>
      <c r="ROF105" s="17"/>
      <c r="ROG105" s="17"/>
      <c r="ROH105" s="17"/>
      <c r="ROI105" s="17"/>
      <c r="ROJ105" s="17"/>
      <c r="ROK105" s="4"/>
      <c r="ROM105" s="4"/>
      <c r="RON105" s="5"/>
      <c r="ROO105" s="17"/>
      <c r="ROP105" s="17"/>
      <c r="ROQ105" s="17"/>
      <c r="ROR105" s="17"/>
      <c r="ROS105" s="17"/>
      <c r="ROT105" s="17"/>
      <c r="ROU105" s="4"/>
      <c r="ROW105" s="4"/>
      <c r="ROX105" s="5"/>
      <c r="ROY105" s="17"/>
      <c r="ROZ105" s="17"/>
      <c r="RPA105" s="17"/>
      <c r="RPB105" s="17"/>
      <c r="RPC105" s="17"/>
      <c r="RPD105" s="17"/>
      <c r="RPE105" s="4"/>
      <c r="RPG105" s="4"/>
      <c r="RPH105" s="5"/>
      <c r="RPI105" s="17"/>
      <c r="RPJ105" s="17"/>
      <c r="RPK105" s="17"/>
      <c r="RPL105" s="17"/>
      <c r="RPM105" s="17"/>
      <c r="RPN105" s="17"/>
      <c r="RPO105" s="4"/>
      <c r="RPQ105" s="4"/>
      <c r="RPR105" s="5"/>
      <c r="RPS105" s="17"/>
      <c r="RPT105" s="17"/>
      <c r="RPU105" s="17"/>
      <c r="RPV105" s="17"/>
      <c r="RPW105" s="17"/>
      <c r="RPX105" s="17"/>
      <c r="RPY105" s="4"/>
      <c r="RQA105" s="4"/>
      <c r="RQB105" s="5"/>
      <c r="RQC105" s="17"/>
      <c r="RQD105" s="17"/>
      <c r="RQE105" s="17"/>
      <c r="RQF105" s="17"/>
      <c r="RQG105" s="17"/>
      <c r="RQH105" s="17"/>
      <c r="RQI105" s="4"/>
      <c r="RQK105" s="4"/>
      <c r="RQL105" s="5"/>
      <c r="RQM105" s="17"/>
      <c r="RQN105" s="17"/>
      <c r="RQO105" s="17"/>
      <c r="RQP105" s="17"/>
      <c r="RQQ105" s="17"/>
      <c r="RQR105" s="17"/>
      <c r="RQS105" s="4"/>
      <c r="RQU105" s="4"/>
      <c r="RQV105" s="5"/>
      <c r="RQW105" s="17"/>
      <c r="RQX105" s="17"/>
      <c r="RQY105" s="17"/>
      <c r="RQZ105" s="17"/>
      <c r="RRA105" s="17"/>
      <c r="RRB105" s="17"/>
      <c r="RRC105" s="4"/>
      <c r="RRE105" s="4"/>
      <c r="RRF105" s="5"/>
      <c r="RRG105" s="17"/>
      <c r="RRH105" s="17"/>
      <c r="RRI105" s="17"/>
      <c r="RRJ105" s="17"/>
      <c r="RRK105" s="17"/>
      <c r="RRL105" s="17"/>
      <c r="RRM105" s="4"/>
      <c r="RRO105" s="4"/>
      <c r="RRP105" s="5"/>
      <c r="RRQ105" s="17"/>
      <c r="RRR105" s="17"/>
      <c r="RRS105" s="17"/>
      <c r="RRT105" s="17"/>
      <c r="RRU105" s="17"/>
      <c r="RRV105" s="17"/>
      <c r="RRW105" s="4"/>
      <c r="RRY105" s="4"/>
      <c r="RRZ105" s="5"/>
      <c r="RSA105" s="17"/>
      <c r="RSB105" s="17"/>
      <c r="RSC105" s="17"/>
      <c r="RSD105" s="17"/>
      <c r="RSE105" s="17"/>
      <c r="RSF105" s="17"/>
      <c r="RSG105" s="4"/>
      <c r="RSI105" s="4"/>
      <c r="RSJ105" s="5"/>
      <c r="RSK105" s="17"/>
      <c r="RSL105" s="17"/>
      <c r="RSM105" s="17"/>
      <c r="RSN105" s="17"/>
      <c r="RSO105" s="17"/>
      <c r="RSP105" s="17"/>
      <c r="RSQ105" s="4"/>
      <c r="RSS105" s="4"/>
      <c r="RST105" s="5"/>
      <c r="RSU105" s="17"/>
      <c r="RSV105" s="17"/>
      <c r="RSW105" s="17"/>
      <c r="RSX105" s="17"/>
      <c r="RSY105" s="17"/>
      <c r="RSZ105" s="17"/>
      <c r="RTA105" s="4"/>
      <c r="RTC105" s="4"/>
      <c r="RTD105" s="5"/>
      <c r="RTE105" s="17"/>
      <c r="RTF105" s="17"/>
      <c r="RTG105" s="17"/>
      <c r="RTH105" s="17"/>
      <c r="RTI105" s="17"/>
      <c r="RTJ105" s="17"/>
      <c r="RTK105" s="4"/>
      <c r="RTM105" s="4"/>
      <c r="RTN105" s="5"/>
      <c r="RTO105" s="17"/>
      <c r="RTP105" s="17"/>
      <c r="RTQ105" s="17"/>
      <c r="RTR105" s="17"/>
      <c r="RTS105" s="17"/>
      <c r="RTT105" s="17"/>
      <c r="RTU105" s="4"/>
      <c r="RTW105" s="4"/>
      <c r="RTX105" s="5"/>
      <c r="RTY105" s="17"/>
      <c r="RTZ105" s="17"/>
      <c r="RUA105" s="17"/>
      <c r="RUB105" s="17"/>
      <c r="RUC105" s="17"/>
      <c r="RUD105" s="17"/>
      <c r="RUE105" s="4"/>
      <c r="RUG105" s="4"/>
      <c r="RUH105" s="5"/>
      <c r="RUI105" s="17"/>
      <c r="RUJ105" s="17"/>
      <c r="RUK105" s="17"/>
      <c r="RUL105" s="17"/>
      <c r="RUM105" s="17"/>
      <c r="RUN105" s="17"/>
      <c r="RUO105" s="4"/>
      <c r="RUQ105" s="4"/>
      <c r="RUR105" s="5"/>
      <c r="RUS105" s="17"/>
      <c r="RUT105" s="17"/>
      <c r="RUU105" s="17"/>
      <c r="RUV105" s="17"/>
      <c r="RUW105" s="17"/>
      <c r="RUX105" s="17"/>
      <c r="RUY105" s="4"/>
      <c r="RVA105" s="4"/>
      <c r="RVB105" s="5"/>
      <c r="RVC105" s="17"/>
      <c r="RVD105" s="17"/>
      <c r="RVE105" s="17"/>
      <c r="RVF105" s="17"/>
      <c r="RVG105" s="17"/>
      <c r="RVH105" s="17"/>
      <c r="RVI105" s="4"/>
      <c r="RVK105" s="4"/>
      <c r="RVL105" s="5"/>
      <c r="RVM105" s="17"/>
      <c r="RVN105" s="17"/>
      <c r="RVO105" s="17"/>
      <c r="RVP105" s="17"/>
      <c r="RVQ105" s="17"/>
      <c r="RVR105" s="17"/>
      <c r="RVS105" s="4"/>
      <c r="RVU105" s="4"/>
      <c r="RVV105" s="5"/>
      <c r="RVW105" s="17"/>
      <c r="RVX105" s="17"/>
      <c r="RVY105" s="17"/>
      <c r="RVZ105" s="17"/>
      <c r="RWA105" s="17"/>
      <c r="RWB105" s="17"/>
      <c r="RWC105" s="4"/>
      <c r="RWE105" s="4"/>
      <c r="RWF105" s="5"/>
      <c r="RWG105" s="17"/>
      <c r="RWH105" s="17"/>
      <c r="RWI105" s="17"/>
      <c r="RWJ105" s="17"/>
      <c r="RWK105" s="17"/>
      <c r="RWL105" s="17"/>
      <c r="RWM105" s="4"/>
      <c r="RWO105" s="4"/>
      <c r="RWP105" s="5"/>
      <c r="RWQ105" s="17"/>
      <c r="RWR105" s="17"/>
      <c r="RWS105" s="17"/>
      <c r="RWT105" s="17"/>
      <c r="RWU105" s="17"/>
      <c r="RWV105" s="17"/>
      <c r="RWW105" s="4"/>
      <c r="RWY105" s="4"/>
      <c r="RWZ105" s="5"/>
      <c r="RXA105" s="17"/>
      <c r="RXB105" s="17"/>
      <c r="RXC105" s="17"/>
      <c r="RXD105" s="17"/>
      <c r="RXE105" s="17"/>
      <c r="RXF105" s="17"/>
      <c r="RXG105" s="4"/>
      <c r="RXI105" s="4"/>
      <c r="RXJ105" s="5"/>
      <c r="RXK105" s="17"/>
      <c r="RXL105" s="17"/>
      <c r="RXM105" s="17"/>
      <c r="RXN105" s="17"/>
      <c r="RXO105" s="17"/>
      <c r="RXP105" s="17"/>
      <c r="RXQ105" s="4"/>
      <c r="RXS105" s="4"/>
      <c r="RXT105" s="5"/>
      <c r="RXU105" s="17"/>
      <c r="RXV105" s="17"/>
      <c r="RXW105" s="17"/>
      <c r="RXX105" s="17"/>
      <c r="RXY105" s="17"/>
      <c r="RXZ105" s="17"/>
      <c r="RYA105" s="4"/>
      <c r="RYC105" s="4"/>
      <c r="RYD105" s="5"/>
      <c r="RYE105" s="17"/>
      <c r="RYF105" s="17"/>
      <c r="RYG105" s="17"/>
      <c r="RYH105" s="17"/>
      <c r="RYI105" s="17"/>
      <c r="RYJ105" s="17"/>
      <c r="RYK105" s="4"/>
      <c r="RYM105" s="4"/>
      <c r="RYN105" s="5"/>
      <c r="RYO105" s="17"/>
      <c r="RYP105" s="17"/>
      <c r="RYQ105" s="17"/>
      <c r="RYR105" s="17"/>
      <c r="RYS105" s="17"/>
      <c r="RYT105" s="17"/>
      <c r="RYU105" s="4"/>
      <c r="RYW105" s="4"/>
      <c r="RYX105" s="5"/>
      <c r="RYY105" s="17"/>
      <c r="RYZ105" s="17"/>
      <c r="RZA105" s="17"/>
      <c r="RZB105" s="17"/>
      <c r="RZC105" s="17"/>
      <c r="RZD105" s="17"/>
      <c r="RZE105" s="4"/>
      <c r="RZG105" s="4"/>
      <c r="RZH105" s="5"/>
      <c r="RZI105" s="17"/>
      <c r="RZJ105" s="17"/>
      <c r="RZK105" s="17"/>
      <c r="RZL105" s="17"/>
      <c r="RZM105" s="17"/>
      <c r="RZN105" s="17"/>
      <c r="RZO105" s="4"/>
      <c r="RZQ105" s="4"/>
      <c r="RZR105" s="5"/>
      <c r="RZS105" s="17"/>
      <c r="RZT105" s="17"/>
      <c r="RZU105" s="17"/>
      <c r="RZV105" s="17"/>
      <c r="RZW105" s="17"/>
      <c r="RZX105" s="17"/>
      <c r="RZY105" s="4"/>
      <c r="SAA105" s="4"/>
      <c r="SAB105" s="5"/>
      <c r="SAC105" s="17"/>
      <c r="SAD105" s="17"/>
      <c r="SAE105" s="17"/>
      <c r="SAF105" s="17"/>
      <c r="SAG105" s="17"/>
      <c r="SAH105" s="17"/>
      <c r="SAI105" s="4"/>
      <c r="SAK105" s="4"/>
      <c r="SAL105" s="5"/>
      <c r="SAM105" s="17"/>
      <c r="SAN105" s="17"/>
      <c r="SAO105" s="17"/>
      <c r="SAP105" s="17"/>
      <c r="SAQ105" s="17"/>
      <c r="SAR105" s="17"/>
      <c r="SAS105" s="4"/>
      <c r="SAU105" s="4"/>
      <c r="SAV105" s="5"/>
      <c r="SAW105" s="17"/>
      <c r="SAX105" s="17"/>
      <c r="SAY105" s="17"/>
      <c r="SAZ105" s="17"/>
      <c r="SBA105" s="17"/>
      <c r="SBB105" s="17"/>
      <c r="SBC105" s="4"/>
      <c r="SBE105" s="4"/>
      <c r="SBF105" s="5"/>
      <c r="SBG105" s="17"/>
      <c r="SBH105" s="17"/>
      <c r="SBI105" s="17"/>
      <c r="SBJ105" s="17"/>
      <c r="SBK105" s="17"/>
      <c r="SBL105" s="17"/>
      <c r="SBM105" s="4"/>
      <c r="SBO105" s="4"/>
      <c r="SBP105" s="5"/>
      <c r="SBQ105" s="17"/>
      <c r="SBR105" s="17"/>
      <c r="SBS105" s="17"/>
      <c r="SBT105" s="17"/>
      <c r="SBU105" s="17"/>
      <c r="SBV105" s="17"/>
      <c r="SBW105" s="4"/>
      <c r="SBY105" s="4"/>
      <c r="SBZ105" s="5"/>
      <c r="SCA105" s="17"/>
      <c r="SCB105" s="17"/>
      <c r="SCC105" s="17"/>
      <c r="SCD105" s="17"/>
      <c r="SCE105" s="17"/>
      <c r="SCF105" s="17"/>
      <c r="SCG105" s="4"/>
      <c r="SCI105" s="4"/>
      <c r="SCJ105" s="5"/>
      <c r="SCK105" s="17"/>
      <c r="SCL105" s="17"/>
      <c r="SCM105" s="17"/>
      <c r="SCN105" s="17"/>
      <c r="SCO105" s="17"/>
      <c r="SCP105" s="17"/>
      <c r="SCQ105" s="4"/>
      <c r="SCS105" s="4"/>
      <c r="SCT105" s="5"/>
      <c r="SCU105" s="17"/>
      <c r="SCV105" s="17"/>
      <c r="SCW105" s="17"/>
      <c r="SCX105" s="17"/>
      <c r="SCY105" s="17"/>
      <c r="SCZ105" s="17"/>
      <c r="SDA105" s="4"/>
      <c r="SDC105" s="4"/>
      <c r="SDD105" s="5"/>
      <c r="SDE105" s="17"/>
      <c r="SDF105" s="17"/>
      <c r="SDG105" s="17"/>
      <c r="SDH105" s="17"/>
      <c r="SDI105" s="17"/>
      <c r="SDJ105" s="17"/>
      <c r="SDK105" s="4"/>
      <c r="SDM105" s="4"/>
      <c r="SDN105" s="5"/>
      <c r="SDO105" s="17"/>
      <c r="SDP105" s="17"/>
      <c r="SDQ105" s="17"/>
      <c r="SDR105" s="17"/>
      <c r="SDS105" s="17"/>
      <c r="SDT105" s="17"/>
      <c r="SDU105" s="4"/>
      <c r="SDW105" s="4"/>
      <c r="SDX105" s="5"/>
      <c r="SDY105" s="17"/>
      <c r="SDZ105" s="17"/>
      <c r="SEA105" s="17"/>
      <c r="SEB105" s="17"/>
      <c r="SEC105" s="17"/>
      <c r="SED105" s="17"/>
      <c r="SEE105" s="4"/>
      <c r="SEG105" s="4"/>
      <c r="SEH105" s="5"/>
      <c r="SEI105" s="17"/>
      <c r="SEJ105" s="17"/>
      <c r="SEK105" s="17"/>
      <c r="SEL105" s="17"/>
      <c r="SEM105" s="17"/>
      <c r="SEN105" s="17"/>
      <c r="SEO105" s="4"/>
      <c r="SEQ105" s="4"/>
      <c r="SER105" s="5"/>
      <c r="SES105" s="17"/>
      <c r="SET105" s="17"/>
      <c r="SEU105" s="17"/>
      <c r="SEV105" s="17"/>
      <c r="SEW105" s="17"/>
      <c r="SEX105" s="17"/>
      <c r="SEY105" s="4"/>
      <c r="SFA105" s="4"/>
      <c r="SFB105" s="5"/>
      <c r="SFC105" s="17"/>
      <c r="SFD105" s="17"/>
      <c r="SFE105" s="17"/>
      <c r="SFF105" s="17"/>
      <c r="SFG105" s="17"/>
      <c r="SFH105" s="17"/>
      <c r="SFI105" s="4"/>
      <c r="SFK105" s="4"/>
      <c r="SFL105" s="5"/>
      <c r="SFM105" s="17"/>
      <c r="SFN105" s="17"/>
      <c r="SFO105" s="17"/>
      <c r="SFP105" s="17"/>
      <c r="SFQ105" s="17"/>
      <c r="SFR105" s="17"/>
      <c r="SFS105" s="4"/>
      <c r="SFU105" s="4"/>
      <c r="SFV105" s="5"/>
      <c r="SFW105" s="17"/>
      <c r="SFX105" s="17"/>
      <c r="SFY105" s="17"/>
      <c r="SFZ105" s="17"/>
      <c r="SGA105" s="17"/>
      <c r="SGB105" s="17"/>
      <c r="SGC105" s="4"/>
      <c r="SGE105" s="4"/>
      <c r="SGF105" s="5"/>
      <c r="SGG105" s="17"/>
      <c r="SGH105" s="17"/>
      <c r="SGI105" s="17"/>
      <c r="SGJ105" s="17"/>
      <c r="SGK105" s="17"/>
      <c r="SGL105" s="17"/>
      <c r="SGM105" s="4"/>
      <c r="SGO105" s="4"/>
      <c r="SGP105" s="5"/>
      <c r="SGQ105" s="17"/>
      <c r="SGR105" s="17"/>
      <c r="SGS105" s="17"/>
      <c r="SGT105" s="17"/>
      <c r="SGU105" s="17"/>
      <c r="SGV105" s="17"/>
      <c r="SGW105" s="4"/>
      <c r="SGY105" s="4"/>
      <c r="SGZ105" s="5"/>
      <c r="SHA105" s="17"/>
      <c r="SHB105" s="17"/>
      <c r="SHC105" s="17"/>
      <c r="SHD105" s="17"/>
      <c r="SHE105" s="17"/>
      <c r="SHF105" s="17"/>
      <c r="SHG105" s="4"/>
      <c r="SHI105" s="4"/>
      <c r="SHJ105" s="5"/>
      <c r="SHK105" s="17"/>
      <c r="SHL105" s="17"/>
      <c r="SHM105" s="17"/>
      <c r="SHN105" s="17"/>
      <c r="SHO105" s="17"/>
      <c r="SHP105" s="17"/>
      <c r="SHQ105" s="4"/>
      <c r="SHS105" s="4"/>
      <c r="SHT105" s="5"/>
      <c r="SHU105" s="17"/>
      <c r="SHV105" s="17"/>
      <c r="SHW105" s="17"/>
      <c r="SHX105" s="17"/>
      <c r="SHY105" s="17"/>
      <c r="SHZ105" s="17"/>
      <c r="SIA105" s="4"/>
      <c r="SIC105" s="4"/>
      <c r="SID105" s="5"/>
      <c r="SIE105" s="17"/>
      <c r="SIF105" s="17"/>
      <c r="SIG105" s="17"/>
      <c r="SIH105" s="17"/>
      <c r="SII105" s="17"/>
      <c r="SIJ105" s="17"/>
      <c r="SIK105" s="4"/>
      <c r="SIM105" s="4"/>
      <c r="SIN105" s="5"/>
      <c r="SIO105" s="17"/>
      <c r="SIP105" s="17"/>
      <c r="SIQ105" s="17"/>
      <c r="SIR105" s="17"/>
      <c r="SIS105" s="17"/>
      <c r="SIT105" s="17"/>
      <c r="SIU105" s="4"/>
      <c r="SIW105" s="4"/>
      <c r="SIX105" s="5"/>
      <c r="SIY105" s="17"/>
      <c r="SIZ105" s="17"/>
      <c r="SJA105" s="17"/>
      <c r="SJB105" s="17"/>
      <c r="SJC105" s="17"/>
      <c r="SJD105" s="17"/>
      <c r="SJE105" s="4"/>
      <c r="SJG105" s="4"/>
      <c r="SJH105" s="5"/>
      <c r="SJI105" s="17"/>
      <c r="SJJ105" s="17"/>
      <c r="SJK105" s="17"/>
      <c r="SJL105" s="17"/>
      <c r="SJM105" s="17"/>
      <c r="SJN105" s="17"/>
      <c r="SJO105" s="4"/>
      <c r="SJQ105" s="4"/>
      <c r="SJR105" s="5"/>
      <c r="SJS105" s="17"/>
      <c r="SJT105" s="17"/>
      <c r="SJU105" s="17"/>
      <c r="SJV105" s="17"/>
      <c r="SJW105" s="17"/>
      <c r="SJX105" s="17"/>
      <c r="SJY105" s="4"/>
      <c r="SKA105" s="4"/>
      <c r="SKB105" s="5"/>
      <c r="SKC105" s="17"/>
      <c r="SKD105" s="17"/>
      <c r="SKE105" s="17"/>
      <c r="SKF105" s="17"/>
      <c r="SKG105" s="17"/>
      <c r="SKH105" s="17"/>
      <c r="SKI105" s="4"/>
      <c r="SKK105" s="4"/>
      <c r="SKL105" s="5"/>
      <c r="SKM105" s="17"/>
      <c r="SKN105" s="17"/>
      <c r="SKO105" s="17"/>
      <c r="SKP105" s="17"/>
      <c r="SKQ105" s="17"/>
      <c r="SKR105" s="17"/>
      <c r="SKS105" s="4"/>
      <c r="SKU105" s="4"/>
      <c r="SKV105" s="5"/>
      <c r="SKW105" s="17"/>
      <c r="SKX105" s="17"/>
      <c r="SKY105" s="17"/>
      <c r="SKZ105" s="17"/>
      <c r="SLA105" s="17"/>
      <c r="SLB105" s="17"/>
      <c r="SLC105" s="4"/>
      <c r="SLE105" s="4"/>
      <c r="SLF105" s="5"/>
      <c r="SLG105" s="17"/>
      <c r="SLH105" s="17"/>
      <c r="SLI105" s="17"/>
      <c r="SLJ105" s="17"/>
      <c r="SLK105" s="17"/>
      <c r="SLL105" s="17"/>
      <c r="SLM105" s="4"/>
      <c r="SLO105" s="4"/>
      <c r="SLP105" s="5"/>
      <c r="SLQ105" s="17"/>
      <c r="SLR105" s="17"/>
      <c r="SLS105" s="17"/>
      <c r="SLT105" s="17"/>
      <c r="SLU105" s="17"/>
      <c r="SLV105" s="17"/>
      <c r="SLW105" s="4"/>
      <c r="SLY105" s="4"/>
      <c r="SLZ105" s="5"/>
      <c r="SMA105" s="17"/>
      <c r="SMB105" s="17"/>
      <c r="SMC105" s="17"/>
      <c r="SMD105" s="17"/>
      <c r="SME105" s="17"/>
      <c r="SMF105" s="17"/>
      <c r="SMG105" s="4"/>
      <c r="SMI105" s="4"/>
      <c r="SMJ105" s="5"/>
      <c r="SMK105" s="17"/>
      <c r="SML105" s="17"/>
      <c r="SMM105" s="17"/>
      <c r="SMN105" s="17"/>
      <c r="SMO105" s="17"/>
      <c r="SMP105" s="17"/>
      <c r="SMQ105" s="4"/>
      <c r="SMS105" s="4"/>
      <c r="SMT105" s="5"/>
      <c r="SMU105" s="17"/>
      <c r="SMV105" s="17"/>
      <c r="SMW105" s="17"/>
      <c r="SMX105" s="17"/>
      <c r="SMY105" s="17"/>
      <c r="SMZ105" s="17"/>
      <c r="SNA105" s="4"/>
      <c r="SNC105" s="4"/>
      <c r="SND105" s="5"/>
      <c r="SNE105" s="17"/>
      <c r="SNF105" s="17"/>
      <c r="SNG105" s="17"/>
      <c r="SNH105" s="17"/>
      <c r="SNI105" s="17"/>
      <c r="SNJ105" s="17"/>
      <c r="SNK105" s="4"/>
      <c r="SNM105" s="4"/>
      <c r="SNN105" s="5"/>
      <c r="SNO105" s="17"/>
      <c r="SNP105" s="17"/>
      <c r="SNQ105" s="17"/>
      <c r="SNR105" s="17"/>
      <c r="SNS105" s="17"/>
      <c r="SNT105" s="17"/>
      <c r="SNU105" s="4"/>
      <c r="SNW105" s="4"/>
      <c r="SNX105" s="5"/>
      <c r="SNY105" s="17"/>
      <c r="SNZ105" s="17"/>
      <c r="SOA105" s="17"/>
      <c r="SOB105" s="17"/>
      <c r="SOC105" s="17"/>
      <c r="SOD105" s="17"/>
      <c r="SOE105" s="4"/>
      <c r="SOG105" s="4"/>
      <c r="SOH105" s="5"/>
      <c r="SOI105" s="17"/>
      <c r="SOJ105" s="17"/>
      <c r="SOK105" s="17"/>
      <c r="SOL105" s="17"/>
      <c r="SOM105" s="17"/>
      <c r="SON105" s="17"/>
      <c r="SOO105" s="4"/>
      <c r="SOQ105" s="4"/>
      <c r="SOR105" s="5"/>
      <c r="SOS105" s="17"/>
      <c r="SOT105" s="17"/>
      <c r="SOU105" s="17"/>
      <c r="SOV105" s="17"/>
      <c r="SOW105" s="17"/>
      <c r="SOX105" s="17"/>
      <c r="SOY105" s="4"/>
      <c r="SPA105" s="4"/>
      <c r="SPB105" s="5"/>
      <c r="SPC105" s="17"/>
      <c r="SPD105" s="17"/>
      <c r="SPE105" s="17"/>
      <c r="SPF105" s="17"/>
      <c r="SPG105" s="17"/>
      <c r="SPH105" s="17"/>
      <c r="SPI105" s="4"/>
      <c r="SPK105" s="4"/>
      <c r="SPL105" s="5"/>
      <c r="SPM105" s="17"/>
      <c r="SPN105" s="17"/>
      <c r="SPO105" s="17"/>
      <c r="SPP105" s="17"/>
      <c r="SPQ105" s="17"/>
      <c r="SPR105" s="17"/>
      <c r="SPS105" s="4"/>
      <c r="SPU105" s="4"/>
      <c r="SPV105" s="5"/>
      <c r="SPW105" s="17"/>
      <c r="SPX105" s="17"/>
      <c r="SPY105" s="17"/>
      <c r="SPZ105" s="17"/>
      <c r="SQA105" s="17"/>
      <c r="SQB105" s="17"/>
      <c r="SQC105" s="4"/>
      <c r="SQE105" s="4"/>
      <c r="SQF105" s="5"/>
      <c r="SQG105" s="17"/>
      <c r="SQH105" s="17"/>
      <c r="SQI105" s="17"/>
      <c r="SQJ105" s="17"/>
      <c r="SQK105" s="17"/>
      <c r="SQL105" s="17"/>
      <c r="SQM105" s="4"/>
      <c r="SQO105" s="4"/>
      <c r="SQP105" s="5"/>
      <c r="SQQ105" s="17"/>
      <c r="SQR105" s="17"/>
      <c r="SQS105" s="17"/>
      <c r="SQT105" s="17"/>
      <c r="SQU105" s="17"/>
      <c r="SQV105" s="17"/>
      <c r="SQW105" s="4"/>
      <c r="SQY105" s="4"/>
      <c r="SQZ105" s="5"/>
      <c r="SRA105" s="17"/>
      <c r="SRB105" s="17"/>
      <c r="SRC105" s="17"/>
      <c r="SRD105" s="17"/>
      <c r="SRE105" s="17"/>
      <c r="SRF105" s="17"/>
      <c r="SRG105" s="4"/>
      <c r="SRI105" s="4"/>
      <c r="SRJ105" s="5"/>
      <c r="SRK105" s="17"/>
      <c r="SRL105" s="17"/>
      <c r="SRM105" s="17"/>
      <c r="SRN105" s="17"/>
      <c r="SRO105" s="17"/>
      <c r="SRP105" s="17"/>
      <c r="SRQ105" s="4"/>
      <c r="SRS105" s="4"/>
      <c r="SRT105" s="5"/>
      <c r="SRU105" s="17"/>
      <c r="SRV105" s="17"/>
      <c r="SRW105" s="17"/>
      <c r="SRX105" s="17"/>
      <c r="SRY105" s="17"/>
      <c r="SRZ105" s="17"/>
      <c r="SSA105" s="4"/>
      <c r="SSC105" s="4"/>
      <c r="SSD105" s="5"/>
      <c r="SSE105" s="17"/>
      <c r="SSF105" s="17"/>
      <c r="SSG105" s="17"/>
      <c r="SSH105" s="17"/>
      <c r="SSI105" s="17"/>
      <c r="SSJ105" s="17"/>
      <c r="SSK105" s="4"/>
      <c r="SSM105" s="4"/>
      <c r="SSN105" s="5"/>
      <c r="SSO105" s="17"/>
      <c r="SSP105" s="17"/>
      <c r="SSQ105" s="17"/>
      <c r="SSR105" s="17"/>
      <c r="SSS105" s="17"/>
      <c r="SST105" s="17"/>
      <c r="SSU105" s="4"/>
      <c r="SSW105" s="4"/>
      <c r="SSX105" s="5"/>
      <c r="SSY105" s="17"/>
      <c r="SSZ105" s="17"/>
      <c r="STA105" s="17"/>
      <c r="STB105" s="17"/>
      <c r="STC105" s="17"/>
      <c r="STD105" s="17"/>
      <c r="STE105" s="4"/>
      <c r="STG105" s="4"/>
      <c r="STH105" s="5"/>
      <c r="STI105" s="17"/>
      <c r="STJ105" s="17"/>
      <c r="STK105" s="17"/>
      <c r="STL105" s="17"/>
      <c r="STM105" s="17"/>
      <c r="STN105" s="17"/>
      <c r="STO105" s="4"/>
      <c r="STQ105" s="4"/>
      <c r="STR105" s="5"/>
      <c r="STS105" s="17"/>
      <c r="STT105" s="17"/>
      <c r="STU105" s="17"/>
      <c r="STV105" s="17"/>
      <c r="STW105" s="17"/>
      <c r="STX105" s="17"/>
      <c r="STY105" s="4"/>
      <c r="SUA105" s="4"/>
      <c r="SUB105" s="5"/>
      <c r="SUC105" s="17"/>
      <c r="SUD105" s="17"/>
      <c r="SUE105" s="17"/>
      <c r="SUF105" s="17"/>
      <c r="SUG105" s="17"/>
      <c r="SUH105" s="17"/>
      <c r="SUI105" s="4"/>
      <c r="SUK105" s="4"/>
      <c r="SUL105" s="5"/>
      <c r="SUM105" s="17"/>
      <c r="SUN105" s="17"/>
      <c r="SUO105" s="17"/>
      <c r="SUP105" s="17"/>
      <c r="SUQ105" s="17"/>
      <c r="SUR105" s="17"/>
      <c r="SUS105" s="4"/>
      <c r="SUU105" s="4"/>
      <c r="SUV105" s="5"/>
      <c r="SUW105" s="17"/>
      <c r="SUX105" s="17"/>
      <c r="SUY105" s="17"/>
      <c r="SUZ105" s="17"/>
      <c r="SVA105" s="17"/>
      <c r="SVB105" s="17"/>
      <c r="SVC105" s="4"/>
      <c r="SVE105" s="4"/>
      <c r="SVF105" s="5"/>
      <c r="SVG105" s="17"/>
      <c r="SVH105" s="17"/>
      <c r="SVI105" s="17"/>
      <c r="SVJ105" s="17"/>
      <c r="SVK105" s="17"/>
      <c r="SVL105" s="17"/>
      <c r="SVM105" s="4"/>
      <c r="SVO105" s="4"/>
      <c r="SVP105" s="5"/>
      <c r="SVQ105" s="17"/>
      <c r="SVR105" s="17"/>
      <c r="SVS105" s="17"/>
      <c r="SVT105" s="17"/>
      <c r="SVU105" s="17"/>
      <c r="SVV105" s="17"/>
      <c r="SVW105" s="4"/>
      <c r="SVY105" s="4"/>
      <c r="SVZ105" s="5"/>
      <c r="SWA105" s="17"/>
      <c r="SWB105" s="17"/>
      <c r="SWC105" s="17"/>
      <c r="SWD105" s="17"/>
      <c r="SWE105" s="17"/>
      <c r="SWF105" s="17"/>
      <c r="SWG105" s="4"/>
      <c r="SWI105" s="4"/>
      <c r="SWJ105" s="5"/>
      <c r="SWK105" s="17"/>
      <c r="SWL105" s="17"/>
      <c r="SWM105" s="17"/>
      <c r="SWN105" s="17"/>
      <c r="SWO105" s="17"/>
      <c r="SWP105" s="17"/>
      <c r="SWQ105" s="4"/>
      <c r="SWS105" s="4"/>
      <c r="SWT105" s="5"/>
      <c r="SWU105" s="17"/>
      <c r="SWV105" s="17"/>
      <c r="SWW105" s="17"/>
      <c r="SWX105" s="17"/>
      <c r="SWY105" s="17"/>
      <c r="SWZ105" s="17"/>
      <c r="SXA105" s="4"/>
      <c r="SXC105" s="4"/>
      <c r="SXD105" s="5"/>
      <c r="SXE105" s="17"/>
      <c r="SXF105" s="17"/>
      <c r="SXG105" s="17"/>
      <c r="SXH105" s="17"/>
      <c r="SXI105" s="17"/>
      <c r="SXJ105" s="17"/>
      <c r="SXK105" s="4"/>
      <c r="SXM105" s="4"/>
      <c r="SXN105" s="5"/>
      <c r="SXO105" s="17"/>
      <c r="SXP105" s="17"/>
      <c r="SXQ105" s="17"/>
      <c r="SXR105" s="17"/>
      <c r="SXS105" s="17"/>
      <c r="SXT105" s="17"/>
      <c r="SXU105" s="4"/>
      <c r="SXW105" s="4"/>
      <c r="SXX105" s="5"/>
      <c r="SXY105" s="17"/>
      <c r="SXZ105" s="17"/>
      <c r="SYA105" s="17"/>
      <c r="SYB105" s="17"/>
      <c r="SYC105" s="17"/>
      <c r="SYD105" s="17"/>
      <c r="SYE105" s="4"/>
      <c r="SYG105" s="4"/>
      <c r="SYH105" s="5"/>
      <c r="SYI105" s="17"/>
      <c r="SYJ105" s="17"/>
      <c r="SYK105" s="17"/>
      <c r="SYL105" s="17"/>
      <c r="SYM105" s="17"/>
      <c r="SYN105" s="17"/>
      <c r="SYO105" s="4"/>
      <c r="SYQ105" s="4"/>
      <c r="SYR105" s="5"/>
      <c r="SYS105" s="17"/>
      <c r="SYT105" s="17"/>
      <c r="SYU105" s="17"/>
      <c r="SYV105" s="17"/>
      <c r="SYW105" s="17"/>
      <c r="SYX105" s="17"/>
      <c r="SYY105" s="4"/>
      <c r="SZA105" s="4"/>
      <c r="SZB105" s="5"/>
      <c r="SZC105" s="17"/>
      <c r="SZD105" s="17"/>
      <c r="SZE105" s="17"/>
      <c r="SZF105" s="17"/>
      <c r="SZG105" s="17"/>
      <c r="SZH105" s="17"/>
      <c r="SZI105" s="4"/>
      <c r="SZK105" s="4"/>
      <c r="SZL105" s="5"/>
      <c r="SZM105" s="17"/>
      <c r="SZN105" s="17"/>
      <c r="SZO105" s="17"/>
      <c r="SZP105" s="17"/>
      <c r="SZQ105" s="17"/>
      <c r="SZR105" s="17"/>
      <c r="SZS105" s="4"/>
      <c r="SZU105" s="4"/>
      <c r="SZV105" s="5"/>
      <c r="SZW105" s="17"/>
      <c r="SZX105" s="17"/>
      <c r="SZY105" s="17"/>
      <c r="SZZ105" s="17"/>
      <c r="TAA105" s="17"/>
      <c r="TAB105" s="17"/>
      <c r="TAC105" s="4"/>
      <c r="TAE105" s="4"/>
      <c r="TAF105" s="5"/>
      <c r="TAG105" s="17"/>
      <c r="TAH105" s="17"/>
      <c r="TAI105" s="17"/>
      <c r="TAJ105" s="17"/>
      <c r="TAK105" s="17"/>
      <c r="TAL105" s="17"/>
      <c r="TAM105" s="4"/>
      <c r="TAO105" s="4"/>
      <c r="TAP105" s="5"/>
      <c r="TAQ105" s="17"/>
      <c r="TAR105" s="17"/>
      <c r="TAS105" s="17"/>
      <c r="TAT105" s="17"/>
      <c r="TAU105" s="17"/>
      <c r="TAV105" s="17"/>
      <c r="TAW105" s="4"/>
      <c r="TAY105" s="4"/>
      <c r="TAZ105" s="5"/>
      <c r="TBA105" s="17"/>
      <c r="TBB105" s="17"/>
      <c r="TBC105" s="17"/>
      <c r="TBD105" s="17"/>
      <c r="TBE105" s="17"/>
      <c r="TBF105" s="17"/>
      <c r="TBG105" s="4"/>
      <c r="TBI105" s="4"/>
      <c r="TBJ105" s="5"/>
      <c r="TBK105" s="17"/>
      <c r="TBL105" s="17"/>
      <c r="TBM105" s="17"/>
      <c r="TBN105" s="17"/>
      <c r="TBO105" s="17"/>
      <c r="TBP105" s="17"/>
      <c r="TBQ105" s="4"/>
      <c r="TBS105" s="4"/>
      <c r="TBT105" s="5"/>
      <c r="TBU105" s="17"/>
      <c r="TBV105" s="17"/>
      <c r="TBW105" s="17"/>
      <c r="TBX105" s="17"/>
      <c r="TBY105" s="17"/>
      <c r="TBZ105" s="17"/>
      <c r="TCA105" s="4"/>
      <c r="TCC105" s="4"/>
      <c r="TCD105" s="5"/>
      <c r="TCE105" s="17"/>
      <c r="TCF105" s="17"/>
      <c r="TCG105" s="17"/>
      <c r="TCH105" s="17"/>
      <c r="TCI105" s="17"/>
      <c r="TCJ105" s="17"/>
      <c r="TCK105" s="4"/>
      <c r="TCM105" s="4"/>
      <c r="TCN105" s="5"/>
      <c r="TCO105" s="17"/>
      <c r="TCP105" s="17"/>
      <c r="TCQ105" s="17"/>
      <c r="TCR105" s="17"/>
      <c r="TCS105" s="17"/>
      <c r="TCT105" s="17"/>
      <c r="TCU105" s="4"/>
      <c r="TCW105" s="4"/>
      <c r="TCX105" s="5"/>
      <c r="TCY105" s="17"/>
      <c r="TCZ105" s="17"/>
      <c r="TDA105" s="17"/>
      <c r="TDB105" s="17"/>
      <c r="TDC105" s="17"/>
      <c r="TDD105" s="17"/>
      <c r="TDE105" s="4"/>
      <c r="TDG105" s="4"/>
      <c r="TDH105" s="5"/>
      <c r="TDI105" s="17"/>
      <c r="TDJ105" s="17"/>
      <c r="TDK105" s="17"/>
      <c r="TDL105" s="17"/>
      <c r="TDM105" s="17"/>
      <c r="TDN105" s="17"/>
      <c r="TDO105" s="4"/>
      <c r="TDQ105" s="4"/>
      <c r="TDR105" s="5"/>
      <c r="TDS105" s="17"/>
      <c r="TDT105" s="17"/>
      <c r="TDU105" s="17"/>
      <c r="TDV105" s="17"/>
      <c r="TDW105" s="17"/>
      <c r="TDX105" s="17"/>
      <c r="TDY105" s="4"/>
      <c r="TEA105" s="4"/>
      <c r="TEB105" s="5"/>
      <c r="TEC105" s="17"/>
      <c r="TED105" s="17"/>
      <c r="TEE105" s="17"/>
      <c r="TEF105" s="17"/>
      <c r="TEG105" s="17"/>
      <c r="TEH105" s="17"/>
      <c r="TEI105" s="4"/>
      <c r="TEK105" s="4"/>
      <c r="TEL105" s="5"/>
      <c r="TEM105" s="17"/>
      <c r="TEN105" s="17"/>
      <c r="TEO105" s="17"/>
      <c r="TEP105" s="17"/>
      <c r="TEQ105" s="17"/>
      <c r="TER105" s="17"/>
      <c r="TES105" s="4"/>
      <c r="TEU105" s="4"/>
      <c r="TEV105" s="5"/>
      <c r="TEW105" s="17"/>
      <c r="TEX105" s="17"/>
      <c r="TEY105" s="17"/>
      <c r="TEZ105" s="17"/>
      <c r="TFA105" s="17"/>
      <c r="TFB105" s="17"/>
      <c r="TFC105" s="4"/>
      <c r="TFE105" s="4"/>
      <c r="TFF105" s="5"/>
      <c r="TFG105" s="17"/>
      <c r="TFH105" s="17"/>
      <c r="TFI105" s="17"/>
      <c r="TFJ105" s="17"/>
      <c r="TFK105" s="17"/>
      <c r="TFL105" s="17"/>
      <c r="TFM105" s="4"/>
      <c r="TFO105" s="4"/>
      <c r="TFP105" s="5"/>
      <c r="TFQ105" s="17"/>
      <c r="TFR105" s="17"/>
      <c r="TFS105" s="17"/>
      <c r="TFT105" s="17"/>
      <c r="TFU105" s="17"/>
      <c r="TFV105" s="17"/>
      <c r="TFW105" s="4"/>
      <c r="TFY105" s="4"/>
      <c r="TFZ105" s="5"/>
      <c r="TGA105" s="17"/>
      <c r="TGB105" s="17"/>
      <c r="TGC105" s="17"/>
      <c r="TGD105" s="17"/>
      <c r="TGE105" s="17"/>
      <c r="TGF105" s="17"/>
      <c r="TGG105" s="4"/>
      <c r="TGI105" s="4"/>
      <c r="TGJ105" s="5"/>
      <c r="TGK105" s="17"/>
      <c r="TGL105" s="17"/>
      <c r="TGM105" s="17"/>
      <c r="TGN105" s="17"/>
      <c r="TGO105" s="17"/>
      <c r="TGP105" s="17"/>
      <c r="TGQ105" s="4"/>
      <c r="TGS105" s="4"/>
      <c r="TGT105" s="5"/>
      <c r="TGU105" s="17"/>
      <c r="TGV105" s="17"/>
      <c r="TGW105" s="17"/>
      <c r="TGX105" s="17"/>
      <c r="TGY105" s="17"/>
      <c r="TGZ105" s="17"/>
      <c r="THA105" s="4"/>
      <c r="THC105" s="4"/>
      <c r="THD105" s="5"/>
      <c r="THE105" s="17"/>
      <c r="THF105" s="17"/>
      <c r="THG105" s="17"/>
      <c r="THH105" s="17"/>
      <c r="THI105" s="17"/>
      <c r="THJ105" s="17"/>
      <c r="THK105" s="4"/>
      <c r="THM105" s="4"/>
      <c r="THN105" s="5"/>
      <c r="THO105" s="17"/>
      <c r="THP105" s="17"/>
      <c r="THQ105" s="17"/>
      <c r="THR105" s="17"/>
      <c r="THS105" s="17"/>
      <c r="THT105" s="17"/>
      <c r="THU105" s="4"/>
      <c r="THW105" s="4"/>
      <c r="THX105" s="5"/>
      <c r="THY105" s="17"/>
      <c r="THZ105" s="17"/>
      <c r="TIA105" s="17"/>
      <c r="TIB105" s="17"/>
      <c r="TIC105" s="17"/>
      <c r="TID105" s="17"/>
      <c r="TIE105" s="4"/>
      <c r="TIG105" s="4"/>
      <c r="TIH105" s="5"/>
      <c r="TII105" s="17"/>
      <c r="TIJ105" s="17"/>
      <c r="TIK105" s="17"/>
      <c r="TIL105" s="17"/>
      <c r="TIM105" s="17"/>
      <c r="TIN105" s="17"/>
      <c r="TIO105" s="4"/>
      <c r="TIQ105" s="4"/>
      <c r="TIR105" s="5"/>
      <c r="TIS105" s="17"/>
      <c r="TIT105" s="17"/>
      <c r="TIU105" s="17"/>
      <c r="TIV105" s="17"/>
      <c r="TIW105" s="17"/>
      <c r="TIX105" s="17"/>
      <c r="TIY105" s="4"/>
      <c r="TJA105" s="4"/>
      <c r="TJB105" s="5"/>
      <c r="TJC105" s="17"/>
      <c r="TJD105" s="17"/>
      <c r="TJE105" s="17"/>
      <c r="TJF105" s="17"/>
      <c r="TJG105" s="17"/>
      <c r="TJH105" s="17"/>
      <c r="TJI105" s="4"/>
      <c r="TJK105" s="4"/>
      <c r="TJL105" s="5"/>
      <c r="TJM105" s="17"/>
      <c r="TJN105" s="17"/>
      <c r="TJO105" s="17"/>
      <c r="TJP105" s="17"/>
      <c r="TJQ105" s="17"/>
      <c r="TJR105" s="17"/>
      <c r="TJS105" s="4"/>
      <c r="TJU105" s="4"/>
      <c r="TJV105" s="5"/>
      <c r="TJW105" s="17"/>
      <c r="TJX105" s="17"/>
      <c r="TJY105" s="17"/>
      <c r="TJZ105" s="17"/>
      <c r="TKA105" s="17"/>
      <c r="TKB105" s="17"/>
      <c r="TKC105" s="4"/>
      <c r="TKE105" s="4"/>
      <c r="TKF105" s="5"/>
      <c r="TKG105" s="17"/>
      <c r="TKH105" s="17"/>
      <c r="TKI105" s="17"/>
      <c r="TKJ105" s="17"/>
      <c r="TKK105" s="17"/>
      <c r="TKL105" s="17"/>
      <c r="TKM105" s="4"/>
      <c r="TKO105" s="4"/>
      <c r="TKP105" s="5"/>
      <c r="TKQ105" s="17"/>
      <c r="TKR105" s="17"/>
      <c r="TKS105" s="17"/>
      <c r="TKT105" s="17"/>
      <c r="TKU105" s="17"/>
      <c r="TKV105" s="17"/>
      <c r="TKW105" s="4"/>
      <c r="TKY105" s="4"/>
      <c r="TKZ105" s="5"/>
      <c r="TLA105" s="17"/>
      <c r="TLB105" s="17"/>
      <c r="TLC105" s="17"/>
      <c r="TLD105" s="17"/>
      <c r="TLE105" s="17"/>
      <c r="TLF105" s="17"/>
      <c r="TLG105" s="4"/>
      <c r="TLI105" s="4"/>
      <c r="TLJ105" s="5"/>
      <c r="TLK105" s="17"/>
      <c r="TLL105" s="17"/>
      <c r="TLM105" s="17"/>
      <c r="TLN105" s="17"/>
      <c r="TLO105" s="17"/>
      <c r="TLP105" s="17"/>
      <c r="TLQ105" s="4"/>
      <c r="TLS105" s="4"/>
      <c r="TLT105" s="5"/>
      <c r="TLU105" s="17"/>
      <c r="TLV105" s="17"/>
      <c r="TLW105" s="17"/>
      <c r="TLX105" s="17"/>
      <c r="TLY105" s="17"/>
      <c r="TLZ105" s="17"/>
      <c r="TMA105" s="4"/>
      <c r="TMC105" s="4"/>
      <c r="TMD105" s="5"/>
      <c r="TME105" s="17"/>
      <c r="TMF105" s="17"/>
      <c r="TMG105" s="17"/>
      <c r="TMH105" s="17"/>
      <c r="TMI105" s="17"/>
      <c r="TMJ105" s="17"/>
      <c r="TMK105" s="4"/>
      <c r="TMM105" s="4"/>
      <c r="TMN105" s="5"/>
      <c r="TMO105" s="17"/>
      <c r="TMP105" s="17"/>
      <c r="TMQ105" s="17"/>
      <c r="TMR105" s="17"/>
      <c r="TMS105" s="17"/>
      <c r="TMT105" s="17"/>
      <c r="TMU105" s="4"/>
      <c r="TMW105" s="4"/>
      <c r="TMX105" s="5"/>
      <c r="TMY105" s="17"/>
      <c r="TMZ105" s="17"/>
      <c r="TNA105" s="17"/>
      <c r="TNB105" s="17"/>
      <c r="TNC105" s="17"/>
      <c r="TND105" s="17"/>
      <c r="TNE105" s="4"/>
      <c r="TNG105" s="4"/>
      <c r="TNH105" s="5"/>
      <c r="TNI105" s="17"/>
      <c r="TNJ105" s="17"/>
      <c r="TNK105" s="17"/>
      <c r="TNL105" s="17"/>
      <c r="TNM105" s="17"/>
      <c r="TNN105" s="17"/>
      <c r="TNO105" s="4"/>
      <c r="TNQ105" s="4"/>
      <c r="TNR105" s="5"/>
      <c r="TNS105" s="17"/>
      <c r="TNT105" s="17"/>
      <c r="TNU105" s="17"/>
      <c r="TNV105" s="17"/>
      <c r="TNW105" s="17"/>
      <c r="TNX105" s="17"/>
      <c r="TNY105" s="4"/>
      <c r="TOA105" s="4"/>
      <c r="TOB105" s="5"/>
      <c r="TOC105" s="17"/>
      <c r="TOD105" s="17"/>
      <c r="TOE105" s="17"/>
      <c r="TOF105" s="17"/>
      <c r="TOG105" s="17"/>
      <c r="TOH105" s="17"/>
      <c r="TOI105" s="4"/>
      <c r="TOK105" s="4"/>
      <c r="TOL105" s="5"/>
      <c r="TOM105" s="17"/>
      <c r="TON105" s="17"/>
      <c r="TOO105" s="17"/>
      <c r="TOP105" s="17"/>
      <c r="TOQ105" s="17"/>
      <c r="TOR105" s="17"/>
      <c r="TOS105" s="4"/>
      <c r="TOU105" s="4"/>
      <c r="TOV105" s="5"/>
      <c r="TOW105" s="17"/>
      <c r="TOX105" s="17"/>
      <c r="TOY105" s="17"/>
      <c r="TOZ105" s="17"/>
      <c r="TPA105" s="17"/>
      <c r="TPB105" s="17"/>
      <c r="TPC105" s="4"/>
      <c r="TPE105" s="4"/>
      <c r="TPF105" s="5"/>
      <c r="TPG105" s="17"/>
      <c r="TPH105" s="17"/>
      <c r="TPI105" s="17"/>
      <c r="TPJ105" s="17"/>
      <c r="TPK105" s="17"/>
      <c r="TPL105" s="17"/>
      <c r="TPM105" s="4"/>
      <c r="TPO105" s="4"/>
      <c r="TPP105" s="5"/>
      <c r="TPQ105" s="17"/>
      <c r="TPR105" s="17"/>
      <c r="TPS105" s="17"/>
      <c r="TPT105" s="17"/>
      <c r="TPU105" s="17"/>
      <c r="TPV105" s="17"/>
      <c r="TPW105" s="4"/>
      <c r="TPY105" s="4"/>
      <c r="TPZ105" s="5"/>
      <c r="TQA105" s="17"/>
      <c r="TQB105" s="17"/>
      <c r="TQC105" s="17"/>
      <c r="TQD105" s="17"/>
      <c r="TQE105" s="17"/>
      <c r="TQF105" s="17"/>
      <c r="TQG105" s="4"/>
      <c r="TQI105" s="4"/>
      <c r="TQJ105" s="5"/>
      <c r="TQK105" s="17"/>
      <c r="TQL105" s="17"/>
      <c r="TQM105" s="17"/>
      <c r="TQN105" s="17"/>
      <c r="TQO105" s="17"/>
      <c r="TQP105" s="17"/>
      <c r="TQQ105" s="4"/>
      <c r="TQS105" s="4"/>
      <c r="TQT105" s="5"/>
      <c r="TQU105" s="17"/>
      <c r="TQV105" s="17"/>
      <c r="TQW105" s="17"/>
      <c r="TQX105" s="17"/>
      <c r="TQY105" s="17"/>
      <c r="TQZ105" s="17"/>
      <c r="TRA105" s="4"/>
      <c r="TRC105" s="4"/>
      <c r="TRD105" s="5"/>
      <c r="TRE105" s="17"/>
      <c r="TRF105" s="17"/>
      <c r="TRG105" s="17"/>
      <c r="TRH105" s="17"/>
      <c r="TRI105" s="17"/>
      <c r="TRJ105" s="17"/>
      <c r="TRK105" s="4"/>
      <c r="TRM105" s="4"/>
      <c r="TRN105" s="5"/>
      <c r="TRO105" s="17"/>
      <c r="TRP105" s="17"/>
      <c r="TRQ105" s="17"/>
      <c r="TRR105" s="17"/>
      <c r="TRS105" s="17"/>
      <c r="TRT105" s="17"/>
      <c r="TRU105" s="4"/>
      <c r="TRW105" s="4"/>
      <c r="TRX105" s="5"/>
      <c r="TRY105" s="17"/>
      <c r="TRZ105" s="17"/>
      <c r="TSA105" s="17"/>
      <c r="TSB105" s="17"/>
      <c r="TSC105" s="17"/>
      <c r="TSD105" s="17"/>
      <c r="TSE105" s="4"/>
      <c r="TSG105" s="4"/>
      <c r="TSH105" s="5"/>
      <c r="TSI105" s="17"/>
      <c r="TSJ105" s="17"/>
      <c r="TSK105" s="17"/>
      <c r="TSL105" s="17"/>
      <c r="TSM105" s="17"/>
      <c r="TSN105" s="17"/>
      <c r="TSO105" s="4"/>
      <c r="TSQ105" s="4"/>
      <c r="TSR105" s="5"/>
      <c r="TSS105" s="17"/>
      <c r="TST105" s="17"/>
      <c r="TSU105" s="17"/>
      <c r="TSV105" s="17"/>
      <c r="TSW105" s="17"/>
      <c r="TSX105" s="17"/>
      <c r="TSY105" s="4"/>
      <c r="TTA105" s="4"/>
      <c r="TTB105" s="5"/>
      <c r="TTC105" s="17"/>
      <c r="TTD105" s="17"/>
      <c r="TTE105" s="17"/>
      <c r="TTF105" s="17"/>
      <c r="TTG105" s="17"/>
      <c r="TTH105" s="17"/>
      <c r="TTI105" s="4"/>
      <c r="TTK105" s="4"/>
      <c r="TTL105" s="5"/>
      <c r="TTM105" s="17"/>
      <c r="TTN105" s="17"/>
      <c r="TTO105" s="17"/>
      <c r="TTP105" s="17"/>
      <c r="TTQ105" s="17"/>
      <c r="TTR105" s="17"/>
      <c r="TTS105" s="4"/>
      <c r="TTU105" s="4"/>
      <c r="TTV105" s="5"/>
      <c r="TTW105" s="17"/>
      <c r="TTX105" s="17"/>
      <c r="TTY105" s="17"/>
      <c r="TTZ105" s="17"/>
      <c r="TUA105" s="17"/>
      <c r="TUB105" s="17"/>
      <c r="TUC105" s="4"/>
      <c r="TUE105" s="4"/>
      <c r="TUF105" s="5"/>
      <c r="TUG105" s="17"/>
      <c r="TUH105" s="17"/>
      <c r="TUI105" s="17"/>
      <c r="TUJ105" s="17"/>
      <c r="TUK105" s="17"/>
      <c r="TUL105" s="17"/>
      <c r="TUM105" s="4"/>
      <c r="TUO105" s="4"/>
      <c r="TUP105" s="5"/>
      <c r="TUQ105" s="17"/>
      <c r="TUR105" s="17"/>
      <c r="TUS105" s="17"/>
      <c r="TUT105" s="17"/>
      <c r="TUU105" s="17"/>
      <c r="TUV105" s="17"/>
      <c r="TUW105" s="4"/>
      <c r="TUY105" s="4"/>
      <c r="TUZ105" s="5"/>
      <c r="TVA105" s="17"/>
      <c r="TVB105" s="17"/>
      <c r="TVC105" s="17"/>
      <c r="TVD105" s="17"/>
      <c r="TVE105" s="17"/>
      <c r="TVF105" s="17"/>
      <c r="TVG105" s="4"/>
      <c r="TVI105" s="4"/>
      <c r="TVJ105" s="5"/>
      <c r="TVK105" s="17"/>
      <c r="TVL105" s="17"/>
      <c r="TVM105" s="17"/>
      <c r="TVN105" s="17"/>
      <c r="TVO105" s="17"/>
      <c r="TVP105" s="17"/>
      <c r="TVQ105" s="4"/>
      <c r="TVS105" s="4"/>
      <c r="TVT105" s="5"/>
      <c r="TVU105" s="17"/>
      <c r="TVV105" s="17"/>
      <c r="TVW105" s="17"/>
      <c r="TVX105" s="17"/>
      <c r="TVY105" s="17"/>
      <c r="TVZ105" s="17"/>
      <c r="TWA105" s="4"/>
      <c r="TWC105" s="4"/>
      <c r="TWD105" s="5"/>
      <c r="TWE105" s="17"/>
      <c r="TWF105" s="17"/>
      <c r="TWG105" s="17"/>
      <c r="TWH105" s="17"/>
      <c r="TWI105" s="17"/>
      <c r="TWJ105" s="17"/>
      <c r="TWK105" s="4"/>
      <c r="TWM105" s="4"/>
      <c r="TWN105" s="5"/>
      <c r="TWO105" s="17"/>
      <c r="TWP105" s="17"/>
      <c r="TWQ105" s="17"/>
      <c r="TWR105" s="17"/>
      <c r="TWS105" s="17"/>
      <c r="TWT105" s="17"/>
      <c r="TWU105" s="4"/>
      <c r="TWW105" s="4"/>
      <c r="TWX105" s="5"/>
      <c r="TWY105" s="17"/>
      <c r="TWZ105" s="17"/>
      <c r="TXA105" s="17"/>
      <c r="TXB105" s="17"/>
      <c r="TXC105" s="17"/>
      <c r="TXD105" s="17"/>
      <c r="TXE105" s="4"/>
      <c r="TXG105" s="4"/>
      <c r="TXH105" s="5"/>
      <c r="TXI105" s="17"/>
      <c r="TXJ105" s="17"/>
      <c r="TXK105" s="17"/>
      <c r="TXL105" s="17"/>
      <c r="TXM105" s="17"/>
      <c r="TXN105" s="17"/>
      <c r="TXO105" s="4"/>
      <c r="TXQ105" s="4"/>
      <c r="TXR105" s="5"/>
      <c r="TXS105" s="17"/>
      <c r="TXT105" s="17"/>
      <c r="TXU105" s="17"/>
      <c r="TXV105" s="17"/>
      <c r="TXW105" s="17"/>
      <c r="TXX105" s="17"/>
      <c r="TXY105" s="4"/>
      <c r="TYA105" s="4"/>
      <c r="TYB105" s="5"/>
      <c r="TYC105" s="17"/>
      <c r="TYD105" s="17"/>
      <c r="TYE105" s="17"/>
      <c r="TYF105" s="17"/>
      <c r="TYG105" s="17"/>
      <c r="TYH105" s="17"/>
      <c r="TYI105" s="4"/>
      <c r="TYK105" s="4"/>
      <c r="TYL105" s="5"/>
      <c r="TYM105" s="17"/>
      <c r="TYN105" s="17"/>
      <c r="TYO105" s="17"/>
      <c r="TYP105" s="17"/>
      <c r="TYQ105" s="17"/>
      <c r="TYR105" s="17"/>
      <c r="TYS105" s="4"/>
      <c r="TYU105" s="4"/>
      <c r="TYV105" s="5"/>
      <c r="TYW105" s="17"/>
      <c r="TYX105" s="17"/>
      <c r="TYY105" s="17"/>
      <c r="TYZ105" s="17"/>
      <c r="TZA105" s="17"/>
      <c r="TZB105" s="17"/>
      <c r="TZC105" s="4"/>
      <c r="TZE105" s="4"/>
      <c r="TZF105" s="5"/>
      <c r="TZG105" s="17"/>
      <c r="TZH105" s="17"/>
      <c r="TZI105" s="17"/>
      <c r="TZJ105" s="17"/>
      <c r="TZK105" s="17"/>
      <c r="TZL105" s="17"/>
      <c r="TZM105" s="4"/>
      <c r="TZO105" s="4"/>
      <c r="TZP105" s="5"/>
      <c r="TZQ105" s="17"/>
      <c r="TZR105" s="17"/>
      <c r="TZS105" s="17"/>
      <c r="TZT105" s="17"/>
      <c r="TZU105" s="17"/>
      <c r="TZV105" s="17"/>
      <c r="TZW105" s="4"/>
      <c r="TZY105" s="4"/>
      <c r="TZZ105" s="5"/>
      <c r="UAA105" s="17"/>
      <c r="UAB105" s="17"/>
      <c r="UAC105" s="17"/>
      <c r="UAD105" s="17"/>
      <c r="UAE105" s="17"/>
      <c r="UAF105" s="17"/>
      <c r="UAG105" s="4"/>
      <c r="UAI105" s="4"/>
      <c r="UAJ105" s="5"/>
      <c r="UAK105" s="17"/>
      <c r="UAL105" s="17"/>
      <c r="UAM105" s="17"/>
      <c r="UAN105" s="17"/>
      <c r="UAO105" s="17"/>
      <c r="UAP105" s="17"/>
      <c r="UAQ105" s="4"/>
      <c r="UAS105" s="4"/>
      <c r="UAT105" s="5"/>
      <c r="UAU105" s="17"/>
      <c r="UAV105" s="17"/>
      <c r="UAW105" s="17"/>
      <c r="UAX105" s="17"/>
      <c r="UAY105" s="17"/>
      <c r="UAZ105" s="17"/>
      <c r="UBA105" s="4"/>
      <c r="UBC105" s="4"/>
      <c r="UBD105" s="5"/>
      <c r="UBE105" s="17"/>
      <c r="UBF105" s="17"/>
      <c r="UBG105" s="17"/>
      <c r="UBH105" s="17"/>
      <c r="UBI105" s="17"/>
      <c r="UBJ105" s="17"/>
      <c r="UBK105" s="4"/>
      <c r="UBM105" s="4"/>
      <c r="UBN105" s="5"/>
      <c r="UBO105" s="17"/>
      <c r="UBP105" s="17"/>
      <c r="UBQ105" s="17"/>
      <c r="UBR105" s="17"/>
      <c r="UBS105" s="17"/>
      <c r="UBT105" s="17"/>
      <c r="UBU105" s="4"/>
      <c r="UBW105" s="4"/>
      <c r="UBX105" s="5"/>
      <c r="UBY105" s="17"/>
      <c r="UBZ105" s="17"/>
      <c r="UCA105" s="17"/>
      <c r="UCB105" s="17"/>
      <c r="UCC105" s="17"/>
      <c r="UCD105" s="17"/>
      <c r="UCE105" s="4"/>
      <c r="UCG105" s="4"/>
      <c r="UCH105" s="5"/>
      <c r="UCI105" s="17"/>
      <c r="UCJ105" s="17"/>
      <c r="UCK105" s="17"/>
      <c r="UCL105" s="17"/>
      <c r="UCM105" s="17"/>
      <c r="UCN105" s="17"/>
      <c r="UCO105" s="4"/>
      <c r="UCQ105" s="4"/>
      <c r="UCR105" s="5"/>
      <c r="UCS105" s="17"/>
      <c r="UCT105" s="17"/>
      <c r="UCU105" s="17"/>
      <c r="UCV105" s="17"/>
      <c r="UCW105" s="17"/>
      <c r="UCX105" s="17"/>
      <c r="UCY105" s="4"/>
      <c r="UDA105" s="4"/>
      <c r="UDB105" s="5"/>
      <c r="UDC105" s="17"/>
      <c r="UDD105" s="17"/>
      <c r="UDE105" s="17"/>
      <c r="UDF105" s="17"/>
      <c r="UDG105" s="17"/>
      <c r="UDH105" s="17"/>
      <c r="UDI105" s="4"/>
      <c r="UDK105" s="4"/>
      <c r="UDL105" s="5"/>
      <c r="UDM105" s="17"/>
      <c r="UDN105" s="17"/>
      <c r="UDO105" s="17"/>
      <c r="UDP105" s="17"/>
      <c r="UDQ105" s="17"/>
      <c r="UDR105" s="17"/>
      <c r="UDS105" s="4"/>
      <c r="UDU105" s="4"/>
      <c r="UDV105" s="5"/>
      <c r="UDW105" s="17"/>
      <c r="UDX105" s="17"/>
      <c r="UDY105" s="17"/>
      <c r="UDZ105" s="17"/>
      <c r="UEA105" s="17"/>
      <c r="UEB105" s="17"/>
      <c r="UEC105" s="4"/>
      <c r="UEE105" s="4"/>
      <c r="UEF105" s="5"/>
      <c r="UEG105" s="17"/>
      <c r="UEH105" s="17"/>
      <c r="UEI105" s="17"/>
      <c r="UEJ105" s="17"/>
      <c r="UEK105" s="17"/>
      <c r="UEL105" s="17"/>
      <c r="UEM105" s="4"/>
      <c r="UEO105" s="4"/>
      <c r="UEP105" s="5"/>
      <c r="UEQ105" s="17"/>
      <c r="UER105" s="17"/>
      <c r="UES105" s="17"/>
      <c r="UET105" s="17"/>
      <c r="UEU105" s="17"/>
      <c r="UEV105" s="17"/>
      <c r="UEW105" s="4"/>
      <c r="UEY105" s="4"/>
      <c r="UEZ105" s="5"/>
      <c r="UFA105" s="17"/>
      <c r="UFB105" s="17"/>
      <c r="UFC105" s="17"/>
      <c r="UFD105" s="17"/>
      <c r="UFE105" s="17"/>
      <c r="UFF105" s="17"/>
      <c r="UFG105" s="4"/>
      <c r="UFI105" s="4"/>
      <c r="UFJ105" s="5"/>
      <c r="UFK105" s="17"/>
      <c r="UFL105" s="17"/>
      <c r="UFM105" s="17"/>
      <c r="UFN105" s="17"/>
      <c r="UFO105" s="17"/>
      <c r="UFP105" s="17"/>
      <c r="UFQ105" s="4"/>
      <c r="UFS105" s="4"/>
      <c r="UFT105" s="5"/>
      <c r="UFU105" s="17"/>
      <c r="UFV105" s="17"/>
      <c r="UFW105" s="17"/>
      <c r="UFX105" s="17"/>
      <c r="UFY105" s="17"/>
      <c r="UFZ105" s="17"/>
      <c r="UGA105" s="4"/>
      <c r="UGC105" s="4"/>
      <c r="UGD105" s="5"/>
      <c r="UGE105" s="17"/>
      <c r="UGF105" s="17"/>
      <c r="UGG105" s="17"/>
      <c r="UGH105" s="17"/>
      <c r="UGI105" s="17"/>
      <c r="UGJ105" s="17"/>
      <c r="UGK105" s="4"/>
      <c r="UGM105" s="4"/>
      <c r="UGN105" s="5"/>
      <c r="UGO105" s="17"/>
      <c r="UGP105" s="17"/>
      <c r="UGQ105" s="17"/>
      <c r="UGR105" s="17"/>
      <c r="UGS105" s="17"/>
      <c r="UGT105" s="17"/>
      <c r="UGU105" s="4"/>
      <c r="UGW105" s="4"/>
      <c r="UGX105" s="5"/>
      <c r="UGY105" s="17"/>
      <c r="UGZ105" s="17"/>
      <c r="UHA105" s="17"/>
      <c r="UHB105" s="17"/>
      <c r="UHC105" s="17"/>
      <c r="UHD105" s="17"/>
      <c r="UHE105" s="4"/>
      <c r="UHG105" s="4"/>
      <c r="UHH105" s="5"/>
      <c r="UHI105" s="17"/>
      <c r="UHJ105" s="17"/>
      <c r="UHK105" s="17"/>
      <c r="UHL105" s="17"/>
      <c r="UHM105" s="17"/>
      <c r="UHN105" s="17"/>
      <c r="UHO105" s="4"/>
      <c r="UHQ105" s="4"/>
      <c r="UHR105" s="5"/>
      <c r="UHS105" s="17"/>
      <c r="UHT105" s="17"/>
      <c r="UHU105" s="17"/>
      <c r="UHV105" s="17"/>
      <c r="UHW105" s="17"/>
      <c r="UHX105" s="17"/>
      <c r="UHY105" s="4"/>
      <c r="UIA105" s="4"/>
      <c r="UIB105" s="5"/>
      <c r="UIC105" s="17"/>
      <c r="UID105" s="17"/>
      <c r="UIE105" s="17"/>
      <c r="UIF105" s="17"/>
      <c r="UIG105" s="17"/>
      <c r="UIH105" s="17"/>
      <c r="UII105" s="4"/>
      <c r="UIK105" s="4"/>
      <c r="UIL105" s="5"/>
      <c r="UIM105" s="17"/>
      <c r="UIN105" s="17"/>
      <c r="UIO105" s="17"/>
      <c r="UIP105" s="17"/>
      <c r="UIQ105" s="17"/>
      <c r="UIR105" s="17"/>
      <c r="UIS105" s="4"/>
      <c r="UIU105" s="4"/>
      <c r="UIV105" s="5"/>
      <c r="UIW105" s="17"/>
      <c r="UIX105" s="17"/>
      <c r="UIY105" s="17"/>
      <c r="UIZ105" s="17"/>
      <c r="UJA105" s="17"/>
      <c r="UJB105" s="17"/>
      <c r="UJC105" s="4"/>
      <c r="UJE105" s="4"/>
      <c r="UJF105" s="5"/>
      <c r="UJG105" s="17"/>
      <c r="UJH105" s="17"/>
      <c r="UJI105" s="17"/>
      <c r="UJJ105" s="17"/>
      <c r="UJK105" s="17"/>
      <c r="UJL105" s="17"/>
      <c r="UJM105" s="4"/>
      <c r="UJO105" s="4"/>
      <c r="UJP105" s="5"/>
      <c r="UJQ105" s="17"/>
      <c r="UJR105" s="17"/>
      <c r="UJS105" s="17"/>
      <c r="UJT105" s="17"/>
      <c r="UJU105" s="17"/>
      <c r="UJV105" s="17"/>
      <c r="UJW105" s="4"/>
      <c r="UJY105" s="4"/>
      <c r="UJZ105" s="5"/>
      <c r="UKA105" s="17"/>
      <c r="UKB105" s="17"/>
      <c r="UKC105" s="17"/>
      <c r="UKD105" s="17"/>
      <c r="UKE105" s="17"/>
      <c r="UKF105" s="17"/>
      <c r="UKG105" s="4"/>
      <c r="UKI105" s="4"/>
      <c r="UKJ105" s="5"/>
      <c r="UKK105" s="17"/>
      <c r="UKL105" s="17"/>
      <c r="UKM105" s="17"/>
      <c r="UKN105" s="17"/>
      <c r="UKO105" s="17"/>
      <c r="UKP105" s="17"/>
      <c r="UKQ105" s="4"/>
      <c r="UKS105" s="4"/>
      <c r="UKT105" s="5"/>
      <c r="UKU105" s="17"/>
      <c r="UKV105" s="17"/>
      <c r="UKW105" s="17"/>
      <c r="UKX105" s="17"/>
      <c r="UKY105" s="17"/>
      <c r="UKZ105" s="17"/>
      <c r="ULA105" s="4"/>
      <c r="ULC105" s="4"/>
      <c r="ULD105" s="5"/>
      <c r="ULE105" s="17"/>
      <c r="ULF105" s="17"/>
      <c r="ULG105" s="17"/>
      <c r="ULH105" s="17"/>
      <c r="ULI105" s="17"/>
      <c r="ULJ105" s="17"/>
      <c r="ULK105" s="4"/>
      <c r="ULM105" s="4"/>
      <c r="ULN105" s="5"/>
      <c r="ULO105" s="17"/>
      <c r="ULP105" s="17"/>
      <c r="ULQ105" s="17"/>
      <c r="ULR105" s="17"/>
      <c r="ULS105" s="17"/>
      <c r="ULT105" s="17"/>
      <c r="ULU105" s="4"/>
      <c r="ULW105" s="4"/>
      <c r="ULX105" s="5"/>
      <c r="ULY105" s="17"/>
      <c r="ULZ105" s="17"/>
      <c r="UMA105" s="17"/>
      <c r="UMB105" s="17"/>
      <c r="UMC105" s="17"/>
      <c r="UMD105" s="17"/>
      <c r="UME105" s="4"/>
      <c r="UMG105" s="4"/>
      <c r="UMH105" s="5"/>
      <c r="UMI105" s="17"/>
      <c r="UMJ105" s="17"/>
      <c r="UMK105" s="17"/>
      <c r="UML105" s="17"/>
      <c r="UMM105" s="17"/>
      <c r="UMN105" s="17"/>
      <c r="UMO105" s="4"/>
      <c r="UMQ105" s="4"/>
      <c r="UMR105" s="5"/>
      <c r="UMS105" s="17"/>
      <c r="UMT105" s="17"/>
      <c r="UMU105" s="17"/>
      <c r="UMV105" s="17"/>
      <c r="UMW105" s="17"/>
      <c r="UMX105" s="17"/>
      <c r="UMY105" s="4"/>
      <c r="UNA105" s="4"/>
      <c r="UNB105" s="5"/>
      <c r="UNC105" s="17"/>
      <c r="UND105" s="17"/>
      <c r="UNE105" s="17"/>
      <c r="UNF105" s="17"/>
      <c r="UNG105" s="17"/>
      <c r="UNH105" s="17"/>
      <c r="UNI105" s="4"/>
      <c r="UNK105" s="4"/>
      <c r="UNL105" s="5"/>
      <c r="UNM105" s="17"/>
      <c r="UNN105" s="17"/>
      <c r="UNO105" s="17"/>
      <c r="UNP105" s="17"/>
      <c r="UNQ105" s="17"/>
      <c r="UNR105" s="17"/>
      <c r="UNS105" s="4"/>
      <c r="UNU105" s="4"/>
      <c r="UNV105" s="5"/>
      <c r="UNW105" s="17"/>
      <c r="UNX105" s="17"/>
      <c r="UNY105" s="17"/>
      <c r="UNZ105" s="17"/>
      <c r="UOA105" s="17"/>
      <c r="UOB105" s="17"/>
      <c r="UOC105" s="4"/>
      <c r="UOE105" s="4"/>
      <c r="UOF105" s="5"/>
      <c r="UOG105" s="17"/>
      <c r="UOH105" s="17"/>
      <c r="UOI105" s="17"/>
      <c r="UOJ105" s="17"/>
      <c r="UOK105" s="17"/>
      <c r="UOL105" s="17"/>
      <c r="UOM105" s="4"/>
      <c r="UOO105" s="4"/>
      <c r="UOP105" s="5"/>
      <c r="UOQ105" s="17"/>
      <c r="UOR105" s="17"/>
      <c r="UOS105" s="17"/>
      <c r="UOT105" s="17"/>
      <c r="UOU105" s="17"/>
      <c r="UOV105" s="17"/>
      <c r="UOW105" s="4"/>
      <c r="UOY105" s="4"/>
      <c r="UOZ105" s="5"/>
      <c r="UPA105" s="17"/>
      <c r="UPB105" s="17"/>
      <c r="UPC105" s="17"/>
      <c r="UPD105" s="17"/>
      <c r="UPE105" s="17"/>
      <c r="UPF105" s="17"/>
      <c r="UPG105" s="4"/>
      <c r="UPI105" s="4"/>
      <c r="UPJ105" s="5"/>
      <c r="UPK105" s="17"/>
      <c r="UPL105" s="17"/>
      <c r="UPM105" s="17"/>
      <c r="UPN105" s="17"/>
      <c r="UPO105" s="17"/>
      <c r="UPP105" s="17"/>
      <c r="UPQ105" s="4"/>
      <c r="UPS105" s="4"/>
      <c r="UPT105" s="5"/>
      <c r="UPU105" s="17"/>
      <c r="UPV105" s="17"/>
      <c r="UPW105" s="17"/>
      <c r="UPX105" s="17"/>
      <c r="UPY105" s="17"/>
      <c r="UPZ105" s="17"/>
      <c r="UQA105" s="4"/>
      <c r="UQC105" s="4"/>
      <c r="UQD105" s="5"/>
      <c r="UQE105" s="17"/>
      <c r="UQF105" s="17"/>
      <c r="UQG105" s="17"/>
      <c r="UQH105" s="17"/>
      <c r="UQI105" s="17"/>
      <c r="UQJ105" s="17"/>
      <c r="UQK105" s="4"/>
      <c r="UQM105" s="4"/>
      <c r="UQN105" s="5"/>
      <c r="UQO105" s="17"/>
      <c r="UQP105" s="17"/>
      <c r="UQQ105" s="17"/>
      <c r="UQR105" s="17"/>
      <c r="UQS105" s="17"/>
      <c r="UQT105" s="17"/>
      <c r="UQU105" s="4"/>
      <c r="UQW105" s="4"/>
      <c r="UQX105" s="5"/>
      <c r="UQY105" s="17"/>
      <c r="UQZ105" s="17"/>
      <c r="URA105" s="17"/>
      <c r="URB105" s="17"/>
      <c r="URC105" s="17"/>
      <c r="URD105" s="17"/>
      <c r="URE105" s="4"/>
      <c r="URG105" s="4"/>
      <c r="URH105" s="5"/>
      <c r="URI105" s="17"/>
      <c r="URJ105" s="17"/>
      <c r="URK105" s="17"/>
      <c r="URL105" s="17"/>
      <c r="URM105" s="17"/>
      <c r="URN105" s="17"/>
      <c r="URO105" s="4"/>
      <c r="URQ105" s="4"/>
      <c r="URR105" s="5"/>
      <c r="URS105" s="17"/>
      <c r="URT105" s="17"/>
      <c r="URU105" s="17"/>
      <c r="URV105" s="17"/>
      <c r="URW105" s="17"/>
      <c r="URX105" s="17"/>
      <c r="URY105" s="4"/>
      <c r="USA105" s="4"/>
      <c r="USB105" s="5"/>
      <c r="USC105" s="17"/>
      <c r="USD105" s="17"/>
      <c r="USE105" s="17"/>
      <c r="USF105" s="17"/>
      <c r="USG105" s="17"/>
      <c r="USH105" s="17"/>
      <c r="USI105" s="4"/>
      <c r="USK105" s="4"/>
      <c r="USL105" s="5"/>
      <c r="USM105" s="17"/>
      <c r="USN105" s="17"/>
      <c r="USO105" s="17"/>
      <c r="USP105" s="17"/>
      <c r="USQ105" s="17"/>
      <c r="USR105" s="17"/>
      <c r="USS105" s="4"/>
      <c r="USU105" s="4"/>
      <c r="USV105" s="5"/>
      <c r="USW105" s="17"/>
      <c r="USX105" s="17"/>
      <c r="USY105" s="17"/>
      <c r="USZ105" s="17"/>
      <c r="UTA105" s="17"/>
      <c r="UTB105" s="17"/>
      <c r="UTC105" s="4"/>
      <c r="UTE105" s="4"/>
      <c r="UTF105" s="5"/>
      <c r="UTG105" s="17"/>
      <c r="UTH105" s="17"/>
      <c r="UTI105" s="17"/>
      <c r="UTJ105" s="17"/>
      <c r="UTK105" s="17"/>
      <c r="UTL105" s="17"/>
      <c r="UTM105" s="4"/>
      <c r="UTO105" s="4"/>
      <c r="UTP105" s="5"/>
      <c r="UTQ105" s="17"/>
      <c r="UTR105" s="17"/>
      <c r="UTS105" s="17"/>
      <c r="UTT105" s="17"/>
      <c r="UTU105" s="17"/>
      <c r="UTV105" s="17"/>
      <c r="UTW105" s="4"/>
      <c r="UTY105" s="4"/>
      <c r="UTZ105" s="5"/>
      <c r="UUA105" s="17"/>
      <c r="UUB105" s="17"/>
      <c r="UUC105" s="17"/>
      <c r="UUD105" s="17"/>
      <c r="UUE105" s="17"/>
      <c r="UUF105" s="17"/>
      <c r="UUG105" s="4"/>
      <c r="UUI105" s="4"/>
      <c r="UUJ105" s="5"/>
      <c r="UUK105" s="17"/>
      <c r="UUL105" s="17"/>
      <c r="UUM105" s="17"/>
      <c r="UUN105" s="17"/>
      <c r="UUO105" s="17"/>
      <c r="UUP105" s="17"/>
      <c r="UUQ105" s="4"/>
      <c r="UUS105" s="4"/>
      <c r="UUT105" s="5"/>
      <c r="UUU105" s="17"/>
      <c r="UUV105" s="17"/>
      <c r="UUW105" s="17"/>
      <c r="UUX105" s="17"/>
      <c r="UUY105" s="17"/>
      <c r="UUZ105" s="17"/>
      <c r="UVA105" s="4"/>
      <c r="UVC105" s="4"/>
      <c r="UVD105" s="5"/>
      <c r="UVE105" s="17"/>
      <c r="UVF105" s="17"/>
      <c r="UVG105" s="17"/>
      <c r="UVH105" s="17"/>
      <c r="UVI105" s="17"/>
      <c r="UVJ105" s="17"/>
      <c r="UVK105" s="4"/>
      <c r="UVM105" s="4"/>
      <c r="UVN105" s="5"/>
      <c r="UVO105" s="17"/>
      <c r="UVP105" s="17"/>
      <c r="UVQ105" s="17"/>
      <c r="UVR105" s="17"/>
      <c r="UVS105" s="17"/>
      <c r="UVT105" s="17"/>
      <c r="UVU105" s="4"/>
      <c r="UVW105" s="4"/>
      <c r="UVX105" s="5"/>
      <c r="UVY105" s="17"/>
      <c r="UVZ105" s="17"/>
      <c r="UWA105" s="17"/>
      <c r="UWB105" s="17"/>
      <c r="UWC105" s="17"/>
      <c r="UWD105" s="17"/>
      <c r="UWE105" s="4"/>
      <c r="UWG105" s="4"/>
      <c r="UWH105" s="5"/>
      <c r="UWI105" s="17"/>
      <c r="UWJ105" s="17"/>
      <c r="UWK105" s="17"/>
      <c r="UWL105" s="17"/>
      <c r="UWM105" s="17"/>
      <c r="UWN105" s="17"/>
      <c r="UWO105" s="4"/>
      <c r="UWQ105" s="4"/>
      <c r="UWR105" s="5"/>
      <c r="UWS105" s="17"/>
      <c r="UWT105" s="17"/>
      <c r="UWU105" s="17"/>
      <c r="UWV105" s="17"/>
      <c r="UWW105" s="17"/>
      <c r="UWX105" s="17"/>
      <c r="UWY105" s="4"/>
      <c r="UXA105" s="4"/>
      <c r="UXB105" s="5"/>
      <c r="UXC105" s="17"/>
      <c r="UXD105" s="17"/>
      <c r="UXE105" s="17"/>
      <c r="UXF105" s="17"/>
      <c r="UXG105" s="17"/>
      <c r="UXH105" s="17"/>
      <c r="UXI105" s="4"/>
      <c r="UXK105" s="4"/>
      <c r="UXL105" s="5"/>
      <c r="UXM105" s="17"/>
      <c r="UXN105" s="17"/>
      <c r="UXO105" s="17"/>
      <c r="UXP105" s="17"/>
      <c r="UXQ105" s="17"/>
      <c r="UXR105" s="17"/>
      <c r="UXS105" s="4"/>
      <c r="UXU105" s="4"/>
      <c r="UXV105" s="5"/>
      <c r="UXW105" s="17"/>
      <c r="UXX105" s="17"/>
      <c r="UXY105" s="17"/>
      <c r="UXZ105" s="17"/>
      <c r="UYA105" s="17"/>
      <c r="UYB105" s="17"/>
      <c r="UYC105" s="4"/>
      <c r="UYE105" s="4"/>
      <c r="UYF105" s="5"/>
      <c r="UYG105" s="17"/>
      <c r="UYH105" s="17"/>
      <c r="UYI105" s="17"/>
      <c r="UYJ105" s="17"/>
      <c r="UYK105" s="17"/>
      <c r="UYL105" s="17"/>
      <c r="UYM105" s="4"/>
      <c r="UYO105" s="4"/>
      <c r="UYP105" s="5"/>
      <c r="UYQ105" s="17"/>
      <c r="UYR105" s="17"/>
      <c r="UYS105" s="17"/>
      <c r="UYT105" s="17"/>
      <c r="UYU105" s="17"/>
      <c r="UYV105" s="17"/>
      <c r="UYW105" s="4"/>
      <c r="UYY105" s="4"/>
      <c r="UYZ105" s="5"/>
      <c r="UZA105" s="17"/>
      <c r="UZB105" s="17"/>
      <c r="UZC105" s="17"/>
      <c r="UZD105" s="17"/>
      <c r="UZE105" s="17"/>
      <c r="UZF105" s="17"/>
      <c r="UZG105" s="4"/>
      <c r="UZI105" s="4"/>
      <c r="UZJ105" s="5"/>
      <c r="UZK105" s="17"/>
      <c r="UZL105" s="17"/>
      <c r="UZM105" s="17"/>
      <c r="UZN105" s="17"/>
      <c r="UZO105" s="17"/>
      <c r="UZP105" s="17"/>
      <c r="UZQ105" s="4"/>
      <c r="UZS105" s="4"/>
      <c r="UZT105" s="5"/>
      <c r="UZU105" s="17"/>
      <c r="UZV105" s="17"/>
      <c r="UZW105" s="17"/>
      <c r="UZX105" s="17"/>
      <c r="UZY105" s="17"/>
      <c r="UZZ105" s="17"/>
      <c r="VAA105" s="4"/>
      <c r="VAC105" s="4"/>
      <c r="VAD105" s="5"/>
      <c r="VAE105" s="17"/>
      <c r="VAF105" s="17"/>
      <c r="VAG105" s="17"/>
      <c r="VAH105" s="17"/>
      <c r="VAI105" s="17"/>
      <c r="VAJ105" s="17"/>
      <c r="VAK105" s="4"/>
      <c r="VAM105" s="4"/>
      <c r="VAN105" s="5"/>
      <c r="VAO105" s="17"/>
      <c r="VAP105" s="17"/>
      <c r="VAQ105" s="17"/>
      <c r="VAR105" s="17"/>
      <c r="VAS105" s="17"/>
      <c r="VAT105" s="17"/>
      <c r="VAU105" s="4"/>
      <c r="VAW105" s="4"/>
      <c r="VAX105" s="5"/>
      <c r="VAY105" s="17"/>
      <c r="VAZ105" s="17"/>
      <c r="VBA105" s="17"/>
      <c r="VBB105" s="17"/>
      <c r="VBC105" s="17"/>
      <c r="VBD105" s="17"/>
      <c r="VBE105" s="4"/>
      <c r="VBG105" s="4"/>
      <c r="VBH105" s="5"/>
      <c r="VBI105" s="17"/>
      <c r="VBJ105" s="17"/>
      <c r="VBK105" s="17"/>
      <c r="VBL105" s="17"/>
      <c r="VBM105" s="17"/>
      <c r="VBN105" s="17"/>
      <c r="VBO105" s="4"/>
      <c r="VBQ105" s="4"/>
      <c r="VBR105" s="5"/>
      <c r="VBS105" s="17"/>
      <c r="VBT105" s="17"/>
      <c r="VBU105" s="17"/>
      <c r="VBV105" s="17"/>
      <c r="VBW105" s="17"/>
      <c r="VBX105" s="17"/>
      <c r="VBY105" s="4"/>
      <c r="VCA105" s="4"/>
      <c r="VCB105" s="5"/>
      <c r="VCC105" s="17"/>
      <c r="VCD105" s="17"/>
      <c r="VCE105" s="17"/>
      <c r="VCF105" s="17"/>
      <c r="VCG105" s="17"/>
      <c r="VCH105" s="17"/>
      <c r="VCI105" s="4"/>
      <c r="VCK105" s="4"/>
      <c r="VCL105" s="5"/>
      <c r="VCM105" s="17"/>
      <c r="VCN105" s="17"/>
      <c r="VCO105" s="17"/>
      <c r="VCP105" s="17"/>
      <c r="VCQ105" s="17"/>
      <c r="VCR105" s="17"/>
      <c r="VCS105" s="4"/>
      <c r="VCU105" s="4"/>
      <c r="VCV105" s="5"/>
      <c r="VCW105" s="17"/>
      <c r="VCX105" s="17"/>
      <c r="VCY105" s="17"/>
      <c r="VCZ105" s="17"/>
      <c r="VDA105" s="17"/>
      <c r="VDB105" s="17"/>
      <c r="VDC105" s="4"/>
      <c r="VDE105" s="4"/>
      <c r="VDF105" s="5"/>
      <c r="VDG105" s="17"/>
      <c r="VDH105" s="17"/>
      <c r="VDI105" s="17"/>
      <c r="VDJ105" s="17"/>
      <c r="VDK105" s="17"/>
      <c r="VDL105" s="17"/>
      <c r="VDM105" s="4"/>
      <c r="VDO105" s="4"/>
      <c r="VDP105" s="5"/>
      <c r="VDQ105" s="17"/>
      <c r="VDR105" s="17"/>
      <c r="VDS105" s="17"/>
      <c r="VDT105" s="17"/>
      <c r="VDU105" s="17"/>
      <c r="VDV105" s="17"/>
      <c r="VDW105" s="4"/>
      <c r="VDY105" s="4"/>
      <c r="VDZ105" s="5"/>
      <c r="VEA105" s="17"/>
      <c r="VEB105" s="17"/>
      <c r="VEC105" s="17"/>
      <c r="VED105" s="17"/>
      <c r="VEE105" s="17"/>
      <c r="VEF105" s="17"/>
      <c r="VEG105" s="4"/>
      <c r="VEI105" s="4"/>
      <c r="VEJ105" s="5"/>
      <c r="VEK105" s="17"/>
      <c r="VEL105" s="17"/>
      <c r="VEM105" s="17"/>
      <c r="VEN105" s="17"/>
      <c r="VEO105" s="17"/>
      <c r="VEP105" s="17"/>
      <c r="VEQ105" s="4"/>
      <c r="VES105" s="4"/>
      <c r="VET105" s="5"/>
      <c r="VEU105" s="17"/>
      <c r="VEV105" s="17"/>
      <c r="VEW105" s="17"/>
      <c r="VEX105" s="17"/>
      <c r="VEY105" s="17"/>
      <c r="VEZ105" s="17"/>
      <c r="VFA105" s="4"/>
      <c r="VFC105" s="4"/>
      <c r="VFD105" s="5"/>
      <c r="VFE105" s="17"/>
      <c r="VFF105" s="17"/>
      <c r="VFG105" s="17"/>
      <c r="VFH105" s="17"/>
      <c r="VFI105" s="17"/>
      <c r="VFJ105" s="17"/>
      <c r="VFK105" s="4"/>
      <c r="VFM105" s="4"/>
      <c r="VFN105" s="5"/>
      <c r="VFO105" s="17"/>
      <c r="VFP105" s="17"/>
      <c r="VFQ105" s="17"/>
      <c r="VFR105" s="17"/>
      <c r="VFS105" s="17"/>
      <c r="VFT105" s="17"/>
      <c r="VFU105" s="4"/>
      <c r="VFW105" s="4"/>
      <c r="VFX105" s="5"/>
      <c r="VFY105" s="17"/>
      <c r="VFZ105" s="17"/>
      <c r="VGA105" s="17"/>
      <c r="VGB105" s="17"/>
      <c r="VGC105" s="17"/>
      <c r="VGD105" s="17"/>
      <c r="VGE105" s="4"/>
      <c r="VGG105" s="4"/>
      <c r="VGH105" s="5"/>
      <c r="VGI105" s="17"/>
      <c r="VGJ105" s="17"/>
      <c r="VGK105" s="17"/>
      <c r="VGL105" s="17"/>
      <c r="VGM105" s="17"/>
      <c r="VGN105" s="17"/>
      <c r="VGO105" s="4"/>
      <c r="VGQ105" s="4"/>
      <c r="VGR105" s="5"/>
      <c r="VGS105" s="17"/>
      <c r="VGT105" s="17"/>
      <c r="VGU105" s="17"/>
      <c r="VGV105" s="17"/>
      <c r="VGW105" s="17"/>
      <c r="VGX105" s="17"/>
      <c r="VGY105" s="4"/>
      <c r="VHA105" s="4"/>
      <c r="VHB105" s="5"/>
      <c r="VHC105" s="17"/>
      <c r="VHD105" s="17"/>
      <c r="VHE105" s="17"/>
      <c r="VHF105" s="17"/>
      <c r="VHG105" s="17"/>
      <c r="VHH105" s="17"/>
      <c r="VHI105" s="4"/>
      <c r="VHK105" s="4"/>
      <c r="VHL105" s="5"/>
      <c r="VHM105" s="17"/>
      <c r="VHN105" s="17"/>
      <c r="VHO105" s="17"/>
      <c r="VHP105" s="17"/>
      <c r="VHQ105" s="17"/>
      <c r="VHR105" s="17"/>
      <c r="VHS105" s="4"/>
      <c r="VHU105" s="4"/>
      <c r="VHV105" s="5"/>
      <c r="VHW105" s="17"/>
      <c r="VHX105" s="17"/>
      <c r="VHY105" s="17"/>
      <c r="VHZ105" s="17"/>
      <c r="VIA105" s="17"/>
      <c r="VIB105" s="17"/>
      <c r="VIC105" s="4"/>
      <c r="VIE105" s="4"/>
      <c r="VIF105" s="5"/>
      <c r="VIG105" s="17"/>
      <c r="VIH105" s="17"/>
      <c r="VII105" s="17"/>
      <c r="VIJ105" s="17"/>
      <c r="VIK105" s="17"/>
      <c r="VIL105" s="17"/>
      <c r="VIM105" s="4"/>
      <c r="VIO105" s="4"/>
      <c r="VIP105" s="5"/>
      <c r="VIQ105" s="17"/>
      <c r="VIR105" s="17"/>
      <c r="VIS105" s="17"/>
      <c r="VIT105" s="17"/>
      <c r="VIU105" s="17"/>
      <c r="VIV105" s="17"/>
      <c r="VIW105" s="4"/>
      <c r="VIY105" s="4"/>
      <c r="VIZ105" s="5"/>
      <c r="VJA105" s="17"/>
      <c r="VJB105" s="17"/>
      <c r="VJC105" s="17"/>
      <c r="VJD105" s="17"/>
      <c r="VJE105" s="17"/>
      <c r="VJF105" s="17"/>
      <c r="VJG105" s="4"/>
      <c r="VJI105" s="4"/>
      <c r="VJJ105" s="5"/>
      <c r="VJK105" s="17"/>
      <c r="VJL105" s="17"/>
      <c r="VJM105" s="17"/>
      <c r="VJN105" s="17"/>
      <c r="VJO105" s="17"/>
      <c r="VJP105" s="17"/>
      <c r="VJQ105" s="4"/>
      <c r="VJS105" s="4"/>
      <c r="VJT105" s="5"/>
      <c r="VJU105" s="17"/>
      <c r="VJV105" s="17"/>
      <c r="VJW105" s="17"/>
      <c r="VJX105" s="17"/>
      <c r="VJY105" s="17"/>
      <c r="VJZ105" s="17"/>
      <c r="VKA105" s="4"/>
      <c r="VKC105" s="4"/>
      <c r="VKD105" s="5"/>
      <c r="VKE105" s="17"/>
      <c r="VKF105" s="17"/>
      <c r="VKG105" s="17"/>
      <c r="VKH105" s="17"/>
      <c r="VKI105" s="17"/>
      <c r="VKJ105" s="17"/>
      <c r="VKK105" s="4"/>
      <c r="VKM105" s="4"/>
      <c r="VKN105" s="5"/>
      <c r="VKO105" s="17"/>
      <c r="VKP105" s="17"/>
      <c r="VKQ105" s="17"/>
      <c r="VKR105" s="17"/>
      <c r="VKS105" s="17"/>
      <c r="VKT105" s="17"/>
      <c r="VKU105" s="4"/>
      <c r="VKW105" s="4"/>
      <c r="VKX105" s="5"/>
      <c r="VKY105" s="17"/>
      <c r="VKZ105" s="17"/>
      <c r="VLA105" s="17"/>
      <c r="VLB105" s="17"/>
      <c r="VLC105" s="17"/>
      <c r="VLD105" s="17"/>
      <c r="VLE105" s="4"/>
      <c r="VLG105" s="4"/>
      <c r="VLH105" s="5"/>
      <c r="VLI105" s="17"/>
      <c r="VLJ105" s="17"/>
      <c r="VLK105" s="17"/>
      <c r="VLL105" s="17"/>
      <c r="VLM105" s="17"/>
      <c r="VLN105" s="17"/>
      <c r="VLO105" s="4"/>
      <c r="VLQ105" s="4"/>
      <c r="VLR105" s="5"/>
      <c r="VLS105" s="17"/>
      <c r="VLT105" s="17"/>
      <c r="VLU105" s="17"/>
      <c r="VLV105" s="17"/>
      <c r="VLW105" s="17"/>
      <c r="VLX105" s="17"/>
      <c r="VLY105" s="4"/>
      <c r="VMA105" s="4"/>
      <c r="VMB105" s="5"/>
      <c r="VMC105" s="17"/>
      <c r="VMD105" s="17"/>
      <c r="VME105" s="17"/>
      <c r="VMF105" s="17"/>
      <c r="VMG105" s="17"/>
      <c r="VMH105" s="17"/>
      <c r="VMI105" s="4"/>
      <c r="VMK105" s="4"/>
      <c r="VML105" s="5"/>
      <c r="VMM105" s="17"/>
      <c r="VMN105" s="17"/>
      <c r="VMO105" s="17"/>
      <c r="VMP105" s="17"/>
      <c r="VMQ105" s="17"/>
      <c r="VMR105" s="17"/>
      <c r="VMS105" s="4"/>
      <c r="VMU105" s="4"/>
      <c r="VMV105" s="5"/>
      <c r="VMW105" s="17"/>
      <c r="VMX105" s="17"/>
      <c r="VMY105" s="17"/>
      <c r="VMZ105" s="17"/>
      <c r="VNA105" s="17"/>
      <c r="VNB105" s="17"/>
      <c r="VNC105" s="4"/>
      <c r="VNE105" s="4"/>
      <c r="VNF105" s="5"/>
      <c r="VNG105" s="17"/>
      <c r="VNH105" s="17"/>
      <c r="VNI105" s="17"/>
      <c r="VNJ105" s="17"/>
      <c r="VNK105" s="17"/>
      <c r="VNL105" s="17"/>
      <c r="VNM105" s="4"/>
      <c r="VNO105" s="4"/>
      <c r="VNP105" s="5"/>
      <c r="VNQ105" s="17"/>
      <c r="VNR105" s="17"/>
      <c r="VNS105" s="17"/>
      <c r="VNT105" s="17"/>
      <c r="VNU105" s="17"/>
      <c r="VNV105" s="17"/>
      <c r="VNW105" s="4"/>
      <c r="VNY105" s="4"/>
      <c r="VNZ105" s="5"/>
      <c r="VOA105" s="17"/>
      <c r="VOB105" s="17"/>
      <c r="VOC105" s="17"/>
      <c r="VOD105" s="17"/>
      <c r="VOE105" s="17"/>
      <c r="VOF105" s="17"/>
      <c r="VOG105" s="4"/>
      <c r="VOI105" s="4"/>
      <c r="VOJ105" s="5"/>
      <c r="VOK105" s="17"/>
      <c r="VOL105" s="17"/>
      <c r="VOM105" s="17"/>
      <c r="VON105" s="17"/>
      <c r="VOO105" s="17"/>
      <c r="VOP105" s="17"/>
      <c r="VOQ105" s="4"/>
      <c r="VOS105" s="4"/>
      <c r="VOT105" s="5"/>
      <c r="VOU105" s="17"/>
      <c r="VOV105" s="17"/>
      <c r="VOW105" s="17"/>
      <c r="VOX105" s="17"/>
      <c r="VOY105" s="17"/>
      <c r="VOZ105" s="17"/>
      <c r="VPA105" s="4"/>
      <c r="VPC105" s="4"/>
      <c r="VPD105" s="5"/>
      <c r="VPE105" s="17"/>
      <c r="VPF105" s="17"/>
      <c r="VPG105" s="17"/>
      <c r="VPH105" s="17"/>
      <c r="VPI105" s="17"/>
      <c r="VPJ105" s="17"/>
      <c r="VPK105" s="4"/>
      <c r="VPM105" s="4"/>
      <c r="VPN105" s="5"/>
      <c r="VPO105" s="17"/>
      <c r="VPP105" s="17"/>
      <c r="VPQ105" s="17"/>
      <c r="VPR105" s="17"/>
      <c r="VPS105" s="17"/>
      <c r="VPT105" s="17"/>
      <c r="VPU105" s="4"/>
      <c r="VPW105" s="4"/>
      <c r="VPX105" s="5"/>
      <c r="VPY105" s="17"/>
      <c r="VPZ105" s="17"/>
      <c r="VQA105" s="17"/>
      <c r="VQB105" s="17"/>
      <c r="VQC105" s="17"/>
      <c r="VQD105" s="17"/>
      <c r="VQE105" s="4"/>
      <c r="VQG105" s="4"/>
      <c r="VQH105" s="5"/>
      <c r="VQI105" s="17"/>
      <c r="VQJ105" s="17"/>
      <c r="VQK105" s="17"/>
      <c r="VQL105" s="17"/>
      <c r="VQM105" s="17"/>
      <c r="VQN105" s="17"/>
      <c r="VQO105" s="4"/>
      <c r="VQQ105" s="4"/>
      <c r="VQR105" s="5"/>
      <c r="VQS105" s="17"/>
      <c r="VQT105" s="17"/>
      <c r="VQU105" s="17"/>
      <c r="VQV105" s="17"/>
      <c r="VQW105" s="17"/>
      <c r="VQX105" s="17"/>
      <c r="VQY105" s="4"/>
      <c r="VRA105" s="4"/>
      <c r="VRB105" s="5"/>
      <c r="VRC105" s="17"/>
      <c r="VRD105" s="17"/>
      <c r="VRE105" s="17"/>
      <c r="VRF105" s="17"/>
      <c r="VRG105" s="17"/>
      <c r="VRH105" s="17"/>
      <c r="VRI105" s="4"/>
      <c r="VRK105" s="4"/>
      <c r="VRL105" s="5"/>
      <c r="VRM105" s="17"/>
      <c r="VRN105" s="17"/>
      <c r="VRO105" s="17"/>
      <c r="VRP105" s="17"/>
      <c r="VRQ105" s="17"/>
      <c r="VRR105" s="17"/>
      <c r="VRS105" s="4"/>
      <c r="VRU105" s="4"/>
      <c r="VRV105" s="5"/>
      <c r="VRW105" s="17"/>
      <c r="VRX105" s="17"/>
      <c r="VRY105" s="17"/>
      <c r="VRZ105" s="17"/>
      <c r="VSA105" s="17"/>
      <c r="VSB105" s="17"/>
      <c r="VSC105" s="4"/>
      <c r="VSE105" s="4"/>
      <c r="VSF105" s="5"/>
      <c r="VSG105" s="17"/>
      <c r="VSH105" s="17"/>
      <c r="VSI105" s="17"/>
      <c r="VSJ105" s="17"/>
      <c r="VSK105" s="17"/>
      <c r="VSL105" s="17"/>
      <c r="VSM105" s="4"/>
      <c r="VSO105" s="4"/>
      <c r="VSP105" s="5"/>
      <c r="VSQ105" s="17"/>
      <c r="VSR105" s="17"/>
      <c r="VSS105" s="17"/>
      <c r="VST105" s="17"/>
      <c r="VSU105" s="17"/>
      <c r="VSV105" s="17"/>
      <c r="VSW105" s="4"/>
      <c r="VSY105" s="4"/>
      <c r="VSZ105" s="5"/>
      <c r="VTA105" s="17"/>
      <c r="VTB105" s="17"/>
      <c r="VTC105" s="17"/>
      <c r="VTD105" s="17"/>
      <c r="VTE105" s="17"/>
      <c r="VTF105" s="17"/>
      <c r="VTG105" s="4"/>
      <c r="VTI105" s="4"/>
      <c r="VTJ105" s="5"/>
      <c r="VTK105" s="17"/>
      <c r="VTL105" s="17"/>
      <c r="VTM105" s="17"/>
      <c r="VTN105" s="17"/>
      <c r="VTO105" s="17"/>
      <c r="VTP105" s="17"/>
      <c r="VTQ105" s="4"/>
      <c r="VTS105" s="4"/>
      <c r="VTT105" s="5"/>
      <c r="VTU105" s="17"/>
      <c r="VTV105" s="17"/>
      <c r="VTW105" s="17"/>
      <c r="VTX105" s="17"/>
      <c r="VTY105" s="17"/>
      <c r="VTZ105" s="17"/>
      <c r="VUA105" s="4"/>
      <c r="VUC105" s="4"/>
      <c r="VUD105" s="5"/>
      <c r="VUE105" s="17"/>
      <c r="VUF105" s="17"/>
      <c r="VUG105" s="17"/>
      <c r="VUH105" s="17"/>
      <c r="VUI105" s="17"/>
      <c r="VUJ105" s="17"/>
      <c r="VUK105" s="4"/>
      <c r="VUM105" s="4"/>
      <c r="VUN105" s="5"/>
      <c r="VUO105" s="17"/>
      <c r="VUP105" s="17"/>
      <c r="VUQ105" s="17"/>
      <c r="VUR105" s="17"/>
      <c r="VUS105" s="17"/>
      <c r="VUT105" s="17"/>
      <c r="VUU105" s="4"/>
      <c r="VUW105" s="4"/>
      <c r="VUX105" s="5"/>
      <c r="VUY105" s="17"/>
      <c r="VUZ105" s="17"/>
      <c r="VVA105" s="17"/>
      <c r="VVB105" s="17"/>
      <c r="VVC105" s="17"/>
      <c r="VVD105" s="17"/>
      <c r="VVE105" s="4"/>
      <c r="VVG105" s="4"/>
      <c r="VVH105" s="5"/>
      <c r="VVI105" s="17"/>
      <c r="VVJ105" s="17"/>
      <c r="VVK105" s="17"/>
      <c r="VVL105" s="17"/>
      <c r="VVM105" s="17"/>
      <c r="VVN105" s="17"/>
      <c r="VVO105" s="4"/>
      <c r="VVQ105" s="4"/>
      <c r="VVR105" s="5"/>
      <c r="VVS105" s="17"/>
      <c r="VVT105" s="17"/>
      <c r="VVU105" s="17"/>
      <c r="VVV105" s="17"/>
      <c r="VVW105" s="17"/>
      <c r="VVX105" s="17"/>
      <c r="VVY105" s="4"/>
      <c r="VWA105" s="4"/>
      <c r="VWB105" s="5"/>
      <c r="VWC105" s="17"/>
      <c r="VWD105" s="17"/>
      <c r="VWE105" s="17"/>
      <c r="VWF105" s="17"/>
      <c r="VWG105" s="17"/>
      <c r="VWH105" s="17"/>
      <c r="VWI105" s="4"/>
      <c r="VWK105" s="4"/>
      <c r="VWL105" s="5"/>
      <c r="VWM105" s="17"/>
      <c r="VWN105" s="17"/>
      <c r="VWO105" s="17"/>
      <c r="VWP105" s="17"/>
      <c r="VWQ105" s="17"/>
      <c r="VWR105" s="17"/>
      <c r="VWS105" s="4"/>
      <c r="VWU105" s="4"/>
      <c r="VWV105" s="5"/>
      <c r="VWW105" s="17"/>
      <c r="VWX105" s="17"/>
      <c r="VWY105" s="17"/>
      <c r="VWZ105" s="17"/>
      <c r="VXA105" s="17"/>
      <c r="VXB105" s="17"/>
      <c r="VXC105" s="4"/>
      <c r="VXE105" s="4"/>
      <c r="VXF105" s="5"/>
      <c r="VXG105" s="17"/>
      <c r="VXH105" s="17"/>
      <c r="VXI105" s="17"/>
      <c r="VXJ105" s="17"/>
      <c r="VXK105" s="17"/>
      <c r="VXL105" s="17"/>
      <c r="VXM105" s="4"/>
      <c r="VXO105" s="4"/>
      <c r="VXP105" s="5"/>
      <c r="VXQ105" s="17"/>
      <c r="VXR105" s="17"/>
      <c r="VXS105" s="17"/>
      <c r="VXT105" s="17"/>
      <c r="VXU105" s="17"/>
      <c r="VXV105" s="17"/>
      <c r="VXW105" s="4"/>
      <c r="VXY105" s="4"/>
      <c r="VXZ105" s="5"/>
      <c r="VYA105" s="17"/>
      <c r="VYB105" s="17"/>
      <c r="VYC105" s="17"/>
      <c r="VYD105" s="17"/>
      <c r="VYE105" s="17"/>
      <c r="VYF105" s="17"/>
      <c r="VYG105" s="4"/>
      <c r="VYI105" s="4"/>
      <c r="VYJ105" s="5"/>
      <c r="VYK105" s="17"/>
      <c r="VYL105" s="17"/>
      <c r="VYM105" s="17"/>
      <c r="VYN105" s="17"/>
      <c r="VYO105" s="17"/>
      <c r="VYP105" s="17"/>
      <c r="VYQ105" s="4"/>
      <c r="VYS105" s="4"/>
      <c r="VYT105" s="5"/>
      <c r="VYU105" s="17"/>
      <c r="VYV105" s="17"/>
      <c r="VYW105" s="17"/>
      <c r="VYX105" s="17"/>
      <c r="VYY105" s="17"/>
      <c r="VYZ105" s="17"/>
      <c r="VZA105" s="4"/>
      <c r="VZC105" s="4"/>
      <c r="VZD105" s="5"/>
      <c r="VZE105" s="17"/>
      <c r="VZF105" s="17"/>
      <c r="VZG105" s="17"/>
      <c r="VZH105" s="17"/>
      <c r="VZI105" s="17"/>
      <c r="VZJ105" s="17"/>
      <c r="VZK105" s="4"/>
      <c r="VZM105" s="4"/>
      <c r="VZN105" s="5"/>
      <c r="VZO105" s="17"/>
      <c r="VZP105" s="17"/>
      <c r="VZQ105" s="17"/>
      <c r="VZR105" s="17"/>
      <c r="VZS105" s="17"/>
      <c r="VZT105" s="17"/>
      <c r="VZU105" s="4"/>
      <c r="VZW105" s="4"/>
      <c r="VZX105" s="5"/>
      <c r="VZY105" s="17"/>
      <c r="VZZ105" s="17"/>
      <c r="WAA105" s="17"/>
      <c r="WAB105" s="17"/>
      <c r="WAC105" s="17"/>
      <c r="WAD105" s="17"/>
      <c r="WAE105" s="4"/>
      <c r="WAG105" s="4"/>
      <c r="WAH105" s="5"/>
      <c r="WAI105" s="17"/>
      <c r="WAJ105" s="17"/>
      <c r="WAK105" s="17"/>
      <c r="WAL105" s="17"/>
      <c r="WAM105" s="17"/>
      <c r="WAN105" s="17"/>
      <c r="WAO105" s="4"/>
      <c r="WAQ105" s="4"/>
      <c r="WAR105" s="5"/>
      <c r="WAS105" s="17"/>
      <c r="WAT105" s="17"/>
      <c r="WAU105" s="17"/>
      <c r="WAV105" s="17"/>
      <c r="WAW105" s="17"/>
      <c r="WAX105" s="17"/>
      <c r="WAY105" s="4"/>
      <c r="WBA105" s="4"/>
      <c r="WBB105" s="5"/>
      <c r="WBC105" s="17"/>
      <c r="WBD105" s="17"/>
      <c r="WBE105" s="17"/>
      <c r="WBF105" s="17"/>
      <c r="WBG105" s="17"/>
      <c r="WBH105" s="17"/>
      <c r="WBI105" s="4"/>
      <c r="WBK105" s="4"/>
      <c r="WBL105" s="5"/>
      <c r="WBM105" s="17"/>
      <c r="WBN105" s="17"/>
      <c r="WBO105" s="17"/>
      <c r="WBP105" s="17"/>
      <c r="WBQ105" s="17"/>
      <c r="WBR105" s="17"/>
      <c r="WBS105" s="4"/>
      <c r="WBU105" s="4"/>
      <c r="WBV105" s="5"/>
      <c r="WBW105" s="17"/>
      <c r="WBX105" s="17"/>
      <c r="WBY105" s="17"/>
      <c r="WBZ105" s="17"/>
      <c r="WCA105" s="17"/>
      <c r="WCB105" s="17"/>
      <c r="WCC105" s="4"/>
      <c r="WCE105" s="4"/>
      <c r="WCF105" s="5"/>
      <c r="WCG105" s="17"/>
      <c r="WCH105" s="17"/>
      <c r="WCI105" s="17"/>
      <c r="WCJ105" s="17"/>
      <c r="WCK105" s="17"/>
      <c r="WCL105" s="17"/>
      <c r="WCM105" s="4"/>
      <c r="WCO105" s="4"/>
      <c r="WCP105" s="5"/>
      <c r="WCQ105" s="17"/>
      <c r="WCR105" s="17"/>
      <c r="WCS105" s="17"/>
      <c r="WCT105" s="17"/>
      <c r="WCU105" s="17"/>
      <c r="WCV105" s="17"/>
      <c r="WCW105" s="4"/>
      <c r="WCY105" s="4"/>
      <c r="WCZ105" s="5"/>
      <c r="WDA105" s="17"/>
      <c r="WDB105" s="17"/>
      <c r="WDC105" s="17"/>
      <c r="WDD105" s="17"/>
      <c r="WDE105" s="17"/>
      <c r="WDF105" s="17"/>
      <c r="WDG105" s="4"/>
      <c r="WDI105" s="4"/>
      <c r="WDJ105" s="5"/>
      <c r="WDK105" s="17"/>
      <c r="WDL105" s="17"/>
      <c r="WDM105" s="17"/>
      <c r="WDN105" s="17"/>
      <c r="WDO105" s="17"/>
      <c r="WDP105" s="17"/>
      <c r="WDQ105" s="4"/>
      <c r="WDS105" s="4"/>
      <c r="WDT105" s="5"/>
      <c r="WDU105" s="17"/>
      <c r="WDV105" s="17"/>
      <c r="WDW105" s="17"/>
      <c r="WDX105" s="17"/>
      <c r="WDY105" s="17"/>
      <c r="WDZ105" s="17"/>
      <c r="WEA105" s="4"/>
      <c r="WEC105" s="4"/>
      <c r="WED105" s="5"/>
      <c r="WEE105" s="17"/>
      <c r="WEF105" s="17"/>
      <c r="WEG105" s="17"/>
      <c r="WEH105" s="17"/>
      <c r="WEI105" s="17"/>
      <c r="WEJ105" s="17"/>
      <c r="WEK105" s="4"/>
      <c r="WEM105" s="4"/>
      <c r="WEN105" s="5"/>
      <c r="WEO105" s="17"/>
      <c r="WEP105" s="17"/>
      <c r="WEQ105" s="17"/>
      <c r="WER105" s="17"/>
      <c r="WES105" s="17"/>
      <c r="WET105" s="17"/>
      <c r="WEU105" s="4"/>
      <c r="WEW105" s="4"/>
      <c r="WEX105" s="5"/>
      <c r="WEY105" s="17"/>
      <c r="WEZ105" s="17"/>
      <c r="WFA105" s="17"/>
      <c r="WFB105" s="17"/>
      <c r="WFC105" s="17"/>
      <c r="WFD105" s="17"/>
      <c r="WFE105" s="4"/>
      <c r="WFG105" s="4"/>
      <c r="WFH105" s="5"/>
      <c r="WFI105" s="17"/>
      <c r="WFJ105" s="17"/>
      <c r="WFK105" s="17"/>
      <c r="WFL105" s="17"/>
      <c r="WFM105" s="17"/>
      <c r="WFN105" s="17"/>
      <c r="WFO105" s="4"/>
      <c r="WFQ105" s="4"/>
      <c r="WFR105" s="5"/>
      <c r="WFS105" s="17"/>
      <c r="WFT105" s="17"/>
      <c r="WFU105" s="17"/>
      <c r="WFV105" s="17"/>
      <c r="WFW105" s="17"/>
      <c r="WFX105" s="17"/>
      <c r="WFY105" s="4"/>
      <c r="WGA105" s="4"/>
      <c r="WGB105" s="5"/>
      <c r="WGC105" s="17"/>
      <c r="WGD105" s="17"/>
      <c r="WGE105" s="17"/>
      <c r="WGF105" s="17"/>
      <c r="WGG105" s="17"/>
      <c r="WGH105" s="17"/>
      <c r="WGI105" s="4"/>
      <c r="WGK105" s="4"/>
      <c r="WGL105" s="5"/>
      <c r="WGM105" s="17"/>
      <c r="WGN105" s="17"/>
      <c r="WGO105" s="17"/>
      <c r="WGP105" s="17"/>
      <c r="WGQ105" s="17"/>
      <c r="WGR105" s="17"/>
      <c r="WGS105" s="4"/>
      <c r="WGU105" s="4"/>
      <c r="WGV105" s="5"/>
      <c r="WGW105" s="17"/>
      <c r="WGX105" s="17"/>
      <c r="WGY105" s="17"/>
      <c r="WGZ105" s="17"/>
      <c r="WHA105" s="17"/>
      <c r="WHB105" s="17"/>
      <c r="WHC105" s="4"/>
      <c r="WHE105" s="4"/>
      <c r="WHF105" s="5"/>
      <c r="WHG105" s="17"/>
      <c r="WHH105" s="17"/>
      <c r="WHI105" s="17"/>
      <c r="WHJ105" s="17"/>
      <c r="WHK105" s="17"/>
      <c r="WHL105" s="17"/>
      <c r="WHM105" s="4"/>
      <c r="WHO105" s="4"/>
      <c r="WHP105" s="5"/>
      <c r="WHQ105" s="17"/>
      <c r="WHR105" s="17"/>
      <c r="WHS105" s="17"/>
      <c r="WHT105" s="17"/>
      <c r="WHU105" s="17"/>
      <c r="WHV105" s="17"/>
      <c r="WHW105" s="4"/>
      <c r="WHY105" s="4"/>
      <c r="WHZ105" s="5"/>
      <c r="WIA105" s="17"/>
      <c r="WIB105" s="17"/>
      <c r="WIC105" s="17"/>
      <c r="WID105" s="17"/>
      <c r="WIE105" s="17"/>
      <c r="WIF105" s="17"/>
      <c r="WIG105" s="4"/>
      <c r="WII105" s="4"/>
      <c r="WIJ105" s="5"/>
      <c r="WIK105" s="17"/>
      <c r="WIL105" s="17"/>
      <c r="WIM105" s="17"/>
      <c r="WIN105" s="17"/>
      <c r="WIO105" s="17"/>
      <c r="WIP105" s="17"/>
      <c r="WIQ105" s="4"/>
      <c r="WIS105" s="4"/>
      <c r="WIT105" s="5"/>
      <c r="WIU105" s="17"/>
      <c r="WIV105" s="17"/>
      <c r="WIW105" s="17"/>
      <c r="WIX105" s="17"/>
      <c r="WIY105" s="17"/>
      <c r="WIZ105" s="17"/>
      <c r="WJA105" s="4"/>
      <c r="WJC105" s="4"/>
      <c r="WJD105" s="5"/>
      <c r="WJE105" s="17"/>
      <c r="WJF105" s="17"/>
      <c r="WJG105" s="17"/>
      <c r="WJH105" s="17"/>
      <c r="WJI105" s="17"/>
      <c r="WJJ105" s="17"/>
      <c r="WJK105" s="4"/>
      <c r="WJM105" s="4"/>
      <c r="WJN105" s="5"/>
      <c r="WJO105" s="17"/>
      <c r="WJP105" s="17"/>
      <c r="WJQ105" s="17"/>
      <c r="WJR105" s="17"/>
      <c r="WJS105" s="17"/>
      <c r="WJT105" s="17"/>
      <c r="WJU105" s="4"/>
      <c r="WJW105" s="4"/>
      <c r="WJX105" s="5"/>
      <c r="WJY105" s="17"/>
      <c r="WJZ105" s="17"/>
      <c r="WKA105" s="17"/>
      <c r="WKB105" s="17"/>
      <c r="WKC105" s="17"/>
      <c r="WKD105" s="17"/>
      <c r="WKE105" s="4"/>
      <c r="WKG105" s="4"/>
      <c r="WKH105" s="5"/>
      <c r="WKI105" s="17"/>
      <c r="WKJ105" s="17"/>
      <c r="WKK105" s="17"/>
      <c r="WKL105" s="17"/>
      <c r="WKM105" s="17"/>
      <c r="WKN105" s="17"/>
      <c r="WKO105" s="4"/>
      <c r="WKQ105" s="4"/>
      <c r="WKR105" s="5"/>
      <c r="WKS105" s="17"/>
      <c r="WKT105" s="17"/>
      <c r="WKU105" s="17"/>
      <c r="WKV105" s="17"/>
      <c r="WKW105" s="17"/>
      <c r="WKX105" s="17"/>
      <c r="WKY105" s="4"/>
      <c r="WLA105" s="4"/>
      <c r="WLB105" s="5"/>
      <c r="WLC105" s="17"/>
      <c r="WLD105" s="17"/>
      <c r="WLE105" s="17"/>
      <c r="WLF105" s="17"/>
      <c r="WLG105" s="17"/>
      <c r="WLH105" s="17"/>
      <c r="WLI105" s="4"/>
      <c r="WLK105" s="4"/>
      <c r="WLL105" s="5"/>
      <c r="WLM105" s="17"/>
      <c r="WLN105" s="17"/>
      <c r="WLO105" s="17"/>
      <c r="WLP105" s="17"/>
      <c r="WLQ105" s="17"/>
      <c r="WLR105" s="17"/>
      <c r="WLS105" s="4"/>
      <c r="WLU105" s="4"/>
      <c r="WLV105" s="5"/>
      <c r="WLW105" s="17"/>
      <c r="WLX105" s="17"/>
      <c r="WLY105" s="17"/>
      <c r="WLZ105" s="17"/>
      <c r="WMA105" s="17"/>
      <c r="WMB105" s="17"/>
      <c r="WMC105" s="4"/>
      <c r="WME105" s="4"/>
      <c r="WMF105" s="5"/>
      <c r="WMG105" s="17"/>
      <c r="WMH105" s="17"/>
      <c r="WMI105" s="17"/>
      <c r="WMJ105" s="17"/>
      <c r="WMK105" s="17"/>
      <c r="WML105" s="17"/>
      <c r="WMM105" s="4"/>
      <c r="WMO105" s="4"/>
      <c r="WMP105" s="5"/>
      <c r="WMQ105" s="17"/>
      <c r="WMR105" s="17"/>
      <c r="WMS105" s="17"/>
      <c r="WMT105" s="17"/>
      <c r="WMU105" s="17"/>
      <c r="WMV105" s="17"/>
      <c r="WMW105" s="4"/>
      <c r="WMY105" s="4"/>
      <c r="WMZ105" s="5"/>
      <c r="WNA105" s="17"/>
      <c r="WNB105" s="17"/>
      <c r="WNC105" s="17"/>
      <c r="WND105" s="17"/>
      <c r="WNE105" s="17"/>
      <c r="WNF105" s="17"/>
      <c r="WNG105" s="4"/>
      <c r="WNI105" s="4"/>
      <c r="WNJ105" s="5"/>
      <c r="WNK105" s="17"/>
      <c r="WNL105" s="17"/>
      <c r="WNM105" s="17"/>
      <c r="WNN105" s="17"/>
      <c r="WNO105" s="17"/>
      <c r="WNP105" s="17"/>
      <c r="WNQ105" s="4"/>
      <c r="WNS105" s="4"/>
      <c r="WNT105" s="5"/>
      <c r="WNU105" s="17"/>
      <c r="WNV105" s="17"/>
      <c r="WNW105" s="17"/>
      <c r="WNX105" s="17"/>
      <c r="WNY105" s="17"/>
      <c r="WNZ105" s="17"/>
      <c r="WOA105" s="4"/>
      <c r="WOC105" s="4"/>
      <c r="WOD105" s="5"/>
      <c r="WOE105" s="17"/>
      <c r="WOF105" s="17"/>
      <c r="WOG105" s="17"/>
      <c r="WOH105" s="17"/>
      <c r="WOI105" s="17"/>
      <c r="WOJ105" s="17"/>
      <c r="WOK105" s="4"/>
      <c r="WOM105" s="4"/>
      <c r="WON105" s="5"/>
      <c r="WOO105" s="17"/>
      <c r="WOP105" s="17"/>
      <c r="WOQ105" s="17"/>
      <c r="WOR105" s="17"/>
      <c r="WOS105" s="17"/>
      <c r="WOT105" s="17"/>
      <c r="WOU105" s="4"/>
      <c r="WOW105" s="4"/>
      <c r="WOX105" s="5"/>
      <c r="WOY105" s="17"/>
      <c r="WOZ105" s="17"/>
      <c r="WPA105" s="17"/>
      <c r="WPB105" s="17"/>
      <c r="WPC105" s="17"/>
      <c r="WPD105" s="17"/>
      <c r="WPE105" s="4"/>
      <c r="WPG105" s="4"/>
      <c r="WPH105" s="5"/>
      <c r="WPI105" s="17"/>
      <c r="WPJ105" s="17"/>
      <c r="WPK105" s="17"/>
      <c r="WPL105" s="17"/>
      <c r="WPM105" s="17"/>
      <c r="WPN105" s="17"/>
      <c r="WPO105" s="4"/>
      <c r="WPQ105" s="4"/>
      <c r="WPR105" s="5"/>
      <c r="WPS105" s="17"/>
      <c r="WPT105" s="17"/>
      <c r="WPU105" s="17"/>
      <c r="WPV105" s="17"/>
      <c r="WPW105" s="17"/>
      <c r="WPX105" s="17"/>
      <c r="WPY105" s="4"/>
      <c r="WQA105" s="4"/>
      <c r="WQB105" s="5"/>
      <c r="WQC105" s="17"/>
      <c r="WQD105" s="17"/>
      <c r="WQE105" s="17"/>
      <c r="WQF105" s="17"/>
      <c r="WQG105" s="17"/>
      <c r="WQH105" s="17"/>
      <c r="WQI105" s="4"/>
      <c r="WQK105" s="4"/>
      <c r="WQL105" s="5"/>
      <c r="WQM105" s="17"/>
      <c r="WQN105" s="17"/>
      <c r="WQO105" s="17"/>
      <c r="WQP105" s="17"/>
      <c r="WQQ105" s="17"/>
      <c r="WQR105" s="17"/>
      <c r="WQS105" s="4"/>
      <c r="WQU105" s="4"/>
      <c r="WQV105" s="5"/>
      <c r="WQW105" s="17"/>
      <c r="WQX105" s="17"/>
      <c r="WQY105" s="17"/>
      <c r="WQZ105" s="17"/>
      <c r="WRA105" s="17"/>
      <c r="WRB105" s="17"/>
      <c r="WRC105" s="4"/>
      <c r="WRE105" s="4"/>
      <c r="WRF105" s="5"/>
      <c r="WRG105" s="17"/>
      <c r="WRH105" s="17"/>
      <c r="WRI105" s="17"/>
      <c r="WRJ105" s="17"/>
      <c r="WRK105" s="17"/>
      <c r="WRL105" s="17"/>
      <c r="WRM105" s="4"/>
      <c r="WRO105" s="4"/>
      <c r="WRP105" s="5"/>
      <c r="WRQ105" s="17"/>
      <c r="WRR105" s="17"/>
      <c r="WRS105" s="17"/>
      <c r="WRT105" s="17"/>
      <c r="WRU105" s="17"/>
      <c r="WRV105" s="17"/>
      <c r="WRW105" s="4"/>
      <c r="WRY105" s="4"/>
      <c r="WRZ105" s="5"/>
      <c r="WSA105" s="17"/>
      <c r="WSB105" s="17"/>
      <c r="WSC105" s="17"/>
      <c r="WSD105" s="17"/>
      <c r="WSE105" s="17"/>
      <c r="WSF105" s="17"/>
      <c r="WSG105" s="4"/>
      <c r="WSI105" s="4"/>
      <c r="WSJ105" s="5"/>
      <c r="WSK105" s="17"/>
      <c r="WSL105" s="17"/>
      <c r="WSM105" s="17"/>
      <c r="WSN105" s="17"/>
      <c r="WSO105" s="17"/>
      <c r="WSP105" s="17"/>
      <c r="WSQ105" s="4"/>
      <c r="WSS105" s="4"/>
      <c r="WST105" s="5"/>
      <c r="WSU105" s="17"/>
      <c r="WSV105" s="17"/>
      <c r="WSW105" s="17"/>
      <c r="WSX105" s="17"/>
      <c r="WSY105" s="17"/>
      <c r="WSZ105" s="17"/>
      <c r="WTA105" s="4"/>
      <c r="WTC105" s="4"/>
      <c r="WTD105" s="5"/>
      <c r="WTE105" s="17"/>
      <c r="WTF105" s="17"/>
      <c r="WTG105" s="17"/>
      <c r="WTH105" s="17"/>
      <c r="WTI105" s="17"/>
      <c r="WTJ105" s="17"/>
      <c r="WTK105" s="4"/>
      <c r="WTM105" s="4"/>
      <c r="WTN105" s="5"/>
      <c r="WTO105" s="17"/>
      <c r="WTP105" s="17"/>
      <c r="WTQ105" s="17"/>
      <c r="WTR105" s="17"/>
      <c r="WTS105" s="17"/>
      <c r="WTT105" s="17"/>
      <c r="WTU105" s="4"/>
      <c r="WTW105" s="4"/>
      <c r="WTX105" s="5"/>
      <c r="WTY105" s="17"/>
      <c r="WTZ105" s="17"/>
      <c r="WUA105" s="17"/>
      <c r="WUB105" s="17"/>
      <c r="WUC105" s="17"/>
      <c r="WUD105" s="17"/>
      <c r="WUE105" s="4"/>
      <c r="WUG105" s="4"/>
      <c r="WUH105" s="5"/>
      <c r="WUI105" s="17"/>
      <c r="WUJ105" s="17"/>
      <c r="WUK105" s="17"/>
      <c r="WUL105" s="17"/>
      <c r="WUM105" s="17"/>
      <c r="WUN105" s="17"/>
      <c r="WUO105" s="4"/>
      <c r="WUQ105" s="4"/>
      <c r="WUR105" s="5"/>
      <c r="WUS105" s="17"/>
      <c r="WUT105" s="17"/>
      <c r="WUU105" s="17"/>
      <c r="WUV105" s="17"/>
      <c r="WUW105" s="17"/>
      <c r="WUX105" s="17"/>
      <c r="WUY105" s="4"/>
      <c r="WVA105" s="4"/>
      <c r="WVB105" s="5"/>
      <c r="WVC105" s="17"/>
      <c r="WVD105" s="17"/>
      <c r="WVE105" s="17"/>
      <c r="WVF105" s="17"/>
      <c r="WVG105" s="17"/>
      <c r="WVH105" s="17"/>
      <c r="WVI105" s="4"/>
      <c r="WVK105" s="4"/>
      <c r="WVL105" s="5"/>
      <c r="WVM105" s="17"/>
      <c r="WVN105" s="17"/>
      <c r="WVO105" s="17"/>
      <c r="WVP105" s="17"/>
      <c r="WVQ105" s="17"/>
      <c r="WVR105" s="17"/>
      <c r="WVS105" s="4"/>
      <c r="WVU105" s="4"/>
      <c r="WVV105" s="5"/>
      <c r="WVW105" s="17"/>
      <c r="WVX105" s="17"/>
      <c r="WVY105" s="17"/>
      <c r="WVZ105" s="17"/>
      <c r="WWA105" s="17"/>
      <c r="WWB105" s="17"/>
      <c r="WWC105" s="4"/>
      <c r="WWE105" s="4"/>
      <c r="WWF105" s="5"/>
      <c r="WWG105" s="17"/>
      <c r="WWH105" s="17"/>
      <c r="WWI105" s="17"/>
      <c r="WWJ105" s="17"/>
      <c r="WWK105" s="17"/>
      <c r="WWL105" s="17"/>
      <c r="WWM105" s="4"/>
      <c r="WWO105" s="4"/>
      <c r="WWP105" s="5"/>
      <c r="WWQ105" s="17"/>
      <c r="WWR105" s="17"/>
      <c r="WWS105" s="17"/>
      <c r="WWT105" s="17"/>
      <c r="WWU105" s="17"/>
      <c r="WWV105" s="17"/>
      <c r="WWW105" s="4"/>
      <c r="WWY105" s="4"/>
      <c r="WWZ105" s="5"/>
      <c r="WXA105" s="17"/>
      <c r="WXB105" s="17"/>
      <c r="WXC105" s="17"/>
      <c r="WXD105" s="17"/>
      <c r="WXE105" s="17"/>
      <c r="WXF105" s="17"/>
      <c r="WXG105" s="4"/>
      <c r="WXI105" s="4"/>
      <c r="WXJ105" s="5"/>
      <c r="WXK105" s="17"/>
      <c r="WXL105" s="17"/>
      <c r="WXM105" s="17"/>
      <c r="WXN105" s="17"/>
      <c r="WXO105" s="17"/>
      <c r="WXP105" s="17"/>
      <c r="WXQ105" s="4"/>
      <c r="WXS105" s="4"/>
      <c r="WXT105" s="5"/>
      <c r="WXU105" s="17"/>
      <c r="WXV105" s="17"/>
      <c r="WXW105" s="17"/>
      <c r="WXX105" s="17"/>
      <c r="WXY105" s="17"/>
      <c r="WXZ105" s="17"/>
      <c r="WYA105" s="4"/>
      <c r="WYC105" s="4"/>
      <c r="WYD105" s="5"/>
      <c r="WYE105" s="17"/>
      <c r="WYF105" s="17"/>
      <c r="WYG105" s="17"/>
      <c r="WYH105" s="17"/>
      <c r="WYI105" s="17"/>
      <c r="WYJ105" s="17"/>
      <c r="WYK105" s="4"/>
      <c r="WYM105" s="4"/>
      <c r="WYN105" s="5"/>
      <c r="WYO105" s="17"/>
      <c r="WYP105" s="17"/>
      <c r="WYQ105" s="17"/>
      <c r="WYR105" s="17"/>
      <c r="WYS105" s="17"/>
      <c r="WYT105" s="17"/>
      <c r="WYU105" s="4"/>
      <c r="WYW105" s="4"/>
      <c r="WYX105" s="5"/>
      <c r="WYY105" s="17"/>
      <c r="WYZ105" s="17"/>
      <c r="WZA105" s="17"/>
      <c r="WZB105" s="17"/>
      <c r="WZC105" s="17"/>
      <c r="WZD105" s="17"/>
      <c r="WZE105" s="4"/>
      <c r="WZG105" s="4"/>
      <c r="WZH105" s="5"/>
      <c r="WZI105" s="17"/>
      <c r="WZJ105" s="17"/>
      <c r="WZK105" s="17"/>
      <c r="WZL105" s="17"/>
      <c r="WZM105" s="17"/>
      <c r="WZN105" s="17"/>
      <c r="WZO105" s="4"/>
      <c r="WZQ105" s="4"/>
      <c r="WZR105" s="5"/>
      <c r="WZS105" s="17"/>
      <c r="WZT105" s="17"/>
      <c r="WZU105" s="17"/>
      <c r="WZV105" s="17"/>
      <c r="WZW105" s="17"/>
      <c r="WZX105" s="17"/>
      <c r="WZY105" s="4"/>
      <c r="XAA105" s="4"/>
      <c r="XAB105" s="5"/>
      <c r="XAC105" s="17"/>
      <c r="XAD105" s="17"/>
      <c r="XAE105" s="17"/>
      <c r="XAF105" s="17"/>
      <c r="XAG105" s="17"/>
      <c r="XAH105" s="17"/>
      <c r="XAI105" s="4"/>
      <c r="XAK105" s="4"/>
      <c r="XAL105" s="5"/>
      <c r="XAM105" s="17"/>
      <c r="XAN105" s="17"/>
      <c r="XAO105" s="17"/>
      <c r="XAP105" s="17"/>
      <c r="XAQ105" s="17"/>
      <c r="XAR105" s="17"/>
      <c r="XAS105" s="4"/>
      <c r="XAU105" s="4"/>
      <c r="XAV105" s="5"/>
      <c r="XAW105" s="17"/>
      <c r="XAX105" s="17"/>
      <c r="XAY105" s="17"/>
      <c r="XAZ105" s="17"/>
      <c r="XBA105" s="17"/>
      <c r="XBB105" s="17"/>
      <c r="XBC105" s="4"/>
      <c r="XBE105" s="4"/>
      <c r="XBF105" s="5"/>
      <c r="XBG105" s="17"/>
      <c r="XBH105" s="17"/>
      <c r="XBI105" s="17"/>
      <c r="XBJ105" s="17"/>
      <c r="XBK105" s="17"/>
      <c r="XBL105" s="17"/>
      <c r="XBM105" s="4"/>
      <c r="XBO105" s="4"/>
      <c r="XBP105" s="5"/>
      <c r="XBQ105" s="17"/>
      <c r="XBR105" s="17"/>
      <c r="XBS105" s="17"/>
      <c r="XBT105" s="17"/>
      <c r="XBU105" s="17"/>
      <c r="XBV105" s="17"/>
      <c r="XBW105" s="4"/>
      <c r="XBY105" s="4"/>
      <c r="XBZ105" s="5"/>
      <c r="XCA105" s="17"/>
      <c r="XCB105" s="17"/>
      <c r="XCC105" s="17"/>
      <c r="XCD105" s="17"/>
      <c r="XCE105" s="17"/>
      <c r="XCF105" s="17"/>
      <c r="XCG105" s="4"/>
      <c r="XCI105" s="4"/>
      <c r="XCJ105" s="5"/>
      <c r="XCK105" s="17"/>
      <c r="XCL105" s="17"/>
      <c r="XCM105" s="17"/>
      <c r="XCN105" s="17"/>
      <c r="XCO105" s="17"/>
      <c r="XCP105" s="17"/>
      <c r="XCQ105" s="4"/>
      <c r="XCS105" s="4"/>
      <c r="XCT105" s="5"/>
      <c r="XCU105" s="17"/>
      <c r="XCV105" s="17"/>
      <c r="XCW105" s="17"/>
      <c r="XCX105" s="17"/>
      <c r="XCY105" s="17"/>
      <c r="XCZ105" s="17"/>
      <c r="XDA105" s="4"/>
      <c r="XDC105" s="4"/>
      <c r="XDD105" s="5"/>
      <c r="XDE105" s="17"/>
      <c r="XDF105" s="17"/>
      <c r="XDG105" s="17"/>
      <c r="XDH105" s="17"/>
      <c r="XDI105" s="17"/>
      <c r="XDJ105" s="17"/>
      <c r="XDK105" s="4"/>
      <c r="XDM105" s="4"/>
      <c r="XDN105" s="5"/>
      <c r="XDO105" s="17"/>
      <c r="XDP105" s="17"/>
      <c r="XDQ105" s="17"/>
      <c r="XDR105" s="17"/>
      <c r="XDS105" s="17"/>
      <c r="XDT105" s="17"/>
      <c r="XDU105" s="4"/>
      <c r="XDW105" s="4"/>
      <c r="XDX105" s="5"/>
      <c r="XDY105" s="17"/>
      <c r="XDZ105" s="17"/>
      <c r="XEA105" s="17"/>
      <c r="XEB105" s="17"/>
      <c r="XEC105" s="17"/>
      <c r="XED105" s="17"/>
      <c r="XEE105" s="4"/>
      <c r="XEG105" s="4"/>
      <c r="XEH105" s="5"/>
      <c r="XEI105" s="17"/>
      <c r="XEJ105" s="17"/>
      <c r="XEK105" s="17"/>
      <c r="XEL105" s="17"/>
      <c r="XEM105" s="17"/>
      <c r="XEN105" s="17"/>
      <c r="XEO105" s="4"/>
      <c r="XEQ105" s="4"/>
      <c r="XER105" s="5"/>
      <c r="XES105" s="17"/>
      <c r="XET105" s="17"/>
      <c r="XEU105" s="17"/>
      <c r="XEV105" s="17"/>
      <c r="XEW105" s="17"/>
      <c r="XEX105" s="17"/>
      <c r="XEY105" s="4"/>
      <c r="XFA105" s="4"/>
      <c r="XFB105" s="5"/>
      <c r="XFC105" s="17"/>
      <c r="XFD105" s="17"/>
    </row>
  </sheetData>
  <mergeCells count="7">
    <mergeCell ref="K3:K4"/>
    <mergeCell ref="B3:B4"/>
    <mergeCell ref="A3:A4"/>
    <mergeCell ref="C3:E3"/>
    <mergeCell ref="F3:H3"/>
    <mergeCell ref="I3:I4"/>
    <mergeCell ref="J3:J4"/>
  </mergeCells>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dimension ref="A1:N94"/>
  <sheetViews>
    <sheetView topLeftCell="A28" zoomScaleNormal="100" workbookViewId="0">
      <selection activeCell="A58" sqref="A58:N58"/>
    </sheetView>
  </sheetViews>
  <sheetFormatPr defaultRowHeight="12.75"/>
  <cols>
    <col min="1" max="4" width="6" style="1" customWidth="1"/>
    <col min="5" max="5" width="6.85546875" style="1" customWidth="1"/>
    <col min="6" max="9" width="6" style="1" customWidth="1"/>
    <col min="10" max="10" width="6.85546875" style="1" customWidth="1"/>
    <col min="11" max="14" width="6" style="1" customWidth="1"/>
    <col min="15" max="16384" width="9.140625" style="1"/>
  </cols>
  <sheetData>
    <row r="1" spans="1:14" ht="18.75" customHeight="1">
      <c r="A1" s="821" t="s">
        <v>1815</v>
      </c>
      <c r="B1" s="821"/>
      <c r="C1" s="821"/>
      <c r="D1" s="821"/>
      <c r="E1" s="821"/>
      <c r="F1" s="821"/>
      <c r="G1" s="821"/>
      <c r="H1" s="821"/>
      <c r="I1" s="821"/>
      <c r="J1" s="821"/>
      <c r="K1" s="821"/>
      <c r="L1" s="821"/>
      <c r="M1" s="821"/>
      <c r="N1" s="821"/>
    </row>
    <row r="2" spans="1:14" ht="18.75" customHeight="1">
      <c r="A2" s="258"/>
      <c r="B2" s="258"/>
      <c r="C2" s="258"/>
      <c r="D2" s="258"/>
      <c r="E2" s="258"/>
      <c r="F2" s="258"/>
      <c r="G2" s="258"/>
      <c r="H2" s="258"/>
      <c r="I2" s="258"/>
      <c r="J2" s="258"/>
      <c r="K2" s="258"/>
      <c r="L2" s="258"/>
      <c r="M2" s="258"/>
      <c r="N2" s="258"/>
    </row>
    <row r="3" spans="1:14" ht="25.5">
      <c r="A3" s="464" t="s">
        <v>188</v>
      </c>
      <c r="B3" s="464" t="s">
        <v>183</v>
      </c>
      <c r="C3" s="464" t="s">
        <v>184</v>
      </c>
      <c r="D3" s="464" t="s">
        <v>68</v>
      </c>
      <c r="F3" s="464" t="s">
        <v>188</v>
      </c>
      <c r="G3" s="464" t="s">
        <v>183</v>
      </c>
      <c r="H3" s="464" t="s">
        <v>184</v>
      </c>
      <c r="I3" s="464" t="s">
        <v>68</v>
      </c>
      <c r="K3" s="464" t="s">
        <v>188</v>
      </c>
      <c r="L3" s="464" t="s">
        <v>183</v>
      </c>
      <c r="M3" s="464" t="s">
        <v>184</v>
      </c>
      <c r="N3" s="464" t="s">
        <v>68</v>
      </c>
    </row>
    <row r="4" spans="1:14">
      <c r="A4" s="414">
        <v>0</v>
      </c>
      <c r="B4" s="148">
        <v>48</v>
      </c>
      <c r="C4" s="148">
        <v>58</v>
      </c>
      <c r="D4" s="148">
        <v>106</v>
      </c>
      <c r="F4" s="414">
        <v>34</v>
      </c>
      <c r="G4" s="148">
        <v>84</v>
      </c>
      <c r="H4" s="148">
        <v>91</v>
      </c>
      <c r="I4" s="148">
        <v>175</v>
      </c>
      <c r="K4" s="414">
        <v>68</v>
      </c>
      <c r="L4" s="148">
        <v>6</v>
      </c>
      <c r="M4" s="148">
        <v>16</v>
      </c>
      <c r="N4" s="148">
        <v>22</v>
      </c>
    </row>
    <row r="5" spans="1:14">
      <c r="A5" s="314">
        <v>1</v>
      </c>
      <c r="B5" s="144">
        <v>56</v>
      </c>
      <c r="C5" s="144">
        <v>52</v>
      </c>
      <c r="D5" s="144">
        <v>108</v>
      </c>
      <c r="F5" s="314">
        <v>35</v>
      </c>
      <c r="G5" s="144">
        <v>68</v>
      </c>
      <c r="H5" s="144">
        <v>74</v>
      </c>
      <c r="I5" s="144">
        <v>142</v>
      </c>
      <c r="K5" s="314">
        <v>69</v>
      </c>
      <c r="L5" s="144">
        <v>6</v>
      </c>
      <c r="M5" s="144">
        <v>10</v>
      </c>
      <c r="N5" s="144">
        <v>16</v>
      </c>
    </row>
    <row r="6" spans="1:14">
      <c r="A6" s="314">
        <v>2</v>
      </c>
      <c r="B6" s="144">
        <v>58</v>
      </c>
      <c r="C6" s="144">
        <v>44</v>
      </c>
      <c r="D6" s="144">
        <v>102</v>
      </c>
      <c r="F6" s="314">
        <v>36</v>
      </c>
      <c r="G6" s="144">
        <v>77</v>
      </c>
      <c r="H6" s="144">
        <v>87</v>
      </c>
      <c r="I6" s="144">
        <v>164</v>
      </c>
      <c r="K6" s="314">
        <v>70</v>
      </c>
      <c r="L6" s="144">
        <v>3</v>
      </c>
      <c r="M6" s="144">
        <v>10</v>
      </c>
      <c r="N6" s="144">
        <v>13</v>
      </c>
    </row>
    <row r="7" spans="1:14">
      <c r="A7" s="314">
        <v>3</v>
      </c>
      <c r="B7" s="144">
        <v>54</v>
      </c>
      <c r="C7" s="144">
        <v>53</v>
      </c>
      <c r="D7" s="144">
        <v>107</v>
      </c>
      <c r="F7" s="314">
        <v>37</v>
      </c>
      <c r="G7" s="144">
        <v>78</v>
      </c>
      <c r="H7" s="144">
        <v>83</v>
      </c>
      <c r="I7" s="144">
        <v>161</v>
      </c>
      <c r="K7" s="314">
        <v>71</v>
      </c>
      <c r="L7" s="144">
        <v>6</v>
      </c>
      <c r="M7" s="144">
        <v>21</v>
      </c>
      <c r="N7" s="144">
        <v>27</v>
      </c>
    </row>
    <row r="8" spans="1:14">
      <c r="A8" s="314">
        <v>4</v>
      </c>
      <c r="B8" s="144">
        <v>46</v>
      </c>
      <c r="C8" s="144">
        <v>44</v>
      </c>
      <c r="D8" s="144">
        <v>90</v>
      </c>
      <c r="F8" s="314">
        <v>38</v>
      </c>
      <c r="G8" s="144">
        <v>80</v>
      </c>
      <c r="H8" s="144">
        <v>69</v>
      </c>
      <c r="I8" s="144">
        <v>149</v>
      </c>
      <c r="K8" s="314">
        <v>72</v>
      </c>
      <c r="L8" s="144">
        <v>4</v>
      </c>
      <c r="M8" s="144">
        <v>7</v>
      </c>
      <c r="N8" s="144">
        <v>11</v>
      </c>
    </row>
    <row r="9" spans="1:14">
      <c r="A9" s="314">
        <v>5</v>
      </c>
      <c r="B9" s="144">
        <v>53</v>
      </c>
      <c r="C9" s="144">
        <v>38</v>
      </c>
      <c r="D9" s="144">
        <v>91</v>
      </c>
      <c r="F9" s="314">
        <v>39</v>
      </c>
      <c r="G9" s="144">
        <v>77</v>
      </c>
      <c r="H9" s="144">
        <v>75</v>
      </c>
      <c r="I9" s="144">
        <v>152</v>
      </c>
      <c r="K9" s="314">
        <v>73</v>
      </c>
      <c r="L9" s="144">
        <v>8</v>
      </c>
      <c r="M9" s="144">
        <v>7</v>
      </c>
      <c r="N9" s="144">
        <v>15</v>
      </c>
    </row>
    <row r="10" spans="1:14">
      <c r="A10" s="314">
        <v>6</v>
      </c>
      <c r="B10" s="144">
        <v>51</v>
      </c>
      <c r="C10" s="144">
        <v>35</v>
      </c>
      <c r="D10" s="144">
        <v>86</v>
      </c>
      <c r="F10" s="314">
        <v>40</v>
      </c>
      <c r="G10" s="144">
        <v>71</v>
      </c>
      <c r="H10" s="144">
        <v>82</v>
      </c>
      <c r="I10" s="144">
        <v>153</v>
      </c>
      <c r="K10" s="314">
        <v>74</v>
      </c>
      <c r="L10" s="144">
        <v>4</v>
      </c>
      <c r="M10" s="144">
        <v>11</v>
      </c>
      <c r="N10" s="144">
        <v>15</v>
      </c>
    </row>
    <row r="11" spans="1:14">
      <c r="A11" s="314">
        <v>7</v>
      </c>
      <c r="B11" s="144">
        <v>52</v>
      </c>
      <c r="C11" s="144">
        <v>41</v>
      </c>
      <c r="D11" s="144">
        <v>93</v>
      </c>
      <c r="F11" s="314">
        <v>41</v>
      </c>
      <c r="G11" s="144">
        <v>67</v>
      </c>
      <c r="H11" s="144">
        <v>72</v>
      </c>
      <c r="I11" s="144">
        <v>139</v>
      </c>
      <c r="K11" s="314">
        <v>75</v>
      </c>
      <c r="L11" s="144">
        <v>9</v>
      </c>
      <c r="M11" s="144">
        <v>9</v>
      </c>
      <c r="N11" s="144">
        <v>18</v>
      </c>
    </row>
    <row r="12" spans="1:14">
      <c r="A12" s="314">
        <v>8</v>
      </c>
      <c r="B12" s="144">
        <v>49</v>
      </c>
      <c r="C12" s="144">
        <v>44</v>
      </c>
      <c r="D12" s="144">
        <v>93</v>
      </c>
      <c r="F12" s="314">
        <v>42</v>
      </c>
      <c r="G12" s="144">
        <v>60</v>
      </c>
      <c r="H12" s="144">
        <v>79</v>
      </c>
      <c r="I12" s="144">
        <v>139</v>
      </c>
      <c r="K12" s="314">
        <v>76</v>
      </c>
      <c r="L12" s="144">
        <v>2</v>
      </c>
      <c r="M12" s="144">
        <v>7</v>
      </c>
      <c r="N12" s="144">
        <v>9</v>
      </c>
    </row>
    <row r="13" spans="1:14">
      <c r="A13" s="314">
        <v>9</v>
      </c>
      <c r="B13" s="144">
        <v>44</v>
      </c>
      <c r="C13" s="144">
        <v>44</v>
      </c>
      <c r="D13" s="144">
        <v>88</v>
      </c>
      <c r="F13" s="314">
        <v>43</v>
      </c>
      <c r="G13" s="144">
        <v>68</v>
      </c>
      <c r="H13" s="144">
        <v>80</v>
      </c>
      <c r="I13" s="144">
        <v>148</v>
      </c>
      <c r="K13" s="314">
        <v>77</v>
      </c>
      <c r="L13" s="144">
        <v>4</v>
      </c>
      <c r="M13" s="144">
        <v>4</v>
      </c>
      <c r="N13" s="144">
        <v>8</v>
      </c>
    </row>
    <row r="14" spans="1:14">
      <c r="A14" s="314">
        <v>10</v>
      </c>
      <c r="B14" s="144">
        <v>41</v>
      </c>
      <c r="C14" s="144">
        <v>35</v>
      </c>
      <c r="D14" s="144">
        <v>76</v>
      </c>
      <c r="F14" s="314">
        <v>44</v>
      </c>
      <c r="G14" s="144">
        <v>52</v>
      </c>
      <c r="H14" s="144">
        <v>67</v>
      </c>
      <c r="I14" s="144">
        <v>119</v>
      </c>
      <c r="K14" s="314">
        <v>78</v>
      </c>
      <c r="L14" s="144">
        <v>5</v>
      </c>
      <c r="M14" s="144">
        <v>9</v>
      </c>
      <c r="N14" s="144">
        <v>14</v>
      </c>
    </row>
    <row r="15" spans="1:14">
      <c r="A15" s="314">
        <v>11</v>
      </c>
      <c r="B15" s="144">
        <v>31</v>
      </c>
      <c r="C15" s="144">
        <v>24</v>
      </c>
      <c r="D15" s="144">
        <v>55</v>
      </c>
      <c r="F15" s="314">
        <v>45</v>
      </c>
      <c r="G15" s="144">
        <v>69</v>
      </c>
      <c r="H15" s="144">
        <v>71</v>
      </c>
      <c r="I15" s="144">
        <v>140</v>
      </c>
      <c r="K15" s="314">
        <v>79</v>
      </c>
      <c r="L15" s="144">
        <v>3</v>
      </c>
      <c r="M15" s="144">
        <v>2</v>
      </c>
      <c r="N15" s="144">
        <v>5</v>
      </c>
    </row>
    <row r="16" spans="1:14">
      <c r="A16" s="314">
        <v>12</v>
      </c>
      <c r="B16" s="144">
        <v>32</v>
      </c>
      <c r="C16" s="144">
        <v>25</v>
      </c>
      <c r="D16" s="144">
        <v>57</v>
      </c>
      <c r="F16" s="314">
        <v>46</v>
      </c>
      <c r="G16" s="144">
        <v>58</v>
      </c>
      <c r="H16" s="144">
        <v>63</v>
      </c>
      <c r="I16" s="144">
        <v>121</v>
      </c>
      <c r="K16" s="314">
        <v>80</v>
      </c>
      <c r="L16" s="144">
        <v>2</v>
      </c>
      <c r="M16" s="144">
        <v>8</v>
      </c>
      <c r="N16" s="144">
        <v>10</v>
      </c>
    </row>
    <row r="17" spans="1:14">
      <c r="A17" s="314">
        <v>13</v>
      </c>
      <c r="B17" s="144">
        <v>29</v>
      </c>
      <c r="C17" s="144">
        <v>26</v>
      </c>
      <c r="D17" s="144">
        <v>55</v>
      </c>
      <c r="F17" s="314">
        <v>47</v>
      </c>
      <c r="G17" s="144">
        <v>62</v>
      </c>
      <c r="H17" s="144">
        <v>69</v>
      </c>
      <c r="I17" s="144">
        <v>131</v>
      </c>
      <c r="K17" s="314">
        <v>81</v>
      </c>
      <c r="L17" s="144">
        <v>2</v>
      </c>
      <c r="M17" s="144">
        <v>2</v>
      </c>
      <c r="N17" s="144">
        <v>4</v>
      </c>
    </row>
    <row r="18" spans="1:14">
      <c r="A18" s="314">
        <v>14</v>
      </c>
      <c r="B18" s="144">
        <v>36</v>
      </c>
      <c r="C18" s="144">
        <v>24</v>
      </c>
      <c r="D18" s="144">
        <v>60</v>
      </c>
      <c r="F18" s="314">
        <v>48</v>
      </c>
      <c r="G18" s="144">
        <v>63</v>
      </c>
      <c r="H18" s="144">
        <v>74</v>
      </c>
      <c r="I18" s="144">
        <v>137</v>
      </c>
      <c r="K18" s="314">
        <v>82</v>
      </c>
      <c r="L18" s="144">
        <v>1</v>
      </c>
      <c r="M18" s="144">
        <v>5</v>
      </c>
      <c r="N18" s="144">
        <v>6</v>
      </c>
    </row>
    <row r="19" spans="1:14">
      <c r="A19" s="314">
        <v>15</v>
      </c>
      <c r="B19" s="144">
        <v>23</v>
      </c>
      <c r="C19" s="144">
        <v>24</v>
      </c>
      <c r="D19" s="144">
        <v>47</v>
      </c>
      <c r="F19" s="314">
        <v>49</v>
      </c>
      <c r="G19" s="144">
        <v>49</v>
      </c>
      <c r="H19" s="144">
        <v>75</v>
      </c>
      <c r="I19" s="144">
        <v>124</v>
      </c>
      <c r="K19" s="314">
        <v>83</v>
      </c>
      <c r="L19" s="144">
        <v>1</v>
      </c>
      <c r="M19" s="144">
        <v>2</v>
      </c>
      <c r="N19" s="144">
        <v>3</v>
      </c>
    </row>
    <row r="20" spans="1:14">
      <c r="A20" s="314">
        <v>16</v>
      </c>
      <c r="B20" s="144">
        <v>20</v>
      </c>
      <c r="C20" s="144">
        <v>26</v>
      </c>
      <c r="D20" s="144">
        <v>46</v>
      </c>
      <c r="F20" s="314">
        <v>50</v>
      </c>
      <c r="G20" s="144">
        <v>44</v>
      </c>
      <c r="H20" s="144">
        <v>59</v>
      </c>
      <c r="I20" s="144">
        <v>103</v>
      </c>
      <c r="K20" s="314">
        <v>84</v>
      </c>
      <c r="L20" s="144">
        <v>2</v>
      </c>
      <c r="M20" s="144">
        <v>1</v>
      </c>
      <c r="N20" s="144">
        <v>3</v>
      </c>
    </row>
    <row r="21" spans="1:14">
      <c r="A21" s="314">
        <v>17</v>
      </c>
      <c r="B21" s="144">
        <v>31</v>
      </c>
      <c r="C21" s="144">
        <v>31</v>
      </c>
      <c r="D21" s="144">
        <v>62</v>
      </c>
      <c r="F21" s="314">
        <v>51</v>
      </c>
      <c r="G21" s="144">
        <v>31</v>
      </c>
      <c r="H21" s="144">
        <v>63</v>
      </c>
      <c r="I21" s="144">
        <v>94</v>
      </c>
      <c r="K21" s="314">
        <v>85</v>
      </c>
      <c r="L21" s="144">
        <v>0</v>
      </c>
      <c r="M21" s="144">
        <v>1</v>
      </c>
      <c r="N21" s="144">
        <v>1</v>
      </c>
    </row>
    <row r="22" spans="1:14">
      <c r="A22" s="314">
        <v>18</v>
      </c>
      <c r="B22" s="144">
        <v>32</v>
      </c>
      <c r="C22" s="144">
        <v>24</v>
      </c>
      <c r="D22" s="144">
        <v>56</v>
      </c>
      <c r="F22" s="314">
        <v>52</v>
      </c>
      <c r="G22" s="144">
        <v>37</v>
      </c>
      <c r="H22" s="144">
        <v>52</v>
      </c>
      <c r="I22" s="144">
        <v>89</v>
      </c>
      <c r="K22" s="314">
        <v>86</v>
      </c>
      <c r="L22" s="144">
        <v>4</v>
      </c>
      <c r="M22" s="144">
        <v>0</v>
      </c>
      <c r="N22" s="144">
        <v>4</v>
      </c>
    </row>
    <row r="23" spans="1:14">
      <c r="A23" s="314">
        <v>19</v>
      </c>
      <c r="B23" s="144">
        <v>34</v>
      </c>
      <c r="C23" s="144">
        <v>29</v>
      </c>
      <c r="D23" s="144">
        <v>63</v>
      </c>
      <c r="F23" s="314">
        <v>53</v>
      </c>
      <c r="G23" s="144">
        <v>35</v>
      </c>
      <c r="H23" s="144">
        <v>48</v>
      </c>
      <c r="I23" s="144">
        <v>83</v>
      </c>
      <c r="K23" s="314">
        <v>87</v>
      </c>
      <c r="L23" s="144">
        <v>1</v>
      </c>
      <c r="M23" s="144">
        <v>1</v>
      </c>
      <c r="N23" s="144">
        <v>2</v>
      </c>
    </row>
    <row r="24" spans="1:14">
      <c r="A24" s="314">
        <v>20</v>
      </c>
      <c r="B24" s="144">
        <v>44</v>
      </c>
      <c r="C24" s="144">
        <v>38</v>
      </c>
      <c r="D24" s="144">
        <v>82</v>
      </c>
      <c r="F24" s="314">
        <v>54</v>
      </c>
      <c r="G24" s="144">
        <v>27</v>
      </c>
      <c r="H24" s="144">
        <v>45</v>
      </c>
      <c r="I24" s="144">
        <v>72</v>
      </c>
      <c r="K24" s="314">
        <v>88</v>
      </c>
      <c r="L24" s="144">
        <v>2</v>
      </c>
      <c r="M24" s="144">
        <v>1</v>
      </c>
      <c r="N24" s="144">
        <v>3</v>
      </c>
    </row>
    <row r="25" spans="1:14">
      <c r="A25" s="314">
        <v>21</v>
      </c>
      <c r="B25" s="144">
        <v>54</v>
      </c>
      <c r="C25" s="144">
        <v>32</v>
      </c>
      <c r="D25" s="144">
        <v>86</v>
      </c>
      <c r="F25" s="314">
        <v>55</v>
      </c>
      <c r="G25" s="144">
        <v>32</v>
      </c>
      <c r="H25" s="144">
        <v>43</v>
      </c>
      <c r="I25" s="144">
        <v>75</v>
      </c>
      <c r="K25" s="314">
        <v>89</v>
      </c>
      <c r="L25" s="144">
        <v>2</v>
      </c>
      <c r="M25" s="144">
        <v>1</v>
      </c>
      <c r="N25" s="144">
        <v>3</v>
      </c>
    </row>
    <row r="26" spans="1:14">
      <c r="A26" s="314">
        <v>22</v>
      </c>
      <c r="B26" s="144">
        <v>50</v>
      </c>
      <c r="C26" s="144">
        <v>36</v>
      </c>
      <c r="D26" s="144">
        <v>86</v>
      </c>
      <c r="F26" s="314">
        <v>56</v>
      </c>
      <c r="G26" s="144">
        <v>27</v>
      </c>
      <c r="H26" s="144">
        <v>48</v>
      </c>
      <c r="I26" s="144">
        <v>75</v>
      </c>
      <c r="K26" s="314">
        <v>90</v>
      </c>
      <c r="L26" s="144">
        <v>0</v>
      </c>
      <c r="M26" s="144">
        <v>3</v>
      </c>
      <c r="N26" s="144">
        <v>3</v>
      </c>
    </row>
    <row r="27" spans="1:14">
      <c r="A27" s="314">
        <v>23</v>
      </c>
      <c r="B27" s="144">
        <v>54</v>
      </c>
      <c r="C27" s="144">
        <v>45</v>
      </c>
      <c r="D27" s="144">
        <v>99</v>
      </c>
      <c r="F27" s="314">
        <v>57</v>
      </c>
      <c r="G27" s="144">
        <v>22</v>
      </c>
      <c r="H27" s="144">
        <v>50</v>
      </c>
      <c r="I27" s="144">
        <v>72</v>
      </c>
      <c r="K27" s="314">
        <v>91</v>
      </c>
      <c r="L27" s="144">
        <v>0</v>
      </c>
      <c r="M27" s="144">
        <v>1</v>
      </c>
      <c r="N27" s="144">
        <v>1</v>
      </c>
    </row>
    <row r="28" spans="1:14">
      <c r="A28" s="314">
        <v>24</v>
      </c>
      <c r="B28" s="144">
        <v>70</v>
      </c>
      <c r="C28" s="144">
        <v>53</v>
      </c>
      <c r="D28" s="144">
        <v>123</v>
      </c>
      <c r="F28" s="314">
        <v>58</v>
      </c>
      <c r="G28" s="144">
        <v>16</v>
      </c>
      <c r="H28" s="144">
        <v>65</v>
      </c>
      <c r="I28" s="144">
        <v>81</v>
      </c>
      <c r="K28" s="314">
        <v>92</v>
      </c>
      <c r="L28" s="144">
        <v>0</v>
      </c>
      <c r="M28" s="144">
        <v>1</v>
      </c>
      <c r="N28" s="144">
        <v>1</v>
      </c>
    </row>
    <row r="29" spans="1:14">
      <c r="A29" s="314">
        <v>25</v>
      </c>
      <c r="B29" s="144">
        <v>74</v>
      </c>
      <c r="C29" s="144">
        <v>61</v>
      </c>
      <c r="D29" s="144">
        <v>135</v>
      </c>
      <c r="F29" s="314">
        <v>59</v>
      </c>
      <c r="G29" s="144">
        <v>23</v>
      </c>
      <c r="H29" s="144">
        <v>43</v>
      </c>
      <c r="I29" s="144">
        <v>66</v>
      </c>
      <c r="K29" s="314">
        <v>93</v>
      </c>
      <c r="L29" s="144">
        <v>0</v>
      </c>
      <c r="M29" s="144">
        <v>0</v>
      </c>
      <c r="N29" s="144">
        <v>0</v>
      </c>
    </row>
    <row r="30" spans="1:14">
      <c r="A30" s="314">
        <v>26</v>
      </c>
      <c r="B30" s="144">
        <v>56</v>
      </c>
      <c r="C30" s="144">
        <v>54</v>
      </c>
      <c r="D30" s="144">
        <v>110</v>
      </c>
      <c r="F30" s="314">
        <v>60</v>
      </c>
      <c r="G30" s="144">
        <v>11</v>
      </c>
      <c r="H30" s="144">
        <v>36</v>
      </c>
      <c r="I30" s="144">
        <v>47</v>
      </c>
      <c r="K30" s="314">
        <v>94</v>
      </c>
      <c r="L30" s="144">
        <v>0</v>
      </c>
      <c r="M30" s="144">
        <v>0</v>
      </c>
      <c r="N30" s="144">
        <v>0</v>
      </c>
    </row>
    <row r="31" spans="1:14">
      <c r="A31" s="314">
        <v>27</v>
      </c>
      <c r="B31" s="144">
        <v>73</v>
      </c>
      <c r="C31" s="144">
        <v>68</v>
      </c>
      <c r="D31" s="144">
        <v>141</v>
      </c>
      <c r="F31" s="314">
        <v>61</v>
      </c>
      <c r="G31" s="144">
        <v>23</v>
      </c>
      <c r="H31" s="144">
        <v>47</v>
      </c>
      <c r="I31" s="144">
        <v>70</v>
      </c>
      <c r="K31" s="314">
        <v>95</v>
      </c>
      <c r="L31" s="144">
        <v>0</v>
      </c>
      <c r="M31" s="144">
        <v>1</v>
      </c>
      <c r="N31" s="144">
        <v>1</v>
      </c>
    </row>
    <row r="32" spans="1:14">
      <c r="A32" s="314">
        <v>28</v>
      </c>
      <c r="B32" s="144">
        <v>76</v>
      </c>
      <c r="C32" s="144">
        <v>75</v>
      </c>
      <c r="D32" s="144">
        <v>151</v>
      </c>
      <c r="F32" s="314">
        <v>62</v>
      </c>
      <c r="G32" s="144">
        <v>21</v>
      </c>
      <c r="H32" s="144">
        <v>45</v>
      </c>
      <c r="I32" s="144">
        <v>66</v>
      </c>
      <c r="K32" s="314">
        <v>96</v>
      </c>
      <c r="L32" s="144">
        <v>0</v>
      </c>
      <c r="M32" s="144">
        <v>0</v>
      </c>
      <c r="N32" s="144">
        <v>0</v>
      </c>
    </row>
    <row r="33" spans="1:14">
      <c r="A33" s="314">
        <v>29</v>
      </c>
      <c r="B33" s="144">
        <v>81</v>
      </c>
      <c r="C33" s="144">
        <v>87</v>
      </c>
      <c r="D33" s="144">
        <v>168</v>
      </c>
      <c r="F33" s="314">
        <v>63</v>
      </c>
      <c r="G33" s="144">
        <v>11</v>
      </c>
      <c r="H33" s="144">
        <v>25</v>
      </c>
      <c r="I33" s="144">
        <v>36</v>
      </c>
      <c r="K33" s="314">
        <v>97</v>
      </c>
      <c r="L33" s="144">
        <v>0</v>
      </c>
      <c r="M33" s="144">
        <v>0</v>
      </c>
      <c r="N33" s="144">
        <v>0</v>
      </c>
    </row>
    <row r="34" spans="1:14">
      <c r="A34" s="314">
        <v>30</v>
      </c>
      <c r="B34" s="144">
        <v>74</v>
      </c>
      <c r="C34" s="144">
        <v>86</v>
      </c>
      <c r="D34" s="144">
        <v>160</v>
      </c>
      <c r="F34" s="314">
        <v>64</v>
      </c>
      <c r="G34" s="144">
        <v>11</v>
      </c>
      <c r="H34" s="144">
        <v>29</v>
      </c>
      <c r="I34" s="144">
        <v>40</v>
      </c>
      <c r="K34" s="314">
        <v>98</v>
      </c>
      <c r="L34" s="144">
        <v>0</v>
      </c>
      <c r="M34" s="144">
        <v>0</v>
      </c>
      <c r="N34" s="144">
        <v>0</v>
      </c>
    </row>
    <row r="35" spans="1:14">
      <c r="A35" s="314">
        <v>31</v>
      </c>
      <c r="B35" s="144">
        <v>92</v>
      </c>
      <c r="C35" s="144">
        <v>92</v>
      </c>
      <c r="D35" s="144">
        <v>184</v>
      </c>
      <c r="F35" s="314">
        <v>65</v>
      </c>
      <c r="G35" s="144">
        <v>12</v>
      </c>
      <c r="H35" s="144">
        <v>26</v>
      </c>
      <c r="I35" s="144">
        <v>38</v>
      </c>
      <c r="K35" s="314">
        <v>99</v>
      </c>
      <c r="L35" s="144">
        <v>0</v>
      </c>
      <c r="M35" s="144">
        <v>0</v>
      </c>
      <c r="N35" s="144">
        <v>0</v>
      </c>
    </row>
    <row r="36" spans="1:14">
      <c r="A36" s="314">
        <v>32</v>
      </c>
      <c r="B36" s="144">
        <v>90</v>
      </c>
      <c r="C36" s="144">
        <v>78</v>
      </c>
      <c r="D36" s="144">
        <v>168</v>
      </c>
      <c r="F36" s="314">
        <v>66</v>
      </c>
      <c r="G36" s="144">
        <v>8</v>
      </c>
      <c r="H36" s="144">
        <v>24</v>
      </c>
      <c r="I36" s="144">
        <v>32</v>
      </c>
      <c r="K36" s="314">
        <v>100</v>
      </c>
      <c r="L36" s="144">
        <v>0</v>
      </c>
      <c r="M36" s="144">
        <v>1</v>
      </c>
      <c r="N36" s="144">
        <v>1</v>
      </c>
    </row>
    <row r="37" spans="1:14">
      <c r="A37" s="314">
        <v>33</v>
      </c>
      <c r="B37" s="144">
        <v>81</v>
      </c>
      <c r="C37" s="144">
        <v>73</v>
      </c>
      <c r="D37" s="144">
        <v>154</v>
      </c>
      <c r="F37" s="314">
        <v>67</v>
      </c>
      <c r="G37" s="144">
        <v>9</v>
      </c>
      <c r="H37" s="144">
        <v>21</v>
      </c>
      <c r="I37" s="144">
        <v>30</v>
      </c>
      <c r="K37" s="513" t="s">
        <v>68</v>
      </c>
      <c r="L37" s="512">
        <v>3349</v>
      </c>
      <c r="M37" s="512">
        <v>3721</v>
      </c>
      <c r="N37" s="512">
        <v>7070</v>
      </c>
    </row>
    <row r="38" spans="1:14">
      <c r="A38" s="309"/>
      <c r="B38" s="92"/>
      <c r="C38" s="92"/>
      <c r="D38" s="92"/>
      <c r="F38" s="309"/>
      <c r="G38" s="92"/>
      <c r="H38" s="92"/>
      <c r="I38" s="92"/>
      <c r="K38" s="398"/>
      <c r="L38" s="89"/>
      <c r="M38" s="89"/>
      <c r="N38" s="89"/>
    </row>
    <row r="39" spans="1:14">
      <c r="A39" s="309"/>
      <c r="B39" s="92"/>
      <c r="C39" s="92"/>
      <c r="D39" s="92"/>
      <c r="F39" s="309"/>
      <c r="G39" s="92"/>
      <c r="H39" s="92"/>
      <c r="I39" s="92"/>
      <c r="K39" s="398"/>
      <c r="L39" s="89"/>
      <c r="M39" s="89"/>
      <c r="N39" s="89"/>
    </row>
    <row r="40" spans="1:14">
      <c r="A40" s="309"/>
      <c r="B40" s="92"/>
      <c r="C40" s="92"/>
      <c r="D40" s="92"/>
      <c r="F40" s="309"/>
      <c r="G40" s="92"/>
      <c r="H40" s="92"/>
      <c r="I40" s="92"/>
      <c r="K40" s="398"/>
      <c r="L40" s="89"/>
      <c r="M40" s="89"/>
      <c r="N40" s="89"/>
    </row>
    <row r="41" spans="1:14">
      <c r="A41" s="309"/>
      <c r="B41" s="92"/>
      <c r="C41" s="92"/>
      <c r="D41" s="92"/>
      <c r="F41" s="309"/>
      <c r="G41" s="92"/>
      <c r="H41" s="92"/>
      <c r="I41" s="92"/>
      <c r="K41" s="398"/>
      <c r="L41" s="89"/>
      <c r="M41" s="89"/>
      <c r="N41" s="89"/>
    </row>
    <row r="42" spans="1:14">
      <c r="A42" s="309"/>
      <c r="B42" s="92"/>
      <c r="C42" s="92"/>
      <c r="D42" s="92"/>
      <c r="F42" s="309"/>
      <c r="G42" s="92"/>
      <c r="H42" s="92"/>
      <c r="I42" s="92"/>
      <c r="K42" s="398"/>
      <c r="L42" s="89"/>
      <c r="M42" s="89"/>
      <c r="N42" s="89"/>
    </row>
    <row r="43" spans="1:14">
      <c r="A43" s="309"/>
      <c r="B43" s="92"/>
      <c r="C43" s="92"/>
      <c r="D43" s="92"/>
      <c r="F43" s="309"/>
      <c r="G43" s="92"/>
      <c r="H43" s="92"/>
      <c r="I43" s="92"/>
      <c r="K43" s="398"/>
      <c r="L43" s="89"/>
      <c r="M43" s="89"/>
      <c r="N43" s="89"/>
    </row>
    <row r="44" spans="1:14">
      <c r="A44" s="309"/>
      <c r="B44" s="92"/>
      <c r="C44" s="92"/>
      <c r="D44" s="92"/>
      <c r="F44" s="309"/>
      <c r="G44" s="92"/>
      <c r="H44" s="92"/>
      <c r="I44" s="92"/>
      <c r="K44" s="398"/>
      <c r="L44" s="89"/>
      <c r="M44" s="89"/>
      <c r="N44" s="89"/>
    </row>
    <row r="45" spans="1:14">
      <c r="A45" s="309"/>
      <c r="B45" s="92"/>
      <c r="C45" s="92"/>
      <c r="D45" s="92"/>
      <c r="F45" s="309"/>
      <c r="G45" s="92"/>
      <c r="H45" s="92"/>
      <c r="I45" s="92"/>
      <c r="K45" s="398"/>
      <c r="L45" s="89"/>
      <c r="M45" s="89"/>
      <c r="N45" s="89"/>
    </row>
    <row r="46" spans="1:14">
      <c r="A46" s="309"/>
      <c r="B46" s="92"/>
      <c r="C46" s="92"/>
      <c r="D46" s="92"/>
      <c r="F46" s="309"/>
      <c r="G46" s="92"/>
      <c r="H46" s="92"/>
      <c r="I46" s="92"/>
      <c r="K46" s="398"/>
      <c r="L46" s="89"/>
      <c r="M46" s="89"/>
      <c r="N46" s="89"/>
    </row>
    <row r="47" spans="1:14">
      <c r="A47" s="309"/>
      <c r="B47" s="92"/>
      <c r="C47" s="92"/>
      <c r="D47" s="92"/>
      <c r="F47" s="309"/>
      <c r="G47" s="92"/>
      <c r="H47" s="92"/>
      <c r="I47" s="92"/>
      <c r="K47" s="398"/>
      <c r="L47" s="89"/>
      <c r="M47" s="89"/>
      <c r="N47" s="89"/>
    </row>
    <row r="48" spans="1:14">
      <c r="A48" s="309"/>
      <c r="B48" s="92"/>
      <c r="C48" s="92"/>
      <c r="D48" s="92"/>
      <c r="F48" s="309"/>
      <c r="G48" s="92"/>
      <c r="H48" s="92"/>
      <c r="I48" s="92"/>
      <c r="K48" s="398"/>
      <c r="L48" s="89"/>
      <c r="M48" s="89"/>
      <c r="N48" s="89"/>
    </row>
    <row r="49" spans="1:14">
      <c r="A49" s="309"/>
      <c r="B49" s="92"/>
      <c r="C49" s="92"/>
      <c r="D49" s="92"/>
      <c r="F49" s="309"/>
      <c r="G49" s="92"/>
      <c r="H49" s="92"/>
      <c r="I49" s="92"/>
      <c r="K49" s="398"/>
      <c r="L49" s="89"/>
      <c r="M49" s="89"/>
      <c r="N49" s="89"/>
    </row>
    <row r="50" spans="1:14">
      <c r="A50" s="309"/>
      <c r="B50" s="92"/>
      <c r="C50" s="92"/>
      <c r="D50" s="92"/>
      <c r="F50" s="309"/>
      <c r="G50" s="92"/>
      <c r="H50" s="92"/>
      <c r="I50" s="92"/>
      <c r="K50" s="398"/>
      <c r="L50" s="89"/>
      <c r="M50" s="89"/>
      <c r="N50" s="89"/>
    </row>
    <row r="51" spans="1:14">
      <c r="A51" s="309"/>
      <c r="B51" s="92"/>
      <c r="C51" s="92"/>
      <c r="D51" s="92"/>
      <c r="F51" s="309"/>
      <c r="G51" s="92"/>
      <c r="H51" s="92"/>
      <c r="I51" s="92"/>
      <c r="K51" s="398"/>
      <c r="L51" s="89"/>
      <c r="M51" s="89"/>
      <c r="N51" s="89"/>
    </row>
    <row r="52" spans="1:14">
      <c r="A52" s="309"/>
      <c r="B52" s="92"/>
      <c r="C52" s="92"/>
      <c r="D52" s="92"/>
      <c r="F52" s="309"/>
      <c r="G52" s="92"/>
      <c r="H52" s="92"/>
      <c r="I52" s="92"/>
      <c r="K52" s="398"/>
      <c r="L52" s="89"/>
      <c r="M52" s="89"/>
      <c r="N52" s="89"/>
    </row>
    <row r="53" spans="1:14">
      <c r="A53" s="309"/>
      <c r="B53" s="92"/>
      <c r="C53" s="92"/>
      <c r="D53" s="92"/>
      <c r="F53" s="309"/>
      <c r="G53" s="92"/>
      <c r="H53" s="92"/>
      <c r="I53" s="92"/>
      <c r="K53" s="398"/>
      <c r="L53" s="89"/>
      <c r="M53" s="89"/>
      <c r="N53" s="89"/>
    </row>
    <row r="54" spans="1:14">
      <c r="A54" s="309"/>
      <c r="B54" s="92"/>
      <c r="C54" s="92"/>
      <c r="D54" s="92"/>
      <c r="F54" s="309"/>
      <c r="G54" s="92"/>
      <c r="H54" s="92"/>
      <c r="I54" s="92"/>
      <c r="K54" s="398"/>
      <c r="L54" s="89"/>
      <c r="M54" s="89"/>
      <c r="N54" s="89"/>
    </row>
    <row r="55" spans="1:14">
      <c r="A55" s="309"/>
      <c r="B55" s="92"/>
      <c r="C55" s="92"/>
      <c r="D55" s="92"/>
      <c r="F55" s="309"/>
      <c r="G55" s="92"/>
      <c r="H55" s="92"/>
      <c r="I55" s="92"/>
      <c r="K55" s="398"/>
      <c r="L55" s="89"/>
      <c r="M55" s="89"/>
      <c r="N55" s="89"/>
    </row>
    <row r="58" spans="1:14" ht="18.75" customHeight="1">
      <c r="A58" s="812" t="s">
        <v>1816</v>
      </c>
      <c r="B58" s="812"/>
      <c r="C58" s="812"/>
      <c r="D58" s="812"/>
      <c r="E58" s="812"/>
      <c r="F58" s="812"/>
      <c r="G58" s="812"/>
      <c r="H58" s="812"/>
      <c r="I58" s="812"/>
      <c r="J58" s="812"/>
      <c r="K58" s="812"/>
      <c r="L58" s="812"/>
      <c r="M58" s="812"/>
      <c r="N58" s="812"/>
    </row>
    <row r="59" spans="1:14" ht="15">
      <c r="A59" s="39"/>
      <c r="B59" s="39"/>
      <c r="C59" s="39"/>
      <c r="D59" s="39"/>
      <c r="F59" s="39"/>
      <c r="G59" s="39"/>
      <c r="H59" s="39"/>
      <c r="I59" s="39"/>
      <c r="K59" s="39"/>
      <c r="L59" s="39"/>
      <c r="M59" s="39"/>
      <c r="N59" s="39"/>
    </row>
    <row r="60" spans="1:14" ht="25.5">
      <c r="A60" s="464" t="s">
        <v>188</v>
      </c>
      <c r="B60" s="464" t="s">
        <v>183</v>
      </c>
      <c r="C60" s="464" t="s">
        <v>184</v>
      </c>
      <c r="D60" s="464" t="s">
        <v>68</v>
      </c>
      <c r="F60" s="464" t="s">
        <v>188</v>
      </c>
      <c r="G60" s="464" t="s">
        <v>183</v>
      </c>
      <c r="H60" s="464" t="s">
        <v>184</v>
      </c>
      <c r="I60" s="464" t="s">
        <v>68</v>
      </c>
      <c r="K60" s="464" t="s">
        <v>188</v>
      </c>
      <c r="L60" s="464" t="s">
        <v>183</v>
      </c>
      <c r="M60" s="464" t="s">
        <v>184</v>
      </c>
      <c r="N60" s="464" t="s">
        <v>68</v>
      </c>
    </row>
    <row r="61" spans="1:14">
      <c r="A61" s="414">
        <v>0</v>
      </c>
      <c r="B61" s="148">
        <v>47</v>
      </c>
      <c r="C61" s="148">
        <v>39</v>
      </c>
      <c r="D61" s="148">
        <v>86</v>
      </c>
      <c r="F61" s="414">
        <v>34</v>
      </c>
      <c r="G61" s="148">
        <v>78</v>
      </c>
      <c r="H61" s="148">
        <v>75</v>
      </c>
      <c r="I61" s="148">
        <v>153</v>
      </c>
      <c r="K61" s="414">
        <v>68</v>
      </c>
      <c r="L61" s="148">
        <v>11</v>
      </c>
      <c r="M61" s="148">
        <v>24</v>
      </c>
      <c r="N61" s="148">
        <v>35</v>
      </c>
    </row>
    <row r="62" spans="1:14">
      <c r="A62" s="314">
        <v>1</v>
      </c>
      <c r="B62" s="144">
        <v>49</v>
      </c>
      <c r="C62" s="144">
        <v>62</v>
      </c>
      <c r="D62" s="144">
        <v>111</v>
      </c>
      <c r="F62" s="314">
        <v>35</v>
      </c>
      <c r="G62" s="144">
        <v>94</v>
      </c>
      <c r="H62" s="144">
        <v>85</v>
      </c>
      <c r="I62" s="144">
        <v>179</v>
      </c>
      <c r="K62" s="314">
        <v>69</v>
      </c>
      <c r="L62" s="144">
        <v>5</v>
      </c>
      <c r="M62" s="144">
        <v>17</v>
      </c>
      <c r="N62" s="144">
        <v>22</v>
      </c>
    </row>
    <row r="63" spans="1:14">
      <c r="A63" s="314">
        <v>2</v>
      </c>
      <c r="B63" s="144">
        <v>54</v>
      </c>
      <c r="C63" s="144">
        <v>52</v>
      </c>
      <c r="D63" s="144">
        <v>106</v>
      </c>
      <c r="F63" s="314">
        <v>36</v>
      </c>
      <c r="G63" s="144">
        <v>70</v>
      </c>
      <c r="H63" s="144">
        <v>78</v>
      </c>
      <c r="I63" s="144">
        <v>148</v>
      </c>
      <c r="K63" s="314">
        <v>70</v>
      </c>
      <c r="L63" s="144">
        <v>9</v>
      </c>
      <c r="M63" s="144">
        <v>13</v>
      </c>
      <c r="N63" s="144">
        <v>22</v>
      </c>
    </row>
    <row r="64" spans="1:14">
      <c r="A64" s="314">
        <v>3</v>
      </c>
      <c r="B64" s="144">
        <v>57</v>
      </c>
      <c r="C64" s="144">
        <v>50</v>
      </c>
      <c r="D64" s="144">
        <v>107</v>
      </c>
      <c r="F64" s="314">
        <v>37</v>
      </c>
      <c r="G64" s="144">
        <v>76</v>
      </c>
      <c r="H64" s="144">
        <v>86</v>
      </c>
      <c r="I64" s="144">
        <v>162</v>
      </c>
      <c r="K64" s="314">
        <v>71</v>
      </c>
      <c r="L64" s="144">
        <v>3</v>
      </c>
      <c r="M64" s="144">
        <v>13</v>
      </c>
      <c r="N64" s="144">
        <v>16</v>
      </c>
    </row>
    <row r="65" spans="1:14">
      <c r="A65" s="314">
        <v>4</v>
      </c>
      <c r="B65" s="144">
        <v>52</v>
      </c>
      <c r="C65" s="144">
        <v>57</v>
      </c>
      <c r="D65" s="144">
        <v>109</v>
      </c>
      <c r="F65" s="314">
        <v>38</v>
      </c>
      <c r="G65" s="144">
        <v>82</v>
      </c>
      <c r="H65" s="144">
        <v>83</v>
      </c>
      <c r="I65" s="144">
        <v>165</v>
      </c>
      <c r="K65" s="314">
        <v>72</v>
      </c>
      <c r="L65" s="144">
        <v>7</v>
      </c>
      <c r="M65" s="144">
        <v>20</v>
      </c>
      <c r="N65" s="144">
        <v>27</v>
      </c>
    </row>
    <row r="66" spans="1:14">
      <c r="A66" s="314">
        <v>5</v>
      </c>
      <c r="B66" s="144">
        <v>48</v>
      </c>
      <c r="C66" s="144">
        <v>46</v>
      </c>
      <c r="D66" s="144">
        <v>94</v>
      </c>
      <c r="F66" s="314">
        <v>39</v>
      </c>
      <c r="G66" s="144">
        <v>88</v>
      </c>
      <c r="H66" s="144">
        <v>62</v>
      </c>
      <c r="I66" s="144">
        <v>150</v>
      </c>
      <c r="K66" s="314">
        <v>73</v>
      </c>
      <c r="L66" s="144">
        <v>5</v>
      </c>
      <c r="M66" s="144">
        <v>8</v>
      </c>
      <c r="N66" s="144">
        <v>13</v>
      </c>
    </row>
    <row r="67" spans="1:14">
      <c r="A67" s="314">
        <v>6</v>
      </c>
      <c r="B67" s="144">
        <v>57</v>
      </c>
      <c r="C67" s="144">
        <v>41</v>
      </c>
      <c r="D67" s="144">
        <v>98</v>
      </c>
      <c r="F67" s="314">
        <v>40</v>
      </c>
      <c r="G67" s="144">
        <v>79</v>
      </c>
      <c r="H67" s="144">
        <v>73</v>
      </c>
      <c r="I67" s="144">
        <v>152</v>
      </c>
      <c r="K67" s="314">
        <v>74</v>
      </c>
      <c r="L67" s="144">
        <v>9</v>
      </c>
      <c r="M67" s="144">
        <v>7</v>
      </c>
      <c r="N67" s="144">
        <v>16</v>
      </c>
    </row>
    <row r="68" spans="1:14">
      <c r="A68" s="314">
        <v>7</v>
      </c>
      <c r="B68" s="144">
        <v>51</v>
      </c>
      <c r="C68" s="144">
        <v>33</v>
      </c>
      <c r="D68" s="144">
        <v>84</v>
      </c>
      <c r="F68" s="314">
        <v>41</v>
      </c>
      <c r="G68" s="144">
        <v>66</v>
      </c>
      <c r="H68" s="144">
        <v>83</v>
      </c>
      <c r="I68" s="144">
        <v>149</v>
      </c>
      <c r="K68" s="314">
        <v>75</v>
      </c>
      <c r="L68" s="144">
        <v>3</v>
      </c>
      <c r="M68" s="144">
        <v>11</v>
      </c>
      <c r="N68" s="144">
        <v>14</v>
      </c>
    </row>
    <row r="69" spans="1:14">
      <c r="A69" s="314">
        <v>8</v>
      </c>
      <c r="B69" s="144">
        <v>47</v>
      </c>
      <c r="C69" s="144">
        <v>45</v>
      </c>
      <c r="D69" s="144">
        <v>92</v>
      </c>
      <c r="F69" s="314">
        <v>42</v>
      </c>
      <c r="G69" s="144">
        <v>68</v>
      </c>
      <c r="H69" s="144">
        <v>73</v>
      </c>
      <c r="I69" s="144">
        <v>141</v>
      </c>
      <c r="K69" s="314">
        <v>76</v>
      </c>
      <c r="L69" s="144">
        <v>10</v>
      </c>
      <c r="M69" s="144">
        <v>9</v>
      </c>
      <c r="N69" s="144">
        <v>19</v>
      </c>
    </row>
    <row r="70" spans="1:14">
      <c r="A70" s="314">
        <v>9</v>
      </c>
      <c r="B70" s="144">
        <v>47</v>
      </c>
      <c r="C70" s="144">
        <v>43</v>
      </c>
      <c r="D70" s="144">
        <v>90</v>
      </c>
      <c r="F70" s="314">
        <v>43</v>
      </c>
      <c r="G70" s="144">
        <v>58</v>
      </c>
      <c r="H70" s="144">
        <v>75</v>
      </c>
      <c r="I70" s="144">
        <v>133</v>
      </c>
      <c r="K70" s="314">
        <v>77</v>
      </c>
      <c r="L70" s="144">
        <v>2</v>
      </c>
      <c r="M70" s="144">
        <v>5</v>
      </c>
      <c r="N70" s="144">
        <v>7</v>
      </c>
    </row>
    <row r="71" spans="1:14">
      <c r="A71" s="314">
        <v>10</v>
      </c>
      <c r="B71" s="144">
        <v>46</v>
      </c>
      <c r="C71" s="144">
        <v>44</v>
      </c>
      <c r="D71" s="144">
        <v>90</v>
      </c>
      <c r="F71" s="314">
        <v>44</v>
      </c>
      <c r="G71" s="144">
        <v>74</v>
      </c>
      <c r="H71" s="144">
        <v>78</v>
      </c>
      <c r="I71" s="144">
        <v>152</v>
      </c>
      <c r="K71" s="314">
        <v>78</v>
      </c>
      <c r="L71" s="144">
        <v>4</v>
      </c>
      <c r="M71" s="144">
        <v>4</v>
      </c>
      <c r="N71" s="144">
        <v>8</v>
      </c>
    </row>
    <row r="72" spans="1:14">
      <c r="A72" s="314">
        <v>11</v>
      </c>
      <c r="B72" s="144">
        <v>41</v>
      </c>
      <c r="C72" s="144">
        <v>36</v>
      </c>
      <c r="D72" s="144">
        <v>77</v>
      </c>
      <c r="F72" s="314">
        <v>45</v>
      </c>
      <c r="G72" s="144">
        <v>54</v>
      </c>
      <c r="H72" s="144">
        <v>68</v>
      </c>
      <c r="I72" s="144">
        <v>122</v>
      </c>
      <c r="K72" s="314">
        <v>79</v>
      </c>
      <c r="L72" s="144">
        <v>4</v>
      </c>
      <c r="M72" s="144">
        <v>9</v>
      </c>
      <c r="N72" s="144">
        <v>13</v>
      </c>
    </row>
    <row r="73" spans="1:14">
      <c r="A73" s="314">
        <v>12</v>
      </c>
      <c r="B73" s="144">
        <v>31</v>
      </c>
      <c r="C73" s="144">
        <v>26</v>
      </c>
      <c r="D73" s="144">
        <v>57</v>
      </c>
      <c r="F73" s="314">
        <v>46</v>
      </c>
      <c r="G73" s="144">
        <v>67</v>
      </c>
      <c r="H73" s="144">
        <v>72</v>
      </c>
      <c r="I73" s="144">
        <v>139</v>
      </c>
      <c r="K73" s="314">
        <v>80</v>
      </c>
      <c r="L73" s="144">
        <v>1</v>
      </c>
      <c r="M73" s="144">
        <v>3</v>
      </c>
      <c r="N73" s="144">
        <v>4</v>
      </c>
    </row>
    <row r="74" spans="1:14">
      <c r="A74" s="314">
        <v>13</v>
      </c>
      <c r="B74" s="144">
        <v>35</v>
      </c>
      <c r="C74" s="144">
        <v>27</v>
      </c>
      <c r="D74" s="144">
        <v>62</v>
      </c>
      <c r="F74" s="314">
        <v>47</v>
      </c>
      <c r="G74" s="144">
        <v>59</v>
      </c>
      <c r="H74" s="144">
        <v>61</v>
      </c>
      <c r="I74" s="144">
        <v>120</v>
      </c>
      <c r="K74" s="314">
        <v>81</v>
      </c>
      <c r="L74" s="144">
        <v>1</v>
      </c>
      <c r="M74" s="144">
        <v>8</v>
      </c>
      <c r="N74" s="144">
        <v>9</v>
      </c>
    </row>
    <row r="75" spans="1:14">
      <c r="A75" s="314">
        <v>14</v>
      </c>
      <c r="B75" s="144">
        <v>30</v>
      </c>
      <c r="C75" s="144">
        <v>26</v>
      </c>
      <c r="D75" s="144">
        <v>56</v>
      </c>
      <c r="F75" s="314">
        <v>48</v>
      </c>
      <c r="G75" s="144">
        <v>57</v>
      </c>
      <c r="H75" s="144">
        <v>67</v>
      </c>
      <c r="I75" s="144">
        <v>124</v>
      </c>
      <c r="K75" s="314">
        <v>82</v>
      </c>
      <c r="L75" s="144">
        <v>2</v>
      </c>
      <c r="M75" s="144">
        <v>3</v>
      </c>
      <c r="N75" s="144">
        <v>5</v>
      </c>
    </row>
    <row r="76" spans="1:14">
      <c r="A76" s="314">
        <v>15</v>
      </c>
      <c r="B76" s="144">
        <v>35</v>
      </c>
      <c r="C76" s="144">
        <v>24</v>
      </c>
      <c r="D76" s="144">
        <v>59</v>
      </c>
      <c r="F76" s="314">
        <v>49</v>
      </c>
      <c r="G76" s="144">
        <v>63</v>
      </c>
      <c r="H76" s="144">
        <v>72</v>
      </c>
      <c r="I76" s="144">
        <v>135</v>
      </c>
      <c r="K76" s="314">
        <v>83</v>
      </c>
      <c r="L76" s="144">
        <v>2</v>
      </c>
      <c r="M76" s="144">
        <v>4</v>
      </c>
      <c r="N76" s="144">
        <v>6</v>
      </c>
    </row>
    <row r="77" spans="1:14">
      <c r="A77" s="314">
        <v>16</v>
      </c>
      <c r="B77" s="144">
        <v>24</v>
      </c>
      <c r="C77" s="144">
        <v>24</v>
      </c>
      <c r="D77" s="144">
        <v>48</v>
      </c>
      <c r="F77" s="314">
        <v>50</v>
      </c>
      <c r="G77" s="144">
        <v>50</v>
      </c>
      <c r="H77" s="144">
        <v>82</v>
      </c>
      <c r="I77" s="144">
        <v>132</v>
      </c>
      <c r="K77" s="314">
        <v>84</v>
      </c>
      <c r="L77" s="144">
        <v>1</v>
      </c>
      <c r="M77" s="144">
        <v>2</v>
      </c>
      <c r="N77" s="144">
        <v>3</v>
      </c>
    </row>
    <row r="78" spans="1:14">
      <c r="A78" s="314">
        <v>17</v>
      </c>
      <c r="B78" s="144">
        <v>23</v>
      </c>
      <c r="C78" s="144">
        <v>26</v>
      </c>
      <c r="D78" s="144">
        <v>49</v>
      </c>
      <c r="F78" s="314">
        <v>51</v>
      </c>
      <c r="G78" s="144">
        <v>39</v>
      </c>
      <c r="H78" s="144">
        <v>59</v>
      </c>
      <c r="I78" s="144">
        <v>98</v>
      </c>
      <c r="K78" s="314">
        <v>85</v>
      </c>
      <c r="L78" s="144">
        <v>2</v>
      </c>
      <c r="M78" s="144">
        <v>1</v>
      </c>
      <c r="N78" s="144">
        <v>3</v>
      </c>
    </row>
    <row r="79" spans="1:14">
      <c r="A79" s="314">
        <v>18</v>
      </c>
      <c r="B79" s="144">
        <v>34</v>
      </c>
      <c r="C79" s="144">
        <v>32</v>
      </c>
      <c r="D79" s="144">
        <v>66</v>
      </c>
      <c r="F79" s="314">
        <v>52</v>
      </c>
      <c r="G79" s="144">
        <v>33</v>
      </c>
      <c r="H79" s="144">
        <v>63</v>
      </c>
      <c r="I79" s="144">
        <v>96</v>
      </c>
      <c r="K79" s="314">
        <v>86</v>
      </c>
      <c r="L79" s="144">
        <v>0</v>
      </c>
      <c r="M79" s="144">
        <v>1</v>
      </c>
      <c r="N79" s="144">
        <v>1</v>
      </c>
    </row>
    <row r="80" spans="1:14">
      <c r="A80" s="314">
        <v>19</v>
      </c>
      <c r="B80" s="144">
        <v>34</v>
      </c>
      <c r="C80" s="144">
        <v>28</v>
      </c>
      <c r="D80" s="144">
        <v>62</v>
      </c>
      <c r="F80" s="314">
        <v>53</v>
      </c>
      <c r="G80" s="144">
        <v>34</v>
      </c>
      <c r="H80" s="144">
        <v>55</v>
      </c>
      <c r="I80" s="144">
        <v>89</v>
      </c>
      <c r="K80" s="314">
        <v>87</v>
      </c>
      <c r="L80" s="144">
        <v>3</v>
      </c>
      <c r="M80" s="144">
        <v>0</v>
      </c>
      <c r="N80" s="144">
        <v>3</v>
      </c>
    </row>
    <row r="81" spans="1:14">
      <c r="A81" s="314">
        <v>20</v>
      </c>
      <c r="B81" s="144">
        <v>37</v>
      </c>
      <c r="C81" s="144">
        <v>28</v>
      </c>
      <c r="D81" s="144">
        <v>65</v>
      </c>
      <c r="F81" s="314">
        <v>54</v>
      </c>
      <c r="G81" s="144">
        <v>34</v>
      </c>
      <c r="H81" s="144">
        <v>46</v>
      </c>
      <c r="I81" s="144">
        <v>80</v>
      </c>
      <c r="K81" s="314">
        <v>88</v>
      </c>
      <c r="L81" s="144">
        <v>1</v>
      </c>
      <c r="M81" s="144">
        <v>1</v>
      </c>
      <c r="N81" s="144">
        <v>2</v>
      </c>
    </row>
    <row r="82" spans="1:14">
      <c r="A82" s="314">
        <v>21</v>
      </c>
      <c r="B82" s="144">
        <v>53</v>
      </c>
      <c r="C82" s="144">
        <v>38</v>
      </c>
      <c r="D82" s="144">
        <v>91</v>
      </c>
      <c r="F82" s="314">
        <v>55</v>
      </c>
      <c r="G82" s="144">
        <v>27</v>
      </c>
      <c r="H82" s="144">
        <v>45</v>
      </c>
      <c r="I82" s="144">
        <v>72</v>
      </c>
      <c r="K82" s="314">
        <v>89</v>
      </c>
      <c r="L82" s="144">
        <v>2</v>
      </c>
      <c r="M82" s="144">
        <v>1</v>
      </c>
      <c r="N82" s="144">
        <v>3</v>
      </c>
    </row>
    <row r="83" spans="1:14">
      <c r="A83" s="314">
        <v>22</v>
      </c>
      <c r="B83" s="144">
        <v>67</v>
      </c>
      <c r="C83" s="144">
        <v>37</v>
      </c>
      <c r="D83" s="144">
        <v>104</v>
      </c>
      <c r="F83" s="314">
        <v>56</v>
      </c>
      <c r="G83" s="144">
        <v>29</v>
      </c>
      <c r="H83" s="144">
        <v>46</v>
      </c>
      <c r="I83" s="144">
        <v>75</v>
      </c>
      <c r="K83" s="314">
        <v>90</v>
      </c>
      <c r="L83" s="144">
        <v>2</v>
      </c>
      <c r="M83" s="144">
        <v>0</v>
      </c>
      <c r="N83" s="144">
        <v>2</v>
      </c>
    </row>
    <row r="84" spans="1:14">
      <c r="A84" s="314">
        <v>23</v>
      </c>
      <c r="B84" s="144">
        <v>63</v>
      </c>
      <c r="C84" s="144">
        <v>43</v>
      </c>
      <c r="D84" s="144">
        <v>106</v>
      </c>
      <c r="F84" s="314">
        <v>57</v>
      </c>
      <c r="G84" s="144">
        <v>26</v>
      </c>
      <c r="H84" s="144">
        <v>44</v>
      </c>
      <c r="I84" s="144">
        <v>70</v>
      </c>
      <c r="K84" s="314">
        <v>91</v>
      </c>
      <c r="L84" s="144">
        <v>0</v>
      </c>
      <c r="M84" s="144">
        <v>3</v>
      </c>
      <c r="N84" s="144">
        <v>3</v>
      </c>
    </row>
    <row r="85" spans="1:14">
      <c r="A85" s="314">
        <v>24</v>
      </c>
      <c r="B85" s="144">
        <v>57</v>
      </c>
      <c r="C85" s="144">
        <v>45</v>
      </c>
      <c r="D85" s="144">
        <v>102</v>
      </c>
      <c r="F85" s="314">
        <v>58</v>
      </c>
      <c r="G85" s="144">
        <v>20</v>
      </c>
      <c r="H85" s="144">
        <v>45</v>
      </c>
      <c r="I85" s="144">
        <v>65</v>
      </c>
      <c r="K85" s="314">
        <v>92</v>
      </c>
      <c r="L85" s="144">
        <v>0</v>
      </c>
      <c r="M85" s="144">
        <v>1</v>
      </c>
      <c r="N85" s="144">
        <v>1</v>
      </c>
    </row>
    <row r="86" spans="1:14">
      <c r="A86" s="314">
        <v>25</v>
      </c>
      <c r="B86" s="144">
        <v>71</v>
      </c>
      <c r="C86" s="144">
        <v>52</v>
      </c>
      <c r="D86" s="144">
        <v>123</v>
      </c>
      <c r="F86" s="314">
        <v>59</v>
      </c>
      <c r="G86" s="144">
        <v>16</v>
      </c>
      <c r="H86" s="144">
        <v>63</v>
      </c>
      <c r="I86" s="144">
        <v>79</v>
      </c>
      <c r="K86" s="314">
        <v>93</v>
      </c>
      <c r="L86" s="144">
        <v>0</v>
      </c>
      <c r="M86" s="144">
        <v>1</v>
      </c>
      <c r="N86" s="144">
        <v>1</v>
      </c>
    </row>
    <row r="87" spans="1:14">
      <c r="A87" s="314">
        <v>26</v>
      </c>
      <c r="B87" s="144">
        <v>80</v>
      </c>
      <c r="C87" s="144">
        <v>60</v>
      </c>
      <c r="D87" s="144">
        <v>140</v>
      </c>
      <c r="F87" s="314">
        <v>60</v>
      </c>
      <c r="G87" s="144">
        <v>24</v>
      </c>
      <c r="H87" s="144">
        <v>47</v>
      </c>
      <c r="I87" s="144">
        <v>71</v>
      </c>
      <c r="K87" s="314">
        <v>94</v>
      </c>
      <c r="L87" s="144">
        <v>0</v>
      </c>
      <c r="M87" s="144">
        <v>0</v>
      </c>
      <c r="N87" s="144">
        <v>0</v>
      </c>
    </row>
    <row r="88" spans="1:14">
      <c r="A88" s="314">
        <v>27</v>
      </c>
      <c r="B88" s="144">
        <v>71</v>
      </c>
      <c r="C88" s="144">
        <v>64</v>
      </c>
      <c r="D88" s="144">
        <v>135</v>
      </c>
      <c r="F88" s="314">
        <v>61</v>
      </c>
      <c r="G88" s="144">
        <v>12</v>
      </c>
      <c r="H88" s="144">
        <v>37</v>
      </c>
      <c r="I88" s="144">
        <v>49</v>
      </c>
      <c r="K88" s="314">
        <v>95</v>
      </c>
      <c r="L88" s="144">
        <v>0</v>
      </c>
      <c r="M88" s="144">
        <v>0</v>
      </c>
      <c r="N88" s="144">
        <v>0</v>
      </c>
    </row>
    <row r="89" spans="1:14">
      <c r="A89" s="314">
        <v>28</v>
      </c>
      <c r="B89" s="144">
        <v>75</v>
      </c>
      <c r="C89" s="144">
        <v>73</v>
      </c>
      <c r="D89" s="144">
        <v>148</v>
      </c>
      <c r="F89" s="314">
        <v>62</v>
      </c>
      <c r="G89" s="144">
        <v>23</v>
      </c>
      <c r="H89" s="144">
        <v>49</v>
      </c>
      <c r="I89" s="144">
        <v>72</v>
      </c>
      <c r="K89" s="314">
        <v>96</v>
      </c>
      <c r="L89" s="144">
        <v>0</v>
      </c>
      <c r="M89" s="144">
        <v>1</v>
      </c>
      <c r="N89" s="144">
        <v>1</v>
      </c>
    </row>
    <row r="90" spans="1:14">
      <c r="A90" s="314">
        <v>29</v>
      </c>
      <c r="B90" s="144">
        <v>86</v>
      </c>
      <c r="C90" s="144">
        <v>83</v>
      </c>
      <c r="D90" s="144">
        <v>169</v>
      </c>
      <c r="F90" s="314">
        <v>63</v>
      </c>
      <c r="G90" s="144">
        <v>21</v>
      </c>
      <c r="H90" s="144">
        <v>44</v>
      </c>
      <c r="I90" s="144">
        <v>65</v>
      </c>
      <c r="K90" s="314">
        <v>97</v>
      </c>
      <c r="L90" s="144">
        <v>0</v>
      </c>
      <c r="M90" s="144">
        <v>0</v>
      </c>
      <c r="N90" s="144">
        <v>0</v>
      </c>
    </row>
    <row r="91" spans="1:14">
      <c r="A91" s="314">
        <v>30</v>
      </c>
      <c r="B91" s="144">
        <v>87</v>
      </c>
      <c r="C91" s="144">
        <v>89</v>
      </c>
      <c r="D91" s="144">
        <v>176</v>
      </c>
      <c r="F91" s="314">
        <v>64</v>
      </c>
      <c r="G91" s="144">
        <v>8</v>
      </c>
      <c r="H91" s="144">
        <v>25</v>
      </c>
      <c r="I91" s="144">
        <v>33</v>
      </c>
      <c r="K91" s="314">
        <v>98</v>
      </c>
      <c r="L91" s="144">
        <v>0</v>
      </c>
      <c r="M91" s="144">
        <v>0</v>
      </c>
      <c r="N91" s="144">
        <v>0</v>
      </c>
    </row>
    <row r="92" spans="1:14">
      <c r="A92" s="314">
        <v>31</v>
      </c>
      <c r="B92" s="144">
        <v>88</v>
      </c>
      <c r="C92" s="144">
        <v>83</v>
      </c>
      <c r="D92" s="144">
        <v>171</v>
      </c>
      <c r="F92" s="314">
        <v>65</v>
      </c>
      <c r="G92" s="144">
        <v>12</v>
      </c>
      <c r="H92" s="144">
        <v>31</v>
      </c>
      <c r="I92" s="144">
        <v>43</v>
      </c>
      <c r="K92" s="314">
        <v>99</v>
      </c>
      <c r="L92" s="144">
        <v>0</v>
      </c>
      <c r="M92" s="144">
        <v>0</v>
      </c>
      <c r="N92" s="144">
        <v>0</v>
      </c>
    </row>
    <row r="93" spans="1:14">
      <c r="A93" s="314">
        <v>32</v>
      </c>
      <c r="B93" s="144">
        <v>95</v>
      </c>
      <c r="C93" s="144">
        <v>94</v>
      </c>
      <c r="D93" s="144">
        <v>189</v>
      </c>
      <c r="F93" s="314">
        <v>66</v>
      </c>
      <c r="G93" s="144">
        <v>11</v>
      </c>
      <c r="H93" s="144">
        <v>24</v>
      </c>
      <c r="I93" s="144">
        <v>35</v>
      </c>
      <c r="K93" s="314">
        <v>100</v>
      </c>
      <c r="L93" s="144">
        <v>0</v>
      </c>
      <c r="M93" s="144">
        <v>1</v>
      </c>
      <c r="N93" s="144">
        <v>1</v>
      </c>
    </row>
    <row r="94" spans="1:14">
      <c r="A94" s="314">
        <v>33</v>
      </c>
      <c r="B94" s="144">
        <v>96</v>
      </c>
      <c r="C94" s="144">
        <v>75</v>
      </c>
      <c r="D94" s="144">
        <v>171</v>
      </c>
      <c r="F94" s="314">
        <v>67</v>
      </c>
      <c r="G94" s="144">
        <v>8</v>
      </c>
      <c r="H94" s="144">
        <v>20</v>
      </c>
      <c r="I94" s="144">
        <v>28</v>
      </c>
      <c r="K94" s="513" t="s">
        <v>68</v>
      </c>
      <c r="L94" s="512">
        <v>3517</v>
      </c>
      <c r="M94" s="512">
        <v>3812</v>
      </c>
      <c r="N94" s="512">
        <v>7329</v>
      </c>
    </row>
  </sheetData>
  <mergeCells count="2">
    <mergeCell ref="A1:N1"/>
    <mergeCell ref="A58:N5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sheetPr>
    <pageSetUpPr fitToPage="1"/>
  </sheetPr>
  <dimension ref="A1:N45"/>
  <sheetViews>
    <sheetView workbookViewId="0">
      <selection activeCell="P13" sqref="P13:S30"/>
    </sheetView>
  </sheetViews>
  <sheetFormatPr defaultRowHeight="12.75"/>
  <cols>
    <col min="1" max="1" width="56" style="56" customWidth="1"/>
    <col min="2" max="13" width="5.7109375" style="56" customWidth="1"/>
    <col min="14" max="14" width="5.7109375" style="65" customWidth="1"/>
    <col min="15" max="16384" width="9.140625" style="56"/>
  </cols>
  <sheetData>
    <row r="1" spans="1:14" s="80" customFormat="1" ht="15">
      <c r="A1" s="55" t="s">
        <v>1878</v>
      </c>
      <c r="N1" s="55"/>
    </row>
    <row r="3" spans="1:14" ht="27" customHeight="1">
      <c r="A3" s="252" t="s">
        <v>1137</v>
      </c>
      <c r="B3" s="252" t="s">
        <v>1628</v>
      </c>
      <c r="C3" s="252" t="s">
        <v>1139</v>
      </c>
      <c r="D3" s="252" t="s">
        <v>1140</v>
      </c>
      <c r="E3" s="252" t="s">
        <v>1141</v>
      </c>
      <c r="F3" s="252" t="s">
        <v>1142</v>
      </c>
      <c r="G3" s="252" t="s">
        <v>1143</v>
      </c>
      <c r="H3" s="252" t="s">
        <v>1144</v>
      </c>
      <c r="I3" s="252" t="s">
        <v>1145</v>
      </c>
      <c r="J3" s="252" t="s">
        <v>1146</v>
      </c>
      <c r="K3" s="252" t="s">
        <v>1147</v>
      </c>
      <c r="L3" s="252" t="s">
        <v>1148</v>
      </c>
      <c r="M3" s="252" t="s">
        <v>194</v>
      </c>
      <c r="N3" s="576" t="s">
        <v>172</v>
      </c>
    </row>
    <row r="4" spans="1:14" ht="18" customHeight="1">
      <c r="A4" s="822" t="s">
        <v>1629</v>
      </c>
      <c r="B4" s="822"/>
      <c r="C4" s="822"/>
      <c r="D4" s="822"/>
      <c r="E4" s="822"/>
      <c r="F4" s="822"/>
      <c r="G4" s="822"/>
      <c r="H4" s="822"/>
      <c r="I4" s="822"/>
      <c r="J4" s="822"/>
      <c r="K4" s="822"/>
      <c r="L4" s="822"/>
      <c r="M4" s="822"/>
      <c r="N4" s="822"/>
    </row>
    <row r="5" spans="1:14" ht="14.25" customHeight="1">
      <c r="A5" s="514" t="s">
        <v>198</v>
      </c>
      <c r="B5" s="159"/>
      <c r="C5" s="159">
        <v>2</v>
      </c>
      <c r="D5" s="159">
        <v>1</v>
      </c>
      <c r="E5" s="159">
        <v>5</v>
      </c>
      <c r="F5" s="159">
        <v>1</v>
      </c>
      <c r="G5" s="159">
        <v>3</v>
      </c>
      <c r="H5" s="159">
        <v>3</v>
      </c>
      <c r="I5" s="159">
        <v>2</v>
      </c>
      <c r="J5" s="159">
        <v>4</v>
      </c>
      <c r="K5" s="159">
        <v>17</v>
      </c>
      <c r="L5" s="159">
        <v>28</v>
      </c>
      <c r="M5" s="159">
        <v>21</v>
      </c>
      <c r="N5" s="515">
        <v>87</v>
      </c>
    </row>
    <row r="6" spans="1:14" ht="14.25" customHeight="1">
      <c r="A6" s="514" t="s">
        <v>197</v>
      </c>
      <c r="B6" s="159">
        <v>1</v>
      </c>
      <c r="C6" s="159"/>
      <c r="D6" s="159"/>
      <c r="E6" s="159">
        <v>2</v>
      </c>
      <c r="F6" s="159">
        <v>4</v>
      </c>
      <c r="G6" s="159">
        <v>6</v>
      </c>
      <c r="H6" s="159">
        <v>8</v>
      </c>
      <c r="I6" s="159">
        <v>9</v>
      </c>
      <c r="J6" s="159">
        <v>14</v>
      </c>
      <c r="K6" s="159">
        <v>13</v>
      </c>
      <c r="L6" s="159">
        <v>8</v>
      </c>
      <c r="M6" s="159">
        <v>10</v>
      </c>
      <c r="N6" s="515">
        <v>75</v>
      </c>
    </row>
    <row r="7" spans="1:14" ht="14.25" customHeight="1">
      <c r="A7" s="514" t="s">
        <v>199</v>
      </c>
      <c r="B7" s="159"/>
      <c r="C7" s="159">
        <v>1</v>
      </c>
      <c r="D7" s="159"/>
      <c r="E7" s="159"/>
      <c r="F7" s="159"/>
      <c r="G7" s="159">
        <v>1</v>
      </c>
      <c r="H7" s="159"/>
      <c r="I7" s="159">
        <v>2</v>
      </c>
      <c r="J7" s="159">
        <v>5</v>
      </c>
      <c r="K7" s="159">
        <v>2</v>
      </c>
      <c r="L7" s="159">
        <v>6</v>
      </c>
      <c r="M7" s="159">
        <v>8</v>
      </c>
      <c r="N7" s="515">
        <v>25</v>
      </c>
    </row>
    <row r="8" spans="1:14" ht="14.25" customHeight="1">
      <c r="A8" s="514" t="s">
        <v>200</v>
      </c>
      <c r="B8" s="159"/>
      <c r="C8" s="159"/>
      <c r="D8" s="159"/>
      <c r="E8" s="159">
        <v>1</v>
      </c>
      <c r="F8" s="159"/>
      <c r="G8" s="159"/>
      <c r="H8" s="159">
        <v>1</v>
      </c>
      <c r="I8" s="159">
        <v>2</v>
      </c>
      <c r="J8" s="159"/>
      <c r="K8" s="159">
        <v>3</v>
      </c>
      <c r="L8" s="159"/>
      <c r="M8" s="159">
        <v>3</v>
      </c>
      <c r="N8" s="515">
        <v>10</v>
      </c>
    </row>
    <row r="9" spans="1:14" ht="14.25" customHeight="1">
      <c r="A9" s="514" t="s">
        <v>205</v>
      </c>
      <c r="B9" s="159"/>
      <c r="C9" s="159"/>
      <c r="D9" s="159"/>
      <c r="E9" s="159"/>
      <c r="F9" s="159">
        <v>1</v>
      </c>
      <c r="G9" s="159">
        <v>1</v>
      </c>
      <c r="H9" s="159">
        <v>1</v>
      </c>
      <c r="I9" s="159"/>
      <c r="J9" s="159">
        <v>1</v>
      </c>
      <c r="K9" s="159"/>
      <c r="L9" s="159">
        <v>3</v>
      </c>
      <c r="M9" s="159">
        <v>2</v>
      </c>
      <c r="N9" s="515">
        <v>9</v>
      </c>
    </row>
    <row r="10" spans="1:14" ht="14.25" customHeight="1">
      <c r="A10" s="514" t="s">
        <v>201</v>
      </c>
      <c r="B10" s="159">
        <v>1</v>
      </c>
      <c r="C10" s="159"/>
      <c r="D10" s="159">
        <v>1</v>
      </c>
      <c r="E10" s="159">
        <v>1</v>
      </c>
      <c r="F10" s="159"/>
      <c r="G10" s="159"/>
      <c r="H10" s="159">
        <v>1</v>
      </c>
      <c r="I10" s="159">
        <v>1</v>
      </c>
      <c r="J10" s="159">
        <v>1</v>
      </c>
      <c r="K10" s="159"/>
      <c r="L10" s="159">
        <v>1</v>
      </c>
      <c r="M10" s="159">
        <v>2</v>
      </c>
      <c r="N10" s="515">
        <v>9</v>
      </c>
    </row>
    <row r="11" spans="1:14" ht="14.25" customHeight="1">
      <c r="A11" s="514" t="s">
        <v>1149</v>
      </c>
      <c r="B11" s="159"/>
      <c r="C11" s="159"/>
      <c r="D11" s="159"/>
      <c r="E11" s="159"/>
      <c r="F11" s="159"/>
      <c r="G11" s="159">
        <v>1</v>
      </c>
      <c r="H11" s="159">
        <v>3</v>
      </c>
      <c r="I11" s="159"/>
      <c r="J11" s="159"/>
      <c r="K11" s="159">
        <v>1</v>
      </c>
      <c r="L11" s="159">
        <v>1</v>
      </c>
      <c r="M11" s="159"/>
      <c r="N11" s="515">
        <v>6</v>
      </c>
    </row>
    <row r="12" spans="1:14" ht="14.25" customHeight="1">
      <c r="A12" s="514" t="s">
        <v>203</v>
      </c>
      <c r="B12" s="159"/>
      <c r="C12" s="159"/>
      <c r="D12" s="159"/>
      <c r="E12" s="159">
        <v>1</v>
      </c>
      <c r="F12" s="159"/>
      <c r="G12" s="159"/>
      <c r="H12" s="159"/>
      <c r="I12" s="159"/>
      <c r="J12" s="159"/>
      <c r="K12" s="159">
        <v>4</v>
      </c>
      <c r="L12" s="159"/>
      <c r="M12" s="159"/>
      <c r="N12" s="515">
        <v>5</v>
      </c>
    </row>
    <row r="13" spans="1:14" ht="14.25" customHeight="1">
      <c r="A13" s="514" t="s">
        <v>204</v>
      </c>
      <c r="B13" s="159"/>
      <c r="C13" s="159"/>
      <c r="D13" s="159"/>
      <c r="E13" s="159"/>
      <c r="F13" s="159"/>
      <c r="G13" s="159"/>
      <c r="H13" s="159"/>
      <c r="I13" s="159"/>
      <c r="J13" s="159"/>
      <c r="K13" s="159">
        <v>1</v>
      </c>
      <c r="L13" s="159">
        <v>2</v>
      </c>
      <c r="M13" s="159">
        <v>1</v>
      </c>
      <c r="N13" s="515">
        <v>4</v>
      </c>
    </row>
    <row r="14" spans="1:14" ht="14.25" customHeight="1">
      <c r="A14" s="514" t="s">
        <v>202</v>
      </c>
      <c r="B14" s="159"/>
      <c r="C14" s="159"/>
      <c r="D14" s="159">
        <v>1</v>
      </c>
      <c r="E14" s="159"/>
      <c r="F14" s="159"/>
      <c r="G14" s="159"/>
      <c r="H14" s="159"/>
      <c r="I14" s="159"/>
      <c r="J14" s="159"/>
      <c r="K14" s="159"/>
      <c r="L14" s="159">
        <v>1</v>
      </c>
      <c r="M14" s="159">
        <v>1</v>
      </c>
      <c r="N14" s="515">
        <v>3</v>
      </c>
    </row>
    <row r="15" spans="1:14" ht="14.25" customHeight="1">
      <c r="A15" s="514" t="s">
        <v>1136</v>
      </c>
      <c r="B15" s="159"/>
      <c r="C15" s="159"/>
      <c r="D15" s="159"/>
      <c r="E15" s="159"/>
      <c r="F15" s="159"/>
      <c r="G15" s="159"/>
      <c r="H15" s="159"/>
      <c r="I15" s="159"/>
      <c r="J15" s="159"/>
      <c r="K15" s="159">
        <v>1</v>
      </c>
      <c r="L15" s="159"/>
      <c r="M15" s="159">
        <v>1</v>
      </c>
      <c r="N15" s="515">
        <v>2</v>
      </c>
    </row>
    <row r="16" spans="1:14" ht="14.25" customHeight="1">
      <c r="A16" s="514" t="s">
        <v>206</v>
      </c>
      <c r="B16" s="159"/>
      <c r="C16" s="159"/>
      <c r="D16" s="159"/>
      <c r="E16" s="159"/>
      <c r="F16" s="159"/>
      <c r="G16" s="159"/>
      <c r="H16" s="159"/>
      <c r="I16" s="159"/>
      <c r="J16" s="159"/>
      <c r="K16" s="159">
        <v>1</v>
      </c>
      <c r="L16" s="159"/>
      <c r="M16" s="159"/>
      <c r="N16" s="515">
        <v>1</v>
      </c>
    </row>
    <row r="17" spans="1:14" ht="14.25" customHeight="1">
      <c r="A17" s="514" t="s">
        <v>1135</v>
      </c>
      <c r="B17" s="159"/>
      <c r="C17" s="159"/>
      <c r="D17" s="159"/>
      <c r="E17" s="159"/>
      <c r="F17" s="159"/>
      <c r="G17" s="159"/>
      <c r="H17" s="159"/>
      <c r="I17" s="159">
        <v>1</v>
      </c>
      <c r="J17" s="159">
        <v>1</v>
      </c>
      <c r="K17" s="159"/>
      <c r="L17" s="159"/>
      <c r="M17" s="159">
        <v>1</v>
      </c>
      <c r="N17" s="515">
        <v>3</v>
      </c>
    </row>
    <row r="18" spans="1:14" ht="14.25" customHeight="1">
      <c r="A18" s="516" t="s">
        <v>261</v>
      </c>
      <c r="B18" s="517">
        <v>2</v>
      </c>
      <c r="C18" s="517">
        <v>3</v>
      </c>
      <c r="D18" s="517">
        <v>3</v>
      </c>
      <c r="E18" s="517">
        <v>10</v>
      </c>
      <c r="F18" s="517">
        <v>6</v>
      </c>
      <c r="G18" s="517">
        <v>12</v>
      </c>
      <c r="H18" s="517">
        <v>17</v>
      </c>
      <c r="I18" s="517">
        <v>17</v>
      </c>
      <c r="J18" s="517">
        <v>26</v>
      </c>
      <c r="K18" s="517">
        <v>43</v>
      </c>
      <c r="L18" s="517">
        <v>50</v>
      </c>
      <c r="M18" s="517">
        <v>50</v>
      </c>
      <c r="N18" s="517">
        <v>239</v>
      </c>
    </row>
    <row r="19" spans="1:14" ht="18" customHeight="1">
      <c r="A19" s="823" t="s">
        <v>192</v>
      </c>
      <c r="B19" s="824"/>
      <c r="C19" s="824"/>
      <c r="D19" s="824"/>
      <c r="E19" s="824"/>
      <c r="F19" s="824"/>
      <c r="G19" s="824"/>
      <c r="H19" s="824"/>
      <c r="I19" s="824"/>
      <c r="J19" s="824"/>
      <c r="K19" s="824"/>
      <c r="L19" s="824"/>
      <c r="M19" s="824"/>
      <c r="N19" s="825"/>
    </row>
    <row r="20" spans="1:14" ht="14.25" customHeight="1">
      <c r="A20" s="514" t="s">
        <v>198</v>
      </c>
      <c r="B20" s="159"/>
      <c r="C20" s="159">
        <v>1</v>
      </c>
      <c r="D20" s="159">
        <v>1</v>
      </c>
      <c r="E20" s="159"/>
      <c r="F20" s="159"/>
      <c r="G20" s="159">
        <v>1</v>
      </c>
      <c r="H20" s="159">
        <v>2</v>
      </c>
      <c r="I20" s="159">
        <v>6</v>
      </c>
      <c r="J20" s="159">
        <v>8</v>
      </c>
      <c r="K20" s="159">
        <v>12</v>
      </c>
      <c r="L20" s="159">
        <v>20</v>
      </c>
      <c r="M20" s="159">
        <v>64</v>
      </c>
      <c r="N20" s="159">
        <v>115</v>
      </c>
    </row>
    <row r="21" spans="1:14" ht="14.25" customHeight="1">
      <c r="A21" s="514" t="s">
        <v>197</v>
      </c>
      <c r="B21" s="159"/>
      <c r="C21" s="159">
        <v>2</v>
      </c>
      <c r="D21" s="159"/>
      <c r="E21" s="159">
        <v>1</v>
      </c>
      <c r="F21" s="159">
        <v>3</v>
      </c>
      <c r="G21" s="159">
        <v>6</v>
      </c>
      <c r="H21" s="159">
        <v>5</v>
      </c>
      <c r="I21" s="159">
        <v>11</v>
      </c>
      <c r="J21" s="159">
        <v>12</v>
      </c>
      <c r="K21" s="159">
        <v>16</v>
      </c>
      <c r="L21" s="159">
        <v>13</v>
      </c>
      <c r="M21" s="159">
        <v>15</v>
      </c>
      <c r="N21" s="159">
        <v>84</v>
      </c>
    </row>
    <row r="22" spans="1:14" ht="14.25" customHeight="1">
      <c r="A22" s="514" t="s">
        <v>199</v>
      </c>
      <c r="B22" s="159"/>
      <c r="C22" s="159"/>
      <c r="D22" s="159"/>
      <c r="E22" s="159"/>
      <c r="F22" s="159"/>
      <c r="G22" s="159"/>
      <c r="H22" s="159"/>
      <c r="I22" s="159">
        <v>1</v>
      </c>
      <c r="J22" s="159">
        <v>4</v>
      </c>
      <c r="K22" s="159">
        <v>2</v>
      </c>
      <c r="L22" s="159">
        <v>9</v>
      </c>
      <c r="M22" s="159">
        <v>17</v>
      </c>
      <c r="N22" s="159">
        <v>33</v>
      </c>
    </row>
    <row r="23" spans="1:14" ht="14.25" customHeight="1">
      <c r="A23" s="514" t="s">
        <v>202</v>
      </c>
      <c r="B23" s="159"/>
      <c r="C23" s="159"/>
      <c r="D23" s="159"/>
      <c r="E23" s="159"/>
      <c r="F23" s="159"/>
      <c r="G23" s="159"/>
      <c r="H23" s="159"/>
      <c r="I23" s="159"/>
      <c r="J23" s="159"/>
      <c r="K23" s="159">
        <v>2</v>
      </c>
      <c r="L23" s="159">
        <v>4</v>
      </c>
      <c r="M23" s="159">
        <v>13</v>
      </c>
      <c r="N23" s="159">
        <v>19</v>
      </c>
    </row>
    <row r="24" spans="1:14" ht="14.25" customHeight="1">
      <c r="A24" s="514" t="s">
        <v>205</v>
      </c>
      <c r="B24" s="159"/>
      <c r="C24" s="159"/>
      <c r="D24" s="159"/>
      <c r="E24" s="159">
        <v>1</v>
      </c>
      <c r="F24" s="159"/>
      <c r="G24" s="159"/>
      <c r="H24" s="159">
        <v>1</v>
      </c>
      <c r="I24" s="159">
        <v>1</v>
      </c>
      <c r="J24" s="159">
        <v>1</v>
      </c>
      <c r="K24" s="159">
        <v>2</v>
      </c>
      <c r="L24" s="159">
        <v>6</v>
      </c>
      <c r="M24" s="159">
        <v>4</v>
      </c>
      <c r="N24" s="159">
        <v>16</v>
      </c>
    </row>
    <row r="25" spans="1:14" ht="14.25" customHeight="1">
      <c r="A25" s="514" t="s">
        <v>1136</v>
      </c>
      <c r="B25" s="159"/>
      <c r="C25" s="159"/>
      <c r="D25" s="159"/>
      <c r="E25" s="159"/>
      <c r="F25" s="159"/>
      <c r="G25" s="159"/>
      <c r="H25" s="159"/>
      <c r="I25" s="159"/>
      <c r="J25" s="159"/>
      <c r="K25" s="159">
        <v>2</v>
      </c>
      <c r="L25" s="159"/>
      <c r="M25" s="159">
        <v>13</v>
      </c>
      <c r="N25" s="159">
        <v>15</v>
      </c>
    </row>
    <row r="26" spans="1:14" ht="14.25" customHeight="1">
      <c r="A26" s="514" t="s">
        <v>1149</v>
      </c>
      <c r="B26" s="159"/>
      <c r="C26" s="159"/>
      <c r="D26" s="159"/>
      <c r="E26" s="159"/>
      <c r="F26" s="159"/>
      <c r="G26" s="159"/>
      <c r="H26" s="159">
        <v>1</v>
      </c>
      <c r="I26" s="159">
        <v>2</v>
      </c>
      <c r="J26" s="159"/>
      <c r="K26" s="159">
        <v>2</v>
      </c>
      <c r="L26" s="159">
        <v>2</v>
      </c>
      <c r="M26" s="159">
        <v>5</v>
      </c>
      <c r="N26" s="159">
        <v>12</v>
      </c>
    </row>
    <row r="27" spans="1:14" ht="14.25" customHeight="1">
      <c r="A27" s="514" t="s">
        <v>200</v>
      </c>
      <c r="B27" s="159"/>
      <c r="C27" s="159"/>
      <c r="D27" s="159"/>
      <c r="E27" s="159"/>
      <c r="F27" s="159"/>
      <c r="G27" s="159"/>
      <c r="H27" s="159">
        <v>1</v>
      </c>
      <c r="I27" s="159"/>
      <c r="J27" s="159"/>
      <c r="K27" s="159">
        <v>1</v>
      </c>
      <c r="L27" s="159">
        <v>5</v>
      </c>
      <c r="M27" s="159">
        <v>3</v>
      </c>
      <c r="N27" s="159">
        <v>10</v>
      </c>
    </row>
    <row r="28" spans="1:14" ht="14.25" customHeight="1">
      <c r="A28" s="514" t="s">
        <v>201</v>
      </c>
      <c r="B28" s="159">
        <v>1</v>
      </c>
      <c r="C28" s="159"/>
      <c r="D28" s="159">
        <v>1</v>
      </c>
      <c r="E28" s="159"/>
      <c r="F28" s="159"/>
      <c r="G28" s="159">
        <v>1</v>
      </c>
      <c r="H28" s="159"/>
      <c r="I28" s="159">
        <v>1</v>
      </c>
      <c r="J28" s="159">
        <v>2</v>
      </c>
      <c r="K28" s="159">
        <v>1</v>
      </c>
      <c r="L28" s="159">
        <v>2</v>
      </c>
      <c r="M28" s="159"/>
      <c r="N28" s="159">
        <v>9</v>
      </c>
    </row>
    <row r="29" spans="1:14" ht="14.25" customHeight="1">
      <c r="A29" s="514" t="s">
        <v>204</v>
      </c>
      <c r="B29" s="159"/>
      <c r="C29" s="159"/>
      <c r="D29" s="159"/>
      <c r="E29" s="159"/>
      <c r="F29" s="159"/>
      <c r="G29" s="159"/>
      <c r="H29" s="159"/>
      <c r="I29" s="159"/>
      <c r="J29" s="159"/>
      <c r="K29" s="159"/>
      <c r="L29" s="159">
        <v>2</v>
      </c>
      <c r="M29" s="159">
        <v>6</v>
      </c>
      <c r="N29" s="159">
        <v>8</v>
      </c>
    </row>
    <row r="30" spans="1:14" ht="14.25" customHeight="1">
      <c r="A30" s="514" t="s">
        <v>196</v>
      </c>
      <c r="B30" s="159"/>
      <c r="C30" s="159"/>
      <c r="D30" s="159"/>
      <c r="E30" s="159"/>
      <c r="F30" s="159"/>
      <c r="G30" s="159"/>
      <c r="H30" s="159"/>
      <c r="I30" s="159"/>
      <c r="J30" s="159">
        <v>1</v>
      </c>
      <c r="K30" s="159">
        <v>1</v>
      </c>
      <c r="L30" s="159">
        <v>1</v>
      </c>
      <c r="M30" s="159">
        <v>4</v>
      </c>
      <c r="N30" s="159">
        <v>7</v>
      </c>
    </row>
    <row r="31" spans="1:14" ht="14.25" customHeight="1">
      <c r="A31" s="514" t="s">
        <v>203</v>
      </c>
      <c r="B31" s="159"/>
      <c r="C31" s="159"/>
      <c r="D31" s="159"/>
      <c r="E31" s="159"/>
      <c r="F31" s="159"/>
      <c r="G31" s="159">
        <v>1</v>
      </c>
      <c r="H31" s="159">
        <v>1</v>
      </c>
      <c r="I31" s="159">
        <v>1</v>
      </c>
      <c r="J31" s="159">
        <v>1</v>
      </c>
      <c r="K31" s="159">
        <v>1</v>
      </c>
      <c r="L31" s="159">
        <v>1</v>
      </c>
      <c r="M31" s="159">
        <v>1</v>
      </c>
      <c r="N31" s="159">
        <v>7</v>
      </c>
    </row>
    <row r="32" spans="1:14" ht="14.25" customHeight="1">
      <c r="A32" s="514" t="s">
        <v>207</v>
      </c>
      <c r="B32" s="159"/>
      <c r="C32" s="159"/>
      <c r="D32" s="159"/>
      <c r="E32" s="159"/>
      <c r="F32" s="159"/>
      <c r="G32" s="159"/>
      <c r="H32" s="159"/>
      <c r="I32" s="159"/>
      <c r="J32" s="159"/>
      <c r="K32" s="159"/>
      <c r="L32" s="159"/>
      <c r="M32" s="159">
        <v>1</v>
      </c>
      <c r="N32" s="159">
        <v>1</v>
      </c>
    </row>
    <row r="33" spans="1:14" ht="14.25" customHeight="1">
      <c r="A33" s="518" t="s">
        <v>195</v>
      </c>
      <c r="B33" s="179">
        <v>1</v>
      </c>
      <c r="C33" s="179"/>
      <c r="D33" s="179"/>
      <c r="E33" s="179"/>
      <c r="F33" s="179"/>
      <c r="G33" s="179"/>
      <c r="H33" s="179"/>
      <c r="I33" s="179"/>
      <c r="J33" s="179"/>
      <c r="K33" s="179"/>
      <c r="L33" s="179"/>
      <c r="M33" s="179"/>
      <c r="N33" s="179">
        <v>1</v>
      </c>
    </row>
    <row r="34" spans="1:14" ht="14.25" customHeight="1">
      <c r="A34" s="514" t="s">
        <v>206</v>
      </c>
      <c r="B34" s="158"/>
      <c r="C34" s="158"/>
      <c r="D34" s="158"/>
      <c r="E34" s="158"/>
      <c r="F34" s="158"/>
      <c r="G34" s="158"/>
      <c r="H34" s="158"/>
      <c r="I34" s="158"/>
      <c r="J34" s="158"/>
      <c r="K34" s="158"/>
      <c r="L34" s="158"/>
      <c r="M34" s="158">
        <v>1</v>
      </c>
      <c r="N34" s="158">
        <v>1</v>
      </c>
    </row>
    <row r="35" spans="1:14" ht="14.25" customHeight="1">
      <c r="A35" s="519" t="s">
        <v>261</v>
      </c>
      <c r="B35" s="520">
        <v>2</v>
      </c>
      <c r="C35" s="520">
        <v>3</v>
      </c>
      <c r="D35" s="520">
        <v>2</v>
      </c>
      <c r="E35" s="520">
        <v>2</v>
      </c>
      <c r="F35" s="520">
        <v>3</v>
      </c>
      <c r="G35" s="520">
        <v>9</v>
      </c>
      <c r="H35" s="520">
        <v>11</v>
      </c>
      <c r="I35" s="520">
        <v>23</v>
      </c>
      <c r="J35" s="520">
        <v>29</v>
      </c>
      <c r="K35" s="520">
        <v>42</v>
      </c>
      <c r="L35" s="520">
        <v>65</v>
      </c>
      <c r="M35" s="520">
        <v>147</v>
      </c>
      <c r="N35" s="521">
        <v>338</v>
      </c>
    </row>
    <row r="36" spans="1:14" ht="18" customHeight="1">
      <c r="A36" s="58" t="s">
        <v>1138</v>
      </c>
      <c r="B36" s="254"/>
      <c r="C36" s="254"/>
      <c r="D36" s="254"/>
      <c r="E36" s="254"/>
      <c r="F36" s="254"/>
      <c r="G36" s="254"/>
      <c r="H36" s="254"/>
      <c r="I36" s="254"/>
      <c r="J36" s="254"/>
      <c r="K36" s="254"/>
      <c r="L36" s="254"/>
      <c r="M36" s="254"/>
      <c r="N36" s="254"/>
    </row>
    <row r="37" spans="1:14">
      <c r="A37" s="255" t="s">
        <v>1150</v>
      </c>
    </row>
    <row r="38" spans="1:14">
      <c r="A38" s="99"/>
    </row>
    <row r="39" spans="1:14">
      <c r="A39" s="251"/>
    </row>
    <row r="40" spans="1:14">
      <c r="A40" s="251"/>
    </row>
    <row r="41" spans="1:14">
      <c r="A41" s="251"/>
    </row>
    <row r="42" spans="1:14">
      <c r="A42" s="251"/>
    </row>
    <row r="43" spans="1:14">
      <c r="A43" s="251"/>
    </row>
    <row r="44" spans="1:14">
      <c r="A44" s="251"/>
    </row>
    <row r="45" spans="1:14">
      <c r="A45" s="251"/>
    </row>
  </sheetData>
  <mergeCells count="2">
    <mergeCell ref="A4:N4"/>
    <mergeCell ref="A19:N19"/>
  </mergeCells>
  <pageMargins left="0.70866141732283472" right="0.70866141732283472" top="0.74803149606299213" bottom="0.74803149606299213" header="0.31496062992125984" footer="0.31496062992125984"/>
  <pageSetup paperSize="9" scale="91" orientation="landscape" r:id="rId1"/>
</worksheet>
</file>

<file path=xl/worksheets/sheet3.xml><?xml version="1.0" encoding="utf-8"?>
<worksheet xmlns="http://schemas.openxmlformats.org/spreadsheetml/2006/main" xmlns:r="http://schemas.openxmlformats.org/officeDocument/2006/relationships">
  <dimension ref="A1:C63"/>
  <sheetViews>
    <sheetView workbookViewId="0"/>
  </sheetViews>
  <sheetFormatPr defaultColWidth="13.42578125" defaultRowHeight="15"/>
  <cols>
    <col min="1" max="1" width="15.85546875" style="303" customWidth="1"/>
    <col min="2" max="2" width="13.42578125" style="303"/>
    <col min="3" max="3" width="59.28515625" style="303" customWidth="1"/>
    <col min="4" max="16384" width="13.42578125" style="81"/>
  </cols>
  <sheetData>
    <row r="1" spans="1:3">
      <c r="A1" s="36" t="s">
        <v>2109</v>
      </c>
    </row>
    <row r="2" spans="1:3">
      <c r="A2" s="36"/>
    </row>
    <row r="3" spans="1:3" s="240" customFormat="1">
      <c r="A3" s="754" t="s">
        <v>1262</v>
      </c>
      <c r="B3" s="755" t="s">
        <v>1200</v>
      </c>
      <c r="C3" s="485" t="s">
        <v>1201</v>
      </c>
    </row>
    <row r="4" spans="1:3" s="240" customFormat="1">
      <c r="A4" s="754"/>
      <c r="B4" s="755"/>
      <c r="C4" s="485" t="s">
        <v>1202</v>
      </c>
    </row>
    <row r="5" spans="1:3" s="240" customFormat="1" ht="25.5">
      <c r="A5" s="754"/>
      <c r="B5" s="755"/>
      <c r="C5" s="485" t="s">
        <v>1203</v>
      </c>
    </row>
    <row r="6" spans="1:3" s="240" customFormat="1">
      <c r="A6" s="754"/>
      <c r="B6" s="755"/>
      <c r="C6" s="485" t="s">
        <v>1204</v>
      </c>
    </row>
    <row r="7" spans="1:3" s="240" customFormat="1" ht="25.5">
      <c r="A7" s="754"/>
      <c r="B7" s="755"/>
      <c r="C7" s="485" t="s">
        <v>1205</v>
      </c>
    </row>
    <row r="8" spans="1:3" s="240" customFormat="1">
      <c r="A8" s="754"/>
      <c r="B8" s="755"/>
      <c r="C8" s="485" t="s">
        <v>1206</v>
      </c>
    </row>
    <row r="9" spans="1:3" s="240" customFormat="1">
      <c r="A9" s="754"/>
      <c r="B9" s="755"/>
      <c r="C9" s="485" t="s">
        <v>1207</v>
      </c>
    </row>
    <row r="10" spans="1:3" s="240" customFormat="1">
      <c r="A10" s="754"/>
      <c r="B10" s="755"/>
      <c r="C10" s="485" t="s">
        <v>1208</v>
      </c>
    </row>
    <row r="11" spans="1:3" s="240" customFormat="1" ht="9" customHeight="1">
      <c r="A11" s="754"/>
      <c r="B11" s="755"/>
      <c r="C11" s="485"/>
    </row>
    <row r="12" spans="1:3" s="240" customFormat="1" ht="51">
      <c r="A12" s="754" t="s">
        <v>1256</v>
      </c>
      <c r="B12" s="755" t="s">
        <v>1209</v>
      </c>
      <c r="C12" s="485" t="s">
        <v>1210</v>
      </c>
    </row>
    <row r="13" spans="1:3" s="240" customFormat="1">
      <c r="A13" s="754"/>
      <c r="B13" s="755"/>
      <c r="C13" s="485" t="s">
        <v>1211</v>
      </c>
    </row>
    <row r="14" spans="1:3" s="240" customFormat="1" ht="25.5">
      <c r="A14" s="754"/>
      <c r="B14" s="755"/>
      <c r="C14" s="485" t="s">
        <v>1212</v>
      </c>
    </row>
    <row r="15" spans="1:3" s="240" customFormat="1">
      <c r="A15" s="754"/>
      <c r="B15" s="755"/>
      <c r="C15" s="485" t="s">
        <v>1213</v>
      </c>
    </row>
    <row r="16" spans="1:3" s="240" customFormat="1" ht="9" customHeight="1">
      <c r="A16" s="754"/>
      <c r="B16" s="755"/>
      <c r="C16" s="485"/>
    </row>
    <row r="17" spans="1:3" s="240" customFormat="1">
      <c r="A17" s="754" t="s">
        <v>1261</v>
      </c>
      <c r="B17" s="755" t="s">
        <v>1214</v>
      </c>
      <c r="C17" s="485" t="s">
        <v>1215</v>
      </c>
    </row>
    <row r="18" spans="1:3" s="240" customFormat="1">
      <c r="A18" s="754"/>
      <c r="B18" s="755"/>
      <c r="C18" s="485" t="s">
        <v>1216</v>
      </c>
    </row>
    <row r="19" spans="1:3" s="240" customFormat="1">
      <c r="A19" s="754"/>
      <c r="B19" s="755"/>
      <c r="C19" s="485" t="s">
        <v>1217</v>
      </c>
    </row>
    <row r="20" spans="1:3" s="240" customFormat="1">
      <c r="A20" s="754"/>
      <c r="B20" s="755"/>
      <c r="C20" s="485" t="s">
        <v>1605</v>
      </c>
    </row>
    <row r="21" spans="1:3" s="240" customFormat="1" ht="25.5">
      <c r="A21" s="754"/>
      <c r="B21" s="755"/>
      <c r="C21" s="485" t="s">
        <v>1218</v>
      </c>
    </row>
    <row r="22" spans="1:3" s="240" customFormat="1">
      <c r="A22" s="754"/>
      <c r="B22" s="755"/>
      <c r="C22" s="485" t="s">
        <v>1219</v>
      </c>
    </row>
    <row r="23" spans="1:3" s="240" customFormat="1">
      <c r="A23" s="754"/>
      <c r="B23" s="755"/>
      <c r="C23" s="485" t="s">
        <v>1220</v>
      </c>
    </row>
    <row r="24" spans="1:3" s="240" customFormat="1">
      <c r="A24" s="754"/>
      <c r="B24" s="755"/>
      <c r="C24" s="485" t="s">
        <v>1221</v>
      </c>
    </row>
    <row r="25" spans="1:3" s="240" customFormat="1">
      <c r="A25" s="754"/>
      <c r="B25" s="755"/>
      <c r="C25" s="485" t="s">
        <v>1222</v>
      </c>
    </row>
    <row r="26" spans="1:3" s="240" customFormat="1" ht="9" customHeight="1">
      <c r="A26" s="754"/>
      <c r="B26" s="755"/>
      <c r="C26" s="485"/>
    </row>
    <row r="27" spans="1:3" s="240" customFormat="1">
      <c r="A27" s="754" t="s">
        <v>1257</v>
      </c>
      <c r="B27" s="755" t="s">
        <v>1214</v>
      </c>
      <c r="C27" s="485" t="s">
        <v>1223</v>
      </c>
    </row>
    <row r="28" spans="1:3" s="240" customFormat="1">
      <c r="A28" s="754"/>
      <c r="B28" s="755"/>
      <c r="C28" s="485" t="s">
        <v>1224</v>
      </c>
    </row>
    <row r="29" spans="1:3" s="240" customFormat="1">
      <c r="A29" s="754"/>
      <c r="B29" s="755"/>
      <c r="C29" s="485" t="s">
        <v>1225</v>
      </c>
    </row>
    <row r="30" spans="1:3" s="240" customFormat="1">
      <c r="A30" s="754"/>
      <c r="B30" s="755"/>
      <c r="C30" s="485" t="s">
        <v>1226</v>
      </c>
    </row>
    <row r="31" spans="1:3" s="240" customFormat="1" ht="9" customHeight="1">
      <c r="A31" s="754"/>
      <c r="B31" s="755"/>
      <c r="C31" s="485"/>
    </row>
    <row r="32" spans="1:3" s="240" customFormat="1">
      <c r="A32" s="754" t="s">
        <v>1227</v>
      </c>
      <c r="B32" s="755" t="s">
        <v>1214</v>
      </c>
      <c r="C32" s="485" t="s">
        <v>1228</v>
      </c>
    </row>
    <row r="33" spans="1:3" s="240" customFormat="1">
      <c r="A33" s="754"/>
      <c r="B33" s="755"/>
      <c r="C33" s="485" t="s">
        <v>1229</v>
      </c>
    </row>
    <row r="34" spans="1:3" s="240" customFormat="1">
      <c r="A34" s="754"/>
      <c r="B34" s="755"/>
      <c r="C34" s="485" t="s">
        <v>1230</v>
      </c>
    </row>
    <row r="35" spans="1:3" s="240" customFormat="1">
      <c r="A35" s="754"/>
      <c r="B35" s="755"/>
      <c r="C35" s="485" t="s">
        <v>1231</v>
      </c>
    </row>
    <row r="36" spans="1:3" s="240" customFormat="1">
      <c r="A36" s="754"/>
      <c r="B36" s="755"/>
      <c r="C36" s="485" t="s">
        <v>1232</v>
      </c>
    </row>
    <row r="37" spans="1:3" s="240" customFormat="1">
      <c r="A37" s="754"/>
      <c r="B37" s="755"/>
      <c r="C37" s="485" t="s">
        <v>1233</v>
      </c>
    </row>
    <row r="38" spans="1:3" s="240" customFormat="1" ht="9" customHeight="1">
      <c r="A38" s="754"/>
      <c r="B38" s="755"/>
      <c r="C38" s="485"/>
    </row>
    <row r="39" spans="1:3" s="240" customFormat="1">
      <c r="A39" s="754" t="s">
        <v>1260</v>
      </c>
      <c r="B39" s="755" t="s">
        <v>1214</v>
      </c>
      <c r="C39" s="485" t="s">
        <v>1234</v>
      </c>
    </row>
    <row r="40" spans="1:3" s="240" customFormat="1">
      <c r="A40" s="754"/>
      <c r="B40" s="755"/>
      <c r="C40" s="485" t="s">
        <v>1235</v>
      </c>
    </row>
    <row r="41" spans="1:3" s="240" customFormat="1">
      <c r="A41" s="754"/>
      <c r="B41" s="755"/>
      <c r="C41" s="485" t="s">
        <v>1236</v>
      </c>
    </row>
    <row r="42" spans="1:3" s="240" customFormat="1">
      <c r="A42" s="754"/>
      <c r="B42" s="755"/>
      <c r="C42" s="485" t="s">
        <v>1237</v>
      </c>
    </row>
    <row r="43" spans="1:3" s="240" customFormat="1">
      <c r="A43" s="754"/>
      <c r="B43" s="755"/>
      <c r="C43" s="485" t="s">
        <v>1238</v>
      </c>
    </row>
    <row r="44" spans="1:3" s="240" customFormat="1">
      <c r="A44" s="754"/>
      <c r="B44" s="755"/>
      <c r="C44" s="485" t="s">
        <v>1239</v>
      </c>
    </row>
    <row r="45" spans="1:3" s="240" customFormat="1">
      <c r="A45" s="754"/>
      <c r="B45" s="755"/>
      <c r="C45" s="485" t="s">
        <v>1240</v>
      </c>
    </row>
    <row r="46" spans="1:3" s="240" customFormat="1">
      <c r="A46" s="754"/>
      <c r="B46" s="755"/>
      <c r="C46" s="485" t="s">
        <v>1241</v>
      </c>
    </row>
    <row r="47" spans="1:3" s="240" customFormat="1">
      <c r="A47" s="754"/>
      <c r="B47" s="755"/>
      <c r="C47" s="485" t="s">
        <v>1242</v>
      </c>
    </row>
    <row r="48" spans="1:3" s="240" customFormat="1">
      <c r="A48" s="754" t="s">
        <v>1258</v>
      </c>
      <c r="B48" s="755" t="s">
        <v>1214</v>
      </c>
      <c r="C48" s="485" t="s">
        <v>1243</v>
      </c>
    </row>
    <row r="49" spans="1:3" s="240" customFormat="1">
      <c r="A49" s="754"/>
      <c r="B49" s="755"/>
      <c r="C49" s="485" t="s">
        <v>1244</v>
      </c>
    </row>
    <row r="50" spans="1:3" s="240" customFormat="1">
      <c r="A50" s="754"/>
      <c r="B50" s="755"/>
      <c r="C50" s="485" t="s">
        <v>1245</v>
      </c>
    </row>
    <row r="51" spans="1:3" s="240" customFormat="1">
      <c r="A51" s="754"/>
      <c r="B51" s="755"/>
      <c r="C51" s="485" t="s">
        <v>1246</v>
      </c>
    </row>
    <row r="52" spans="1:3" s="240" customFormat="1">
      <c r="A52" s="754"/>
      <c r="B52" s="755"/>
      <c r="C52" s="485" t="s">
        <v>1247</v>
      </c>
    </row>
    <row r="53" spans="1:3" s="240" customFormat="1" ht="9.75" customHeight="1">
      <c r="A53" s="754"/>
      <c r="B53" s="755"/>
    </row>
    <row r="54" spans="1:3" s="240" customFormat="1">
      <c r="A54" s="754" t="s">
        <v>1606</v>
      </c>
      <c r="B54" s="755" t="s">
        <v>1214</v>
      </c>
      <c r="C54" s="485" t="s">
        <v>1248</v>
      </c>
    </row>
    <row r="55" spans="1:3" s="240" customFormat="1">
      <c r="A55" s="754"/>
      <c r="B55" s="755"/>
      <c r="C55" s="485" t="s">
        <v>1249</v>
      </c>
    </row>
    <row r="56" spans="1:3" s="240" customFormat="1">
      <c r="A56" s="754"/>
      <c r="B56" s="755"/>
      <c r="C56" s="485" t="s">
        <v>1250</v>
      </c>
    </row>
    <row r="57" spans="1:3" s="240" customFormat="1">
      <c r="A57" s="754"/>
      <c r="B57" s="755"/>
      <c r="C57" s="485" t="s">
        <v>1251</v>
      </c>
    </row>
    <row r="58" spans="1:3" s="240" customFormat="1">
      <c r="A58" s="754"/>
      <c r="B58" s="755"/>
      <c r="C58" s="485" t="s">
        <v>1252</v>
      </c>
    </row>
    <row r="59" spans="1:3" s="240" customFormat="1" ht="9.75" customHeight="1">
      <c r="A59" s="754"/>
      <c r="B59" s="755"/>
      <c r="C59" s="485"/>
    </row>
    <row r="60" spans="1:3" s="240" customFormat="1" ht="29.25" customHeight="1">
      <c r="A60" s="754" t="s">
        <v>1259</v>
      </c>
      <c r="B60" s="755" t="s">
        <v>1214</v>
      </c>
      <c r="C60" s="485" t="s">
        <v>1253</v>
      </c>
    </row>
    <row r="61" spans="1:3" s="240" customFormat="1">
      <c r="A61" s="754"/>
      <c r="B61" s="755"/>
      <c r="C61" s="485" t="s">
        <v>1254</v>
      </c>
    </row>
    <row r="62" spans="1:3" s="240" customFormat="1" ht="38.25">
      <c r="A62" s="754"/>
      <c r="B62" s="755"/>
      <c r="C62" s="485" t="s">
        <v>1255</v>
      </c>
    </row>
    <row r="63" spans="1:3" s="240" customFormat="1" ht="9.75" customHeight="1">
      <c r="A63" s="754"/>
      <c r="B63" s="755"/>
      <c r="C63" s="485"/>
    </row>
  </sheetData>
  <mergeCells count="18">
    <mergeCell ref="A48:A53"/>
    <mergeCell ref="B48:B53"/>
    <mergeCell ref="A54:A59"/>
    <mergeCell ref="B54:B59"/>
    <mergeCell ref="A60:A63"/>
    <mergeCell ref="B60:B63"/>
    <mergeCell ref="A27:A31"/>
    <mergeCell ref="B27:B31"/>
    <mergeCell ref="A32:A38"/>
    <mergeCell ref="B32:B38"/>
    <mergeCell ref="A39:A47"/>
    <mergeCell ref="B39:B47"/>
    <mergeCell ref="A3:A11"/>
    <mergeCell ref="B3:B11"/>
    <mergeCell ref="A12:A16"/>
    <mergeCell ref="B12:B16"/>
    <mergeCell ref="A17:A26"/>
    <mergeCell ref="B17:B2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dimension ref="A1:N29"/>
  <sheetViews>
    <sheetView workbookViewId="0"/>
  </sheetViews>
  <sheetFormatPr defaultRowHeight="12.75"/>
  <cols>
    <col min="1" max="1" width="59.42578125" style="56" customWidth="1"/>
    <col min="2" max="13" width="5.7109375" style="56" customWidth="1"/>
    <col min="14" max="14" width="5.7109375" style="65" customWidth="1"/>
    <col min="15" max="16384" width="9.140625" style="56"/>
  </cols>
  <sheetData>
    <row r="1" spans="1:14" s="80" customFormat="1" ht="15">
      <c r="A1" s="55" t="s">
        <v>1879</v>
      </c>
      <c r="N1" s="55"/>
    </row>
    <row r="3" spans="1:14" s="48" customFormat="1" ht="33.75" customHeight="1">
      <c r="A3" s="252" t="s">
        <v>1137</v>
      </c>
      <c r="B3" s="252" t="s">
        <v>1134</v>
      </c>
      <c r="C3" s="252" t="s">
        <v>1139</v>
      </c>
      <c r="D3" s="252" t="s">
        <v>1140</v>
      </c>
      <c r="E3" s="252" t="s">
        <v>1141</v>
      </c>
      <c r="F3" s="252" t="s">
        <v>1142</v>
      </c>
      <c r="G3" s="252" t="s">
        <v>1143</v>
      </c>
      <c r="H3" s="252" t="s">
        <v>1144</v>
      </c>
      <c r="I3" s="252" t="s">
        <v>1145</v>
      </c>
      <c r="J3" s="252" t="s">
        <v>1146</v>
      </c>
      <c r="K3" s="252" t="s">
        <v>1147</v>
      </c>
      <c r="L3" s="252" t="s">
        <v>1148</v>
      </c>
      <c r="M3" s="252" t="s">
        <v>194</v>
      </c>
      <c r="N3" s="252" t="s">
        <v>172</v>
      </c>
    </row>
    <row r="4" spans="1:14" ht="15.75" customHeight="1">
      <c r="A4" s="526" t="s">
        <v>198</v>
      </c>
      <c r="B4" s="194"/>
      <c r="C4" s="194">
        <v>3</v>
      </c>
      <c r="D4" s="194">
        <v>2</v>
      </c>
      <c r="E4" s="194">
        <v>5</v>
      </c>
      <c r="F4" s="194">
        <v>1</v>
      </c>
      <c r="G4" s="194">
        <v>4</v>
      </c>
      <c r="H4" s="194">
        <v>5</v>
      </c>
      <c r="I4" s="194">
        <v>8</v>
      </c>
      <c r="J4" s="194">
        <v>12</v>
      </c>
      <c r="K4" s="194">
        <v>29</v>
      </c>
      <c r="L4" s="194">
        <v>48</v>
      </c>
      <c r="M4" s="194">
        <v>85</v>
      </c>
      <c r="N4" s="194">
        <v>202</v>
      </c>
    </row>
    <row r="5" spans="1:14" ht="15.75" customHeight="1">
      <c r="A5" s="514" t="s">
        <v>197</v>
      </c>
      <c r="B5" s="159">
        <v>1</v>
      </c>
      <c r="C5" s="159">
        <v>2</v>
      </c>
      <c r="D5" s="159"/>
      <c r="E5" s="159">
        <v>3</v>
      </c>
      <c r="F5" s="159">
        <v>7</v>
      </c>
      <c r="G5" s="159">
        <v>12</v>
      </c>
      <c r="H5" s="159">
        <v>13</v>
      </c>
      <c r="I5" s="159">
        <v>20</v>
      </c>
      <c r="J5" s="159">
        <v>26</v>
      </c>
      <c r="K5" s="159">
        <v>29</v>
      </c>
      <c r="L5" s="159">
        <v>21</v>
      </c>
      <c r="M5" s="159">
        <v>25</v>
      </c>
      <c r="N5" s="159">
        <v>159</v>
      </c>
    </row>
    <row r="6" spans="1:14" ht="15.75" customHeight="1">
      <c r="A6" s="514" t="s">
        <v>199</v>
      </c>
      <c r="B6" s="159"/>
      <c r="C6" s="159">
        <v>1</v>
      </c>
      <c r="D6" s="159"/>
      <c r="E6" s="159"/>
      <c r="F6" s="159"/>
      <c r="G6" s="159">
        <v>1</v>
      </c>
      <c r="H6" s="159"/>
      <c r="I6" s="159">
        <v>3</v>
      </c>
      <c r="J6" s="159">
        <v>9</v>
      </c>
      <c r="K6" s="159">
        <v>4</v>
      </c>
      <c r="L6" s="159">
        <v>15</v>
      </c>
      <c r="M6" s="159">
        <v>25</v>
      </c>
      <c r="N6" s="159">
        <v>58</v>
      </c>
    </row>
    <row r="7" spans="1:14" ht="15.75" customHeight="1">
      <c r="A7" s="514" t="s">
        <v>205</v>
      </c>
      <c r="B7" s="159"/>
      <c r="C7" s="159"/>
      <c r="D7" s="159"/>
      <c r="E7" s="159">
        <v>1</v>
      </c>
      <c r="F7" s="159">
        <v>1</v>
      </c>
      <c r="G7" s="159">
        <v>1</v>
      </c>
      <c r="H7" s="159">
        <v>2</v>
      </c>
      <c r="I7" s="159">
        <v>1</v>
      </c>
      <c r="J7" s="159">
        <v>2</v>
      </c>
      <c r="K7" s="159">
        <v>2</v>
      </c>
      <c r="L7" s="159">
        <v>9</v>
      </c>
      <c r="M7" s="159">
        <v>6</v>
      </c>
      <c r="N7" s="159">
        <v>25</v>
      </c>
    </row>
    <row r="8" spans="1:14" ht="15.75" customHeight="1">
      <c r="A8" s="514" t="s">
        <v>202</v>
      </c>
      <c r="B8" s="159"/>
      <c r="C8" s="159"/>
      <c r="D8" s="159">
        <v>1</v>
      </c>
      <c r="E8" s="159"/>
      <c r="F8" s="159"/>
      <c r="G8" s="159"/>
      <c r="H8" s="159"/>
      <c r="I8" s="159"/>
      <c r="J8" s="159"/>
      <c r="K8" s="159">
        <v>2</v>
      </c>
      <c r="L8" s="159">
        <v>5</v>
      </c>
      <c r="M8" s="159">
        <v>14</v>
      </c>
      <c r="N8" s="159">
        <v>22</v>
      </c>
    </row>
    <row r="9" spans="1:14" ht="15.75" customHeight="1">
      <c r="A9" s="514" t="s">
        <v>200</v>
      </c>
      <c r="B9" s="159"/>
      <c r="C9" s="159"/>
      <c r="D9" s="159"/>
      <c r="E9" s="159">
        <v>1</v>
      </c>
      <c r="F9" s="159"/>
      <c r="G9" s="159"/>
      <c r="H9" s="159">
        <v>2</v>
      </c>
      <c r="I9" s="159">
        <v>2</v>
      </c>
      <c r="J9" s="159"/>
      <c r="K9" s="159">
        <v>4</v>
      </c>
      <c r="L9" s="159">
        <v>5</v>
      </c>
      <c r="M9" s="159">
        <v>6</v>
      </c>
      <c r="N9" s="159">
        <v>20</v>
      </c>
    </row>
    <row r="10" spans="1:14" ht="15.75" customHeight="1">
      <c r="A10" s="514" t="s">
        <v>201</v>
      </c>
      <c r="B10" s="159">
        <v>2</v>
      </c>
      <c r="C10" s="159"/>
      <c r="D10" s="159">
        <v>2</v>
      </c>
      <c r="E10" s="159">
        <v>1</v>
      </c>
      <c r="F10" s="159"/>
      <c r="G10" s="159">
        <v>1</v>
      </c>
      <c r="H10" s="159">
        <v>1</v>
      </c>
      <c r="I10" s="159">
        <v>2</v>
      </c>
      <c r="J10" s="159">
        <v>3</v>
      </c>
      <c r="K10" s="159">
        <v>1</v>
      </c>
      <c r="L10" s="159">
        <v>3</v>
      </c>
      <c r="M10" s="159">
        <v>2</v>
      </c>
      <c r="N10" s="159">
        <v>18</v>
      </c>
    </row>
    <row r="11" spans="1:14" ht="15.75" customHeight="1">
      <c r="A11" s="514" t="s">
        <v>1149</v>
      </c>
      <c r="B11" s="159"/>
      <c r="C11" s="159"/>
      <c r="D11" s="159"/>
      <c r="E11" s="159"/>
      <c r="F11" s="159"/>
      <c r="G11" s="159">
        <v>1</v>
      </c>
      <c r="H11" s="159">
        <v>4</v>
      </c>
      <c r="I11" s="159">
        <v>2</v>
      </c>
      <c r="J11" s="159"/>
      <c r="K11" s="159">
        <v>3</v>
      </c>
      <c r="L11" s="159">
        <v>3</v>
      </c>
      <c r="M11" s="159">
        <v>5</v>
      </c>
      <c r="N11" s="159">
        <v>18</v>
      </c>
    </row>
    <row r="12" spans="1:14" ht="15.75" customHeight="1">
      <c r="A12" s="514" t="s">
        <v>1136</v>
      </c>
      <c r="B12" s="159"/>
      <c r="C12" s="159"/>
      <c r="D12" s="159"/>
      <c r="E12" s="159"/>
      <c r="F12" s="159"/>
      <c r="G12" s="159"/>
      <c r="H12" s="159"/>
      <c r="I12" s="159"/>
      <c r="J12" s="159"/>
      <c r="K12" s="159">
        <v>3</v>
      </c>
      <c r="L12" s="159"/>
      <c r="M12" s="159">
        <v>14</v>
      </c>
      <c r="N12" s="159">
        <v>17</v>
      </c>
    </row>
    <row r="13" spans="1:14" ht="15.75" customHeight="1">
      <c r="A13" s="514" t="s">
        <v>204</v>
      </c>
      <c r="B13" s="159"/>
      <c r="C13" s="159"/>
      <c r="D13" s="159"/>
      <c r="E13" s="159"/>
      <c r="F13" s="159"/>
      <c r="G13" s="159"/>
      <c r="H13" s="159"/>
      <c r="I13" s="159"/>
      <c r="J13" s="159"/>
      <c r="K13" s="159">
        <v>1</v>
      </c>
      <c r="L13" s="159">
        <v>4</v>
      </c>
      <c r="M13" s="159">
        <v>7</v>
      </c>
      <c r="N13" s="159">
        <v>12</v>
      </c>
    </row>
    <row r="14" spans="1:14" ht="15.75" customHeight="1">
      <c r="A14" s="514" t="s">
        <v>203</v>
      </c>
      <c r="B14" s="159"/>
      <c r="C14" s="159"/>
      <c r="D14" s="159"/>
      <c r="E14" s="159">
        <v>1</v>
      </c>
      <c r="F14" s="159"/>
      <c r="G14" s="159">
        <v>1</v>
      </c>
      <c r="H14" s="159">
        <v>1</v>
      </c>
      <c r="I14" s="159">
        <v>1</v>
      </c>
      <c r="J14" s="159">
        <v>1</v>
      </c>
      <c r="K14" s="159">
        <v>5</v>
      </c>
      <c r="L14" s="159">
        <v>1</v>
      </c>
      <c r="M14" s="159">
        <v>1</v>
      </c>
      <c r="N14" s="159">
        <v>12</v>
      </c>
    </row>
    <row r="15" spans="1:14" ht="15.75" customHeight="1">
      <c r="A15" s="514" t="s">
        <v>196</v>
      </c>
      <c r="B15" s="159"/>
      <c r="C15" s="159"/>
      <c r="D15" s="159"/>
      <c r="E15" s="159"/>
      <c r="F15" s="159"/>
      <c r="G15" s="159"/>
      <c r="H15" s="159"/>
      <c r="I15" s="159"/>
      <c r="J15" s="159">
        <v>1</v>
      </c>
      <c r="K15" s="159">
        <v>1</v>
      </c>
      <c r="L15" s="159">
        <v>1</v>
      </c>
      <c r="M15" s="159">
        <v>4</v>
      </c>
      <c r="N15" s="159">
        <v>7</v>
      </c>
    </row>
    <row r="16" spans="1:14" ht="15.75" customHeight="1">
      <c r="A16" s="514" t="s">
        <v>1135</v>
      </c>
      <c r="B16" s="159"/>
      <c r="C16" s="159"/>
      <c r="D16" s="159"/>
      <c r="E16" s="159"/>
      <c r="F16" s="159"/>
      <c r="G16" s="159"/>
      <c r="H16" s="159"/>
      <c r="I16" s="159">
        <v>1</v>
      </c>
      <c r="J16" s="159">
        <v>1</v>
      </c>
      <c r="K16" s="159"/>
      <c r="L16" s="159"/>
      <c r="M16" s="159">
        <v>1</v>
      </c>
      <c r="N16" s="159">
        <v>3</v>
      </c>
    </row>
    <row r="17" spans="1:14" ht="15.75" customHeight="1">
      <c r="A17" s="518" t="s">
        <v>206</v>
      </c>
      <c r="B17" s="179"/>
      <c r="C17" s="179"/>
      <c r="D17" s="179"/>
      <c r="E17" s="179"/>
      <c r="F17" s="179"/>
      <c r="G17" s="179"/>
      <c r="H17" s="179"/>
      <c r="I17" s="179"/>
      <c r="J17" s="179"/>
      <c r="K17" s="179">
        <v>1</v>
      </c>
      <c r="L17" s="179"/>
      <c r="M17" s="179">
        <v>1</v>
      </c>
      <c r="N17" s="179">
        <v>2</v>
      </c>
    </row>
    <row r="18" spans="1:14" ht="15.75" customHeight="1">
      <c r="A18" s="514" t="s">
        <v>195</v>
      </c>
      <c r="B18" s="158">
        <v>1</v>
      </c>
      <c r="C18" s="158"/>
      <c r="D18" s="158"/>
      <c r="E18" s="158"/>
      <c r="F18" s="158"/>
      <c r="G18" s="158"/>
      <c r="H18" s="158"/>
      <c r="I18" s="158"/>
      <c r="J18" s="158"/>
      <c r="K18" s="158"/>
      <c r="L18" s="158"/>
      <c r="M18" s="158"/>
      <c r="N18" s="158">
        <v>1</v>
      </c>
    </row>
    <row r="19" spans="1:14" ht="15.75" customHeight="1">
      <c r="A19" s="355" t="s">
        <v>207</v>
      </c>
      <c r="B19" s="521"/>
      <c r="C19" s="521"/>
      <c r="D19" s="521"/>
      <c r="E19" s="521"/>
      <c r="F19" s="521"/>
      <c r="G19" s="521"/>
      <c r="H19" s="521"/>
      <c r="I19" s="521"/>
      <c r="J19" s="521"/>
      <c r="K19" s="521"/>
      <c r="L19" s="521"/>
      <c r="M19" s="521">
        <v>1</v>
      </c>
      <c r="N19" s="521">
        <v>1</v>
      </c>
    </row>
    <row r="20" spans="1:14" s="65" customFormat="1" ht="15.75" customHeight="1">
      <c r="A20" s="522" t="s">
        <v>261</v>
      </c>
      <c r="B20" s="163">
        <v>4</v>
      </c>
      <c r="C20" s="163">
        <v>6</v>
      </c>
      <c r="D20" s="163">
        <v>5</v>
      </c>
      <c r="E20" s="163">
        <v>12</v>
      </c>
      <c r="F20" s="163">
        <v>9</v>
      </c>
      <c r="G20" s="163">
        <v>21</v>
      </c>
      <c r="H20" s="163">
        <v>28</v>
      </c>
      <c r="I20" s="163">
        <v>40</v>
      </c>
      <c r="J20" s="163">
        <v>55</v>
      </c>
      <c r="K20" s="163">
        <v>85</v>
      </c>
      <c r="L20" s="163">
        <v>115</v>
      </c>
      <c r="M20" s="163">
        <v>197</v>
      </c>
      <c r="N20" s="163">
        <v>577</v>
      </c>
    </row>
    <row r="21" spans="1:14" s="65" customFormat="1" ht="15.75" customHeight="1">
      <c r="A21" s="99"/>
    </row>
    <row r="22" spans="1:14" ht="15" customHeight="1">
      <c r="A22" s="250" t="s">
        <v>1150</v>
      </c>
    </row>
    <row r="23" spans="1:14" ht="15" customHeight="1">
      <c r="A23" s="253" t="s">
        <v>1138</v>
      </c>
    </row>
    <row r="24" spans="1:14">
      <c r="A24" s="251"/>
    </row>
    <row r="25" spans="1:14">
      <c r="A25" s="251"/>
    </row>
    <row r="26" spans="1:14">
      <c r="A26" s="251"/>
    </row>
    <row r="27" spans="1:14">
      <c r="A27" s="251"/>
    </row>
    <row r="28" spans="1:14">
      <c r="A28" s="251"/>
    </row>
    <row r="29" spans="1:14">
      <c r="A29" s="251"/>
    </row>
  </sheetData>
  <pageMargins left="0.70866141732283472" right="0.70866141732283472"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dimension ref="A1:E35"/>
  <sheetViews>
    <sheetView workbookViewId="0">
      <selection activeCell="A13" sqref="A12:B18"/>
    </sheetView>
  </sheetViews>
  <sheetFormatPr defaultRowHeight="12.75"/>
  <cols>
    <col min="1" max="1" width="19.5703125" customWidth="1"/>
    <col min="2" max="2" width="6.28515625" customWidth="1"/>
    <col min="4" max="4" width="19.5703125" customWidth="1"/>
    <col min="5" max="5" width="6.28515625" customWidth="1"/>
  </cols>
  <sheetData>
    <row r="1" spans="1:5" ht="15">
      <c r="A1" s="706" t="s">
        <v>1938</v>
      </c>
      <c r="B1" s="1"/>
      <c r="C1" s="1"/>
      <c r="D1" s="1"/>
      <c r="E1" s="1"/>
    </row>
    <row r="2" spans="1:5">
      <c r="A2" s="1"/>
      <c r="B2" s="1"/>
      <c r="C2" s="1"/>
      <c r="D2" s="1"/>
      <c r="E2" s="1"/>
    </row>
    <row r="3" spans="1:5">
      <c r="A3" s="637" t="s">
        <v>156</v>
      </c>
      <c r="B3" s="637" t="s">
        <v>1909</v>
      </c>
      <c r="C3" s="1"/>
      <c r="D3" s="637" t="s">
        <v>155</v>
      </c>
      <c r="E3" s="637" t="s">
        <v>1909</v>
      </c>
    </row>
    <row r="4" spans="1:5" ht="12.75" customHeight="1">
      <c r="A4" s="748" t="s">
        <v>1915</v>
      </c>
      <c r="B4" s="141">
        <v>4</v>
      </c>
      <c r="C4" s="1"/>
      <c r="D4" s="748" t="s">
        <v>1919</v>
      </c>
      <c r="E4" s="141">
        <v>6</v>
      </c>
    </row>
    <row r="5" spans="1:5">
      <c r="A5" s="748" t="s">
        <v>1931</v>
      </c>
      <c r="B5" s="141">
        <v>4</v>
      </c>
      <c r="C5" s="1"/>
      <c r="D5" s="748" t="s">
        <v>1917</v>
      </c>
      <c r="E5" s="141">
        <v>6</v>
      </c>
    </row>
    <row r="6" spans="1:5">
      <c r="A6" s="748" t="s">
        <v>1932</v>
      </c>
      <c r="B6" s="141">
        <v>3</v>
      </c>
      <c r="C6" s="1"/>
      <c r="D6" s="748" t="s">
        <v>1910</v>
      </c>
      <c r="E6" s="141">
        <v>6</v>
      </c>
    </row>
    <row r="7" spans="1:5">
      <c r="A7" s="748" t="s">
        <v>1911</v>
      </c>
      <c r="B7" s="141">
        <v>3</v>
      </c>
      <c r="C7" s="1"/>
      <c r="D7" s="748" t="s">
        <v>1924</v>
      </c>
      <c r="E7" s="141">
        <v>5</v>
      </c>
    </row>
    <row r="8" spans="1:5">
      <c r="A8" s="748" t="s">
        <v>1923</v>
      </c>
      <c r="B8" s="141">
        <v>3</v>
      </c>
      <c r="C8" s="1"/>
      <c r="D8" s="748" t="s">
        <v>1926</v>
      </c>
      <c r="E8" s="141">
        <v>4</v>
      </c>
    </row>
    <row r="9" spans="1:5">
      <c r="A9" s="748" t="s">
        <v>1918</v>
      </c>
      <c r="B9" s="141">
        <v>3</v>
      </c>
      <c r="C9" s="1"/>
      <c r="D9" s="748" t="s">
        <v>1921</v>
      </c>
      <c r="E9" s="141">
        <v>4</v>
      </c>
    </row>
    <row r="10" spans="1:5">
      <c r="A10" s="748" t="s">
        <v>1933</v>
      </c>
      <c r="B10" s="141">
        <v>3</v>
      </c>
      <c r="C10" s="1"/>
      <c r="D10" s="748" t="s">
        <v>1927</v>
      </c>
      <c r="E10" s="141">
        <v>4</v>
      </c>
    </row>
    <row r="11" spans="1:5">
      <c r="A11" s="748" t="s">
        <v>1934</v>
      </c>
      <c r="B11" s="141">
        <v>3</v>
      </c>
      <c r="C11" s="1"/>
      <c r="D11" s="748" t="s">
        <v>1935</v>
      </c>
      <c r="E11" s="141">
        <v>4</v>
      </c>
    </row>
    <row r="12" spans="1:5">
      <c r="C12" s="1"/>
      <c r="D12" s="748" t="s">
        <v>1929</v>
      </c>
      <c r="E12" s="141">
        <v>4</v>
      </c>
    </row>
    <row r="13" spans="1:5">
      <c r="C13" s="1"/>
      <c r="D13" s="748" t="s">
        <v>1914</v>
      </c>
      <c r="E13" s="141">
        <v>3</v>
      </c>
    </row>
    <row r="14" spans="1:5">
      <c r="C14" s="1"/>
      <c r="D14" s="748" t="s">
        <v>1936</v>
      </c>
      <c r="E14" s="141">
        <v>3</v>
      </c>
    </row>
    <row r="15" spans="1:5">
      <c r="C15" s="1"/>
      <c r="D15" s="748" t="s">
        <v>1912</v>
      </c>
      <c r="E15" s="141">
        <v>3</v>
      </c>
    </row>
    <row r="16" spans="1:5">
      <c r="C16" s="1"/>
      <c r="D16" s="748" t="s">
        <v>1937</v>
      </c>
      <c r="E16" s="141">
        <v>3</v>
      </c>
    </row>
    <row r="17" spans="1:5">
      <c r="C17" s="1"/>
      <c r="D17" s="639"/>
      <c r="E17" s="141"/>
    </row>
    <row r="18" spans="1:5">
      <c r="C18" s="638"/>
      <c r="D18" s="1"/>
      <c r="E18" s="1"/>
    </row>
    <row r="19" spans="1:5" ht="15">
      <c r="A19" s="706" t="s">
        <v>1939</v>
      </c>
      <c r="B19" s="1"/>
      <c r="C19" s="1"/>
      <c r="D19" s="1"/>
      <c r="E19" s="1"/>
    </row>
    <row r="20" spans="1:5">
      <c r="A20" s="1"/>
      <c r="B20" s="1"/>
      <c r="C20" s="1"/>
      <c r="D20" s="1"/>
      <c r="E20" s="1"/>
    </row>
    <row r="21" spans="1:5">
      <c r="A21" s="637" t="s">
        <v>156</v>
      </c>
      <c r="B21" s="637" t="s">
        <v>1909</v>
      </c>
      <c r="C21" s="1"/>
      <c r="D21" s="637" t="s">
        <v>155</v>
      </c>
      <c r="E21" s="637" t="s">
        <v>1909</v>
      </c>
    </row>
    <row r="22" spans="1:5">
      <c r="A22" s="748" t="s">
        <v>1940</v>
      </c>
      <c r="B22" s="141">
        <v>8</v>
      </c>
      <c r="C22" s="1"/>
      <c r="D22" s="748" t="s">
        <v>1947</v>
      </c>
      <c r="E22" s="141">
        <v>4</v>
      </c>
    </row>
    <row r="23" spans="1:5">
      <c r="A23" s="748" t="s">
        <v>1922</v>
      </c>
      <c r="B23" s="141">
        <v>6</v>
      </c>
      <c r="C23" s="1"/>
      <c r="D23" s="748" t="s">
        <v>1917</v>
      </c>
      <c r="E23" s="141">
        <v>4</v>
      </c>
    </row>
    <row r="24" spans="1:5">
      <c r="A24" s="748" t="s">
        <v>1941</v>
      </c>
      <c r="B24" s="141">
        <v>5</v>
      </c>
      <c r="C24" s="1"/>
      <c r="D24" s="748" t="s">
        <v>1912</v>
      </c>
      <c r="E24" s="141">
        <v>4</v>
      </c>
    </row>
    <row r="25" spans="1:5">
      <c r="A25" s="748" t="s">
        <v>1911</v>
      </c>
      <c r="B25" s="141">
        <v>5</v>
      </c>
      <c r="C25" s="1"/>
      <c r="D25" s="748" t="s">
        <v>1937</v>
      </c>
      <c r="E25" s="141">
        <v>4</v>
      </c>
    </row>
    <row r="26" spans="1:5">
      <c r="A26" s="748" t="s">
        <v>1934</v>
      </c>
      <c r="B26" s="141">
        <v>4</v>
      </c>
      <c r="C26" s="1"/>
      <c r="D26" s="748" t="s">
        <v>1925</v>
      </c>
      <c r="E26" s="141">
        <v>3</v>
      </c>
    </row>
    <row r="27" spans="1:5">
      <c r="A27" s="748" t="s">
        <v>1920</v>
      </c>
      <c r="B27" s="141">
        <v>4</v>
      </c>
      <c r="C27" s="1"/>
      <c r="D27" s="748" t="s">
        <v>1928</v>
      </c>
      <c r="E27" s="141">
        <v>3</v>
      </c>
    </row>
    <row r="28" spans="1:5">
      <c r="A28" s="748" t="s">
        <v>1942</v>
      </c>
      <c r="B28" s="141">
        <v>3</v>
      </c>
      <c r="C28" s="1"/>
      <c r="D28" s="748" t="s">
        <v>1948</v>
      </c>
      <c r="E28" s="141">
        <v>3</v>
      </c>
    </row>
    <row r="29" spans="1:5">
      <c r="A29" s="748" t="s">
        <v>1913</v>
      </c>
      <c r="B29" s="141">
        <v>3</v>
      </c>
      <c r="C29" s="1"/>
      <c r="D29" s="748" t="s">
        <v>1916</v>
      </c>
      <c r="E29" s="141">
        <v>3</v>
      </c>
    </row>
    <row r="30" spans="1:5">
      <c r="A30" s="748" t="s">
        <v>1943</v>
      </c>
      <c r="B30" s="141">
        <v>3</v>
      </c>
      <c r="C30" s="1"/>
      <c r="D30" s="748" t="s">
        <v>1921</v>
      </c>
      <c r="E30" s="141">
        <v>3</v>
      </c>
    </row>
    <row r="31" spans="1:5">
      <c r="A31" s="748" t="s">
        <v>1944</v>
      </c>
      <c r="B31" s="141">
        <v>3</v>
      </c>
      <c r="C31" s="1"/>
      <c r="D31" s="748" t="s">
        <v>1949</v>
      </c>
      <c r="E31" s="141">
        <v>3</v>
      </c>
    </row>
    <row r="32" spans="1:5">
      <c r="A32" s="748" t="s">
        <v>1918</v>
      </c>
      <c r="B32" s="141">
        <v>3</v>
      </c>
      <c r="C32" s="1"/>
      <c r="D32" s="748" t="s">
        <v>1950</v>
      </c>
      <c r="E32" s="141">
        <v>3</v>
      </c>
    </row>
    <row r="33" spans="1:5">
      <c r="A33" s="748" t="s">
        <v>1931</v>
      </c>
      <c r="B33" s="141">
        <v>3</v>
      </c>
      <c r="C33" s="1"/>
      <c r="D33" s="748" t="s">
        <v>1930</v>
      </c>
      <c r="E33" s="141">
        <v>3</v>
      </c>
    </row>
    <row r="34" spans="1:5">
      <c r="A34" s="748" t="s">
        <v>1945</v>
      </c>
      <c r="B34" s="141">
        <v>3</v>
      </c>
      <c r="C34" s="1"/>
      <c r="D34" s="704"/>
      <c r="E34" s="705"/>
    </row>
    <row r="35" spans="1:5">
      <c r="A35" s="748" t="s">
        <v>1946</v>
      </c>
      <c r="B35" s="141">
        <v>3</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dimension ref="A1:O64"/>
  <sheetViews>
    <sheetView topLeftCell="A13" workbookViewId="0">
      <selection activeCell="A21" activeCellId="1" sqref="A3:H3 A21:H21"/>
    </sheetView>
  </sheetViews>
  <sheetFormatPr defaultRowHeight="12.75"/>
  <cols>
    <col min="1" max="1" width="47" style="46" customWidth="1"/>
    <col min="2" max="8" width="5.85546875" style="46" customWidth="1"/>
    <col min="9" max="16384" width="9.140625" style="46"/>
  </cols>
  <sheetData>
    <row r="1" spans="1:15" ht="15">
      <c r="A1" s="67" t="s">
        <v>263</v>
      </c>
    </row>
    <row r="2" spans="1:15" ht="14.25" customHeight="1">
      <c r="A2" s="69"/>
    </row>
    <row r="3" spans="1:15" ht="29.25" customHeight="1">
      <c r="A3" s="788" t="s">
        <v>1734</v>
      </c>
      <c r="B3" s="788"/>
      <c r="C3" s="788"/>
      <c r="D3" s="788"/>
      <c r="E3" s="788"/>
      <c r="F3" s="788"/>
      <c r="G3" s="788"/>
      <c r="H3" s="788"/>
    </row>
    <row r="4" spans="1:15" ht="15">
      <c r="A4" s="68"/>
    </row>
    <row r="5" spans="1:15" ht="13.5" customHeight="1">
      <c r="A5" s="338" t="s">
        <v>89</v>
      </c>
      <c r="B5" s="342">
        <v>2012</v>
      </c>
      <c r="C5" s="342">
        <v>2013</v>
      </c>
      <c r="D5" s="342">
        <v>2014</v>
      </c>
      <c r="E5" s="342">
        <v>2015</v>
      </c>
      <c r="F5" s="342">
        <v>2016</v>
      </c>
      <c r="G5" s="342">
        <v>2017</v>
      </c>
      <c r="H5" s="342">
        <v>2018</v>
      </c>
    </row>
    <row r="6" spans="1:15" ht="15" customHeight="1">
      <c r="A6" s="137" t="s">
        <v>264</v>
      </c>
      <c r="B6" s="328">
        <v>4473</v>
      </c>
      <c r="C6" s="328">
        <v>4442</v>
      </c>
      <c r="D6" s="328">
        <v>4359</v>
      </c>
      <c r="E6" s="328">
        <v>4358</v>
      </c>
      <c r="F6" s="328">
        <v>4310</v>
      </c>
      <c r="G6" s="328">
        <v>4294</v>
      </c>
      <c r="H6" s="328">
        <v>4324</v>
      </c>
      <c r="L6" s="317"/>
      <c r="M6" s="317"/>
      <c r="N6" s="317"/>
      <c r="O6" s="317"/>
    </row>
    <row r="7" spans="1:15" ht="15" customHeight="1">
      <c r="A7" s="133" t="s">
        <v>265</v>
      </c>
      <c r="B7" s="326">
        <v>1087</v>
      </c>
      <c r="C7" s="326">
        <v>1067</v>
      </c>
      <c r="D7" s="326">
        <v>1036</v>
      </c>
      <c r="E7" s="326">
        <v>1028</v>
      </c>
      <c r="F7" s="326">
        <v>1018</v>
      </c>
      <c r="G7" s="326">
        <v>1012</v>
      </c>
      <c r="H7" s="326">
        <v>1028</v>
      </c>
      <c r="L7" s="317"/>
      <c r="M7" s="317"/>
      <c r="N7" s="317"/>
      <c r="O7" s="317"/>
    </row>
    <row r="8" spans="1:15" ht="15" customHeight="1">
      <c r="A8" s="133" t="s">
        <v>266</v>
      </c>
      <c r="B8" s="133">
        <v>293</v>
      </c>
      <c r="C8" s="133">
        <v>297</v>
      </c>
      <c r="D8" s="133">
        <v>300</v>
      </c>
      <c r="E8" s="133">
        <v>307</v>
      </c>
      <c r="F8" s="133">
        <v>318</v>
      </c>
      <c r="G8" s="133">
        <v>308</v>
      </c>
      <c r="H8" s="133">
        <v>311</v>
      </c>
      <c r="L8" s="317"/>
      <c r="M8" s="317"/>
      <c r="N8" s="317"/>
      <c r="O8" s="317"/>
    </row>
    <row r="9" spans="1:15" ht="15" customHeight="1">
      <c r="A9" s="133" t="s">
        <v>267</v>
      </c>
      <c r="B9" s="133">
        <v>25</v>
      </c>
      <c r="C9" s="133">
        <v>26</v>
      </c>
      <c r="D9" s="133">
        <v>29</v>
      </c>
      <c r="E9" s="133">
        <v>30</v>
      </c>
      <c r="F9" s="141" t="s">
        <v>268</v>
      </c>
      <c r="G9" s="133">
        <v>43</v>
      </c>
      <c r="H9" s="133">
        <v>45</v>
      </c>
      <c r="L9" s="317"/>
      <c r="M9" s="317"/>
      <c r="N9" s="317"/>
      <c r="O9" s="317"/>
    </row>
    <row r="10" spans="1:15" ht="15" customHeight="1">
      <c r="A10" s="340" t="s">
        <v>269</v>
      </c>
      <c r="B10" s="319"/>
      <c r="C10" s="319"/>
      <c r="D10" s="319"/>
      <c r="E10" s="319"/>
      <c r="F10" s="319"/>
      <c r="G10" s="319"/>
      <c r="H10" s="319"/>
      <c r="L10" s="317"/>
      <c r="M10" s="317"/>
      <c r="N10" s="317"/>
      <c r="O10" s="317"/>
    </row>
    <row r="11" spans="1:15" ht="15" customHeight="1">
      <c r="A11" s="343" t="s">
        <v>270</v>
      </c>
      <c r="B11" s="326">
        <v>1001</v>
      </c>
      <c r="C11" s="326">
        <v>1034</v>
      </c>
      <c r="D11" s="326">
        <v>1008</v>
      </c>
      <c r="E11" s="326">
        <v>1001</v>
      </c>
      <c r="F11" s="133">
        <v>868</v>
      </c>
      <c r="G11" s="133">
        <v>865</v>
      </c>
      <c r="H11" s="133">
        <v>865</v>
      </c>
      <c r="L11" s="317"/>
      <c r="M11" s="317"/>
      <c r="O11" s="317"/>
    </row>
    <row r="12" spans="1:15" ht="15" customHeight="1">
      <c r="A12" s="133" t="s">
        <v>271</v>
      </c>
      <c r="B12" s="133">
        <v>116</v>
      </c>
      <c r="C12" s="133">
        <v>117</v>
      </c>
      <c r="D12" s="133">
        <v>86</v>
      </c>
      <c r="E12" s="133">
        <v>81</v>
      </c>
      <c r="F12" s="133">
        <v>83</v>
      </c>
      <c r="G12" s="133">
        <v>83</v>
      </c>
      <c r="H12" s="133">
        <v>78</v>
      </c>
      <c r="L12" s="317"/>
      <c r="M12" s="317"/>
      <c r="O12" s="317"/>
    </row>
    <row r="13" spans="1:15" ht="15" customHeight="1">
      <c r="A13" s="344" t="s">
        <v>272</v>
      </c>
      <c r="B13" s="133">
        <v>23</v>
      </c>
      <c r="C13" s="133">
        <v>22</v>
      </c>
      <c r="D13" s="133">
        <v>23</v>
      </c>
      <c r="E13" s="133">
        <v>22</v>
      </c>
      <c r="F13" s="133">
        <v>14</v>
      </c>
      <c r="G13" s="133">
        <v>15</v>
      </c>
      <c r="H13" s="133">
        <v>15</v>
      </c>
      <c r="L13" s="317"/>
      <c r="M13" s="317"/>
      <c r="N13" s="317"/>
      <c r="O13" s="317"/>
    </row>
    <row r="14" spans="1:15" ht="15" customHeight="1">
      <c r="A14" s="133" t="s">
        <v>1312</v>
      </c>
      <c r="B14" s="133">
        <v>89</v>
      </c>
      <c r="C14" s="133">
        <v>88</v>
      </c>
      <c r="D14" s="133">
        <v>78</v>
      </c>
      <c r="E14" s="133">
        <v>78</v>
      </c>
      <c r="F14" s="133">
        <v>77</v>
      </c>
      <c r="G14" s="133">
        <v>85</v>
      </c>
      <c r="H14" s="133">
        <v>85</v>
      </c>
      <c r="L14" s="317"/>
      <c r="M14" s="317"/>
      <c r="N14" s="317"/>
      <c r="O14" s="317"/>
    </row>
    <row r="15" spans="1:15" ht="15" customHeight="1">
      <c r="A15" s="133" t="s">
        <v>1311</v>
      </c>
      <c r="B15" s="133">
        <v>113</v>
      </c>
      <c r="C15" s="133">
        <v>113</v>
      </c>
      <c r="D15" s="133">
        <v>104</v>
      </c>
      <c r="E15" s="133">
        <v>103</v>
      </c>
      <c r="F15" s="133">
        <v>102</v>
      </c>
      <c r="G15" s="133">
        <v>111</v>
      </c>
      <c r="H15" s="133">
        <v>110</v>
      </c>
      <c r="L15" s="317"/>
      <c r="M15" s="317"/>
      <c r="N15" s="317"/>
      <c r="O15" s="317"/>
    </row>
    <row r="16" spans="1:15" s="339" customFormat="1" ht="15" customHeight="1">
      <c r="A16" s="97" t="s">
        <v>1314</v>
      </c>
      <c r="B16" s="322"/>
      <c r="C16" s="322"/>
      <c r="D16" s="322"/>
      <c r="E16" s="322"/>
      <c r="F16" s="322"/>
      <c r="G16" s="322"/>
      <c r="H16" s="322"/>
    </row>
    <row r="17" spans="1:8" ht="15" customHeight="1">
      <c r="A17" s="46" t="s">
        <v>273</v>
      </c>
    </row>
    <row r="18" spans="1:8" ht="15" customHeight="1">
      <c r="A18" s="46" t="s">
        <v>274</v>
      </c>
    </row>
    <row r="19" spans="1:8" ht="13.5" customHeight="1">
      <c r="A19" s="308"/>
    </row>
    <row r="20" spans="1:8" ht="13.5" customHeight="1">
      <c r="A20" s="308"/>
    </row>
    <row r="21" spans="1:8" ht="15" customHeight="1">
      <c r="A21" s="788" t="s">
        <v>1309</v>
      </c>
      <c r="B21" s="788"/>
      <c r="C21" s="788"/>
      <c r="D21" s="788"/>
      <c r="E21" s="788"/>
      <c r="F21" s="788"/>
      <c r="G21" s="788"/>
      <c r="H21" s="788"/>
    </row>
    <row r="22" spans="1:8" ht="13.5" customHeight="1">
      <c r="A22" s="68"/>
    </row>
    <row r="23" spans="1:8" ht="13.5" customHeight="1">
      <c r="A23" s="341" t="s">
        <v>275</v>
      </c>
      <c r="B23" s="330">
        <v>2012</v>
      </c>
      <c r="C23" s="330">
        <v>2013</v>
      </c>
      <c r="D23" s="330">
        <v>2014</v>
      </c>
      <c r="E23" s="330">
        <v>2015</v>
      </c>
      <c r="F23" s="330">
        <v>2016</v>
      </c>
      <c r="G23" s="330">
        <v>2017</v>
      </c>
      <c r="H23" s="330">
        <v>2018</v>
      </c>
    </row>
    <row r="24" spans="1:8" ht="15" customHeight="1">
      <c r="A24" s="137" t="s">
        <v>276</v>
      </c>
      <c r="B24" s="137">
        <v>193</v>
      </c>
      <c r="C24" s="137">
        <v>183</v>
      </c>
      <c r="D24" s="137">
        <v>184</v>
      </c>
      <c r="E24" s="137">
        <v>191</v>
      </c>
      <c r="F24" s="137">
        <v>188</v>
      </c>
      <c r="G24" s="137">
        <v>189</v>
      </c>
      <c r="H24" s="137">
        <v>191</v>
      </c>
    </row>
    <row r="25" spans="1:8" ht="15" customHeight="1">
      <c r="A25" s="133" t="s">
        <v>277</v>
      </c>
      <c r="B25" s="133">
        <v>1</v>
      </c>
      <c r="C25" s="133">
        <v>0</v>
      </c>
      <c r="D25" s="133">
        <v>0</v>
      </c>
      <c r="E25" s="133">
        <v>0</v>
      </c>
      <c r="F25" s="133">
        <v>0</v>
      </c>
      <c r="G25" s="133">
        <v>0</v>
      </c>
      <c r="H25" s="133">
        <v>0</v>
      </c>
    </row>
    <row r="26" spans="1:8" ht="15" customHeight="1">
      <c r="A26" s="133" t="s">
        <v>278</v>
      </c>
      <c r="B26" s="133">
        <v>393</v>
      </c>
      <c r="C26" s="133">
        <v>374</v>
      </c>
      <c r="D26" s="133">
        <v>366</v>
      </c>
      <c r="E26" s="133">
        <v>357</v>
      </c>
      <c r="F26" s="133">
        <v>353</v>
      </c>
      <c r="G26" s="133">
        <v>349</v>
      </c>
      <c r="H26" s="133">
        <v>361</v>
      </c>
    </row>
    <row r="27" spans="1:8" ht="15" customHeight="1">
      <c r="A27" s="133" t="s">
        <v>1746</v>
      </c>
      <c r="B27" s="133">
        <v>9</v>
      </c>
      <c r="C27" s="133">
        <v>13</v>
      </c>
      <c r="D27" s="133">
        <v>15</v>
      </c>
      <c r="E27" s="133">
        <v>8</v>
      </c>
      <c r="F27" s="133">
        <v>7</v>
      </c>
      <c r="G27" s="133">
        <v>7</v>
      </c>
      <c r="H27" s="133">
        <v>9</v>
      </c>
    </row>
    <row r="28" spans="1:8" ht="15" customHeight="1">
      <c r="A28" s="133" t="s">
        <v>279</v>
      </c>
      <c r="B28" s="133">
        <v>12</v>
      </c>
      <c r="C28" s="133">
        <v>12</v>
      </c>
      <c r="D28" s="133">
        <v>14</v>
      </c>
      <c r="E28" s="133">
        <v>13</v>
      </c>
      <c r="F28" s="133">
        <v>13</v>
      </c>
      <c r="G28" s="133">
        <v>11</v>
      </c>
      <c r="H28" s="133">
        <v>12</v>
      </c>
    </row>
    <row r="29" spans="1:8" ht="15" customHeight="1">
      <c r="A29" s="133" t="s">
        <v>280</v>
      </c>
      <c r="B29" s="133">
        <v>483</v>
      </c>
      <c r="C29" s="133">
        <v>477</v>
      </c>
      <c r="D29" s="133">
        <v>456</v>
      </c>
      <c r="E29" s="133">
        <v>453</v>
      </c>
      <c r="F29" s="133">
        <v>441</v>
      </c>
      <c r="G29" s="133">
        <v>433</v>
      </c>
      <c r="H29" s="133">
        <v>438</v>
      </c>
    </row>
    <row r="30" spans="1:8" ht="15" customHeight="1">
      <c r="A30" s="133" t="s">
        <v>1736</v>
      </c>
      <c r="B30" s="326">
        <v>1262</v>
      </c>
      <c r="C30" s="326">
        <v>1259</v>
      </c>
      <c r="D30" s="326">
        <v>1228</v>
      </c>
      <c r="E30" s="326">
        <v>1226</v>
      </c>
      <c r="F30" s="326">
        <v>1212</v>
      </c>
      <c r="G30" s="326">
        <v>1193</v>
      </c>
      <c r="H30" s="326">
        <v>1194</v>
      </c>
    </row>
    <row r="31" spans="1:8" ht="15" customHeight="1">
      <c r="A31" s="133" t="s">
        <v>281</v>
      </c>
      <c r="B31" s="133">
        <v>102</v>
      </c>
      <c r="C31" s="133">
        <v>104</v>
      </c>
      <c r="D31" s="133">
        <v>105</v>
      </c>
      <c r="E31" s="133">
        <v>106</v>
      </c>
      <c r="F31" s="133">
        <v>105</v>
      </c>
      <c r="G31" s="133">
        <v>102</v>
      </c>
      <c r="H31" s="133">
        <v>97</v>
      </c>
    </row>
    <row r="32" spans="1:8" ht="15" customHeight="1">
      <c r="A32" s="133" t="s">
        <v>282</v>
      </c>
      <c r="B32" s="133">
        <v>307</v>
      </c>
      <c r="C32" s="133">
        <v>300</v>
      </c>
      <c r="D32" s="133">
        <v>301</v>
      </c>
      <c r="E32" s="133">
        <v>312</v>
      </c>
      <c r="F32" s="133">
        <v>321</v>
      </c>
      <c r="G32" s="133">
        <v>335</v>
      </c>
      <c r="H32" s="133">
        <v>336</v>
      </c>
    </row>
    <row r="33" spans="1:8" ht="15" customHeight="1">
      <c r="A33" s="133" t="s">
        <v>283</v>
      </c>
      <c r="B33" s="133">
        <v>163</v>
      </c>
      <c r="C33" s="133">
        <v>169</v>
      </c>
      <c r="D33" s="133">
        <v>164</v>
      </c>
      <c r="E33" s="133">
        <v>168</v>
      </c>
      <c r="F33" s="133">
        <v>171</v>
      </c>
      <c r="G33" s="133">
        <v>174</v>
      </c>
      <c r="H33" s="133">
        <v>179</v>
      </c>
    </row>
    <row r="34" spans="1:8" ht="15" customHeight="1">
      <c r="A34" s="133" t="s">
        <v>284</v>
      </c>
      <c r="B34" s="133">
        <v>196</v>
      </c>
      <c r="C34" s="133">
        <v>204</v>
      </c>
      <c r="D34" s="133">
        <v>194</v>
      </c>
      <c r="E34" s="133">
        <v>189</v>
      </c>
      <c r="F34" s="133">
        <v>189</v>
      </c>
      <c r="G34" s="133">
        <v>187</v>
      </c>
      <c r="H34" s="133">
        <v>187</v>
      </c>
    </row>
    <row r="35" spans="1:8" ht="15" customHeight="1">
      <c r="A35" s="133" t="s">
        <v>285</v>
      </c>
      <c r="B35" s="133">
        <v>417</v>
      </c>
      <c r="C35" s="133">
        <v>408</v>
      </c>
      <c r="D35" s="133">
        <v>406</v>
      </c>
      <c r="E35" s="133">
        <v>399</v>
      </c>
      <c r="F35" s="133">
        <v>384</v>
      </c>
      <c r="G35" s="133">
        <v>374</v>
      </c>
      <c r="H35" s="133">
        <v>378</v>
      </c>
    </row>
    <row r="36" spans="1:8" ht="15" customHeight="1">
      <c r="A36" s="133" t="s">
        <v>286</v>
      </c>
      <c r="B36" s="133">
        <v>368</v>
      </c>
      <c r="C36" s="133">
        <v>360</v>
      </c>
      <c r="D36" s="133">
        <v>358</v>
      </c>
      <c r="E36" s="133">
        <v>363</v>
      </c>
      <c r="F36" s="133">
        <v>355</v>
      </c>
      <c r="G36" s="133">
        <v>366</v>
      </c>
      <c r="H36" s="133">
        <v>360</v>
      </c>
    </row>
    <row r="37" spans="1:8" ht="15" customHeight="1">
      <c r="A37" s="133" t="s">
        <v>1745</v>
      </c>
      <c r="B37" s="133">
        <v>152</v>
      </c>
      <c r="C37" s="133">
        <v>147</v>
      </c>
      <c r="D37" s="133">
        <v>152</v>
      </c>
      <c r="E37" s="133">
        <v>149</v>
      </c>
      <c r="F37" s="133">
        <v>143</v>
      </c>
      <c r="G37" s="133">
        <v>148</v>
      </c>
      <c r="H37" s="133">
        <v>154</v>
      </c>
    </row>
    <row r="38" spans="1:8" ht="15" customHeight="1">
      <c r="A38" s="133" t="s">
        <v>287</v>
      </c>
      <c r="B38" s="133">
        <v>30</v>
      </c>
      <c r="C38" s="133">
        <v>35</v>
      </c>
      <c r="D38" s="133">
        <v>35</v>
      </c>
      <c r="E38" s="133">
        <v>40</v>
      </c>
      <c r="F38" s="133">
        <v>43</v>
      </c>
      <c r="G38" s="133">
        <v>45</v>
      </c>
      <c r="H38" s="133">
        <v>46</v>
      </c>
    </row>
    <row r="39" spans="1:8" ht="15" customHeight="1">
      <c r="A39" s="133" t="s">
        <v>288</v>
      </c>
      <c r="B39" s="133">
        <v>37</v>
      </c>
      <c r="C39" s="133">
        <v>41</v>
      </c>
      <c r="D39" s="133">
        <v>40</v>
      </c>
      <c r="E39" s="133">
        <v>39</v>
      </c>
      <c r="F39" s="133">
        <v>40</v>
      </c>
      <c r="G39" s="133">
        <v>39</v>
      </c>
      <c r="H39" s="133">
        <v>38</v>
      </c>
    </row>
    <row r="40" spans="1:8" ht="15" customHeight="1">
      <c r="A40" s="133" t="s">
        <v>1747</v>
      </c>
      <c r="B40" s="133">
        <v>65</v>
      </c>
      <c r="C40" s="133">
        <v>72</v>
      </c>
      <c r="D40" s="133">
        <v>77</v>
      </c>
      <c r="E40" s="133">
        <v>76</v>
      </c>
      <c r="F40" s="133">
        <v>77</v>
      </c>
      <c r="G40" s="133">
        <v>73</v>
      </c>
      <c r="H40" s="133">
        <v>73</v>
      </c>
    </row>
    <row r="41" spans="1:8" ht="15" customHeight="1">
      <c r="A41" s="133" t="s">
        <v>289</v>
      </c>
      <c r="B41" s="133">
        <v>275</v>
      </c>
      <c r="C41" s="133">
        <v>275</v>
      </c>
      <c r="D41" s="133">
        <v>264</v>
      </c>
      <c r="E41" s="133">
        <v>269</v>
      </c>
      <c r="F41" s="133">
        <v>267</v>
      </c>
      <c r="G41" s="133">
        <v>268</v>
      </c>
      <c r="H41" s="133">
        <v>268</v>
      </c>
    </row>
    <row r="42" spans="1:8" ht="15" customHeight="1">
      <c r="A42" s="133" t="s">
        <v>290</v>
      </c>
      <c r="B42" s="133">
        <v>8</v>
      </c>
      <c r="C42" s="133">
        <v>9</v>
      </c>
      <c r="D42" s="133">
        <v>0</v>
      </c>
      <c r="E42" s="133">
        <v>0</v>
      </c>
      <c r="F42" s="133">
        <v>1</v>
      </c>
      <c r="G42" s="133">
        <v>1</v>
      </c>
      <c r="H42" s="133">
        <v>3</v>
      </c>
    </row>
    <row r="43" spans="1:8" ht="15" customHeight="1">
      <c r="A43" s="135" t="s">
        <v>68</v>
      </c>
      <c r="B43" s="327">
        <v>4473</v>
      </c>
      <c r="C43" s="327">
        <v>4442</v>
      </c>
      <c r="D43" s="327">
        <v>4359</v>
      </c>
      <c r="E43" s="327">
        <v>4358</v>
      </c>
      <c r="F43" s="327">
        <v>4310</v>
      </c>
      <c r="G43" s="327">
        <f>SUM(G24:G42)</f>
        <v>4294</v>
      </c>
      <c r="H43" s="327">
        <f>SUM(H24:H42)</f>
        <v>4324</v>
      </c>
    </row>
    <row r="44" spans="1:8" ht="13.5" customHeight="1">
      <c r="A44" s="323" t="s">
        <v>1313</v>
      </c>
    </row>
    <row r="53" spans="1:3" ht="14.25" customHeight="1">
      <c r="A53" s="137" t="s">
        <v>1736</v>
      </c>
      <c r="B53" s="328">
        <v>1193</v>
      </c>
      <c r="C53" s="328">
        <v>1194</v>
      </c>
    </row>
    <row r="54" spans="1:3">
      <c r="A54" s="133" t="s">
        <v>280</v>
      </c>
      <c r="B54" s="133">
        <v>433</v>
      </c>
      <c r="C54" s="133">
        <v>438</v>
      </c>
    </row>
    <row r="55" spans="1:3">
      <c r="A55" s="133" t="s">
        <v>1740</v>
      </c>
      <c r="B55" s="133">
        <v>374</v>
      </c>
      <c r="C55" s="133">
        <v>378</v>
      </c>
    </row>
    <row r="56" spans="1:3">
      <c r="A56" s="133" t="s">
        <v>1737</v>
      </c>
      <c r="B56" s="133">
        <v>349</v>
      </c>
      <c r="C56" s="133">
        <v>361</v>
      </c>
    </row>
    <row r="57" spans="1:3">
      <c r="A57" s="133" t="s">
        <v>1744</v>
      </c>
      <c r="B57" s="133">
        <v>366</v>
      </c>
      <c r="C57" s="133">
        <v>360</v>
      </c>
    </row>
    <row r="58" spans="1:3">
      <c r="A58" s="133" t="s">
        <v>1741</v>
      </c>
      <c r="B58" s="133">
        <v>335</v>
      </c>
      <c r="C58" s="133">
        <v>336</v>
      </c>
    </row>
    <row r="59" spans="1:3">
      <c r="A59" s="162" t="s">
        <v>189</v>
      </c>
      <c r="B59" s="177">
        <v>278</v>
      </c>
      <c r="C59" s="177">
        <v>278</v>
      </c>
    </row>
    <row r="60" spans="1:3">
      <c r="A60" s="133" t="s">
        <v>1739</v>
      </c>
      <c r="B60" s="133">
        <v>268</v>
      </c>
      <c r="C60" s="133">
        <v>268</v>
      </c>
    </row>
    <row r="61" spans="1:3">
      <c r="A61" s="133" t="s">
        <v>1735</v>
      </c>
      <c r="B61" s="133">
        <v>189</v>
      </c>
      <c r="C61" s="133">
        <v>191</v>
      </c>
    </row>
    <row r="62" spans="1:3">
      <c r="A62" s="133" t="s">
        <v>1742</v>
      </c>
      <c r="B62" s="133">
        <v>187</v>
      </c>
      <c r="C62" s="133">
        <v>187</v>
      </c>
    </row>
    <row r="63" spans="1:3">
      <c r="A63" s="133" t="s">
        <v>1738</v>
      </c>
      <c r="B63" s="133">
        <v>174</v>
      </c>
      <c r="C63" s="133">
        <v>179</v>
      </c>
    </row>
    <row r="64" spans="1:3">
      <c r="A64" s="319" t="s">
        <v>1743</v>
      </c>
      <c r="B64" s="319">
        <v>148</v>
      </c>
      <c r="C64" s="319">
        <v>154</v>
      </c>
    </row>
  </sheetData>
  <sortState ref="A48:H59">
    <sortCondition descending="1" ref="C48:C59"/>
  </sortState>
  <mergeCells count="2">
    <mergeCell ref="A3:H3"/>
    <mergeCell ref="A21:H21"/>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dimension ref="A1:H78"/>
  <sheetViews>
    <sheetView topLeftCell="A44" zoomScaleNormal="100" workbookViewId="0">
      <selection activeCell="H70" sqref="H70"/>
    </sheetView>
  </sheetViews>
  <sheetFormatPr defaultRowHeight="12.75"/>
  <cols>
    <col min="1" max="1" width="25.140625" style="540" customWidth="1"/>
    <col min="2" max="2" width="52.28515625" style="540" customWidth="1"/>
    <col min="3" max="16384" width="9.140625" style="540"/>
  </cols>
  <sheetData>
    <row r="1" spans="1:8" ht="17.25" customHeight="1">
      <c r="A1" s="788" t="s">
        <v>1880</v>
      </c>
      <c r="B1" s="788"/>
      <c r="C1" s="788"/>
      <c r="D1" s="788"/>
      <c r="E1" s="788"/>
      <c r="F1" s="473"/>
      <c r="G1" s="473"/>
      <c r="H1" s="473"/>
    </row>
    <row r="3" spans="1:8" ht="24.75" customHeight="1">
      <c r="A3" s="532" t="s">
        <v>1630</v>
      </c>
      <c r="B3" s="532" t="s">
        <v>1631</v>
      </c>
      <c r="C3" s="532">
        <v>2016</v>
      </c>
      <c r="D3" s="532">
        <v>2017</v>
      </c>
      <c r="E3" s="532">
        <v>2018</v>
      </c>
    </row>
    <row r="4" spans="1:8">
      <c r="A4" s="828" t="s">
        <v>1632</v>
      </c>
      <c r="B4" s="533" t="s">
        <v>1633</v>
      </c>
      <c r="C4" s="534">
        <v>182</v>
      </c>
      <c r="D4" s="534">
        <v>184</v>
      </c>
      <c r="E4" s="534">
        <v>186</v>
      </c>
    </row>
    <row r="5" spans="1:8">
      <c r="A5" s="827" t="s">
        <v>1634</v>
      </c>
      <c r="B5" s="535" t="s">
        <v>1635</v>
      </c>
      <c r="C5" s="536">
        <v>6</v>
      </c>
      <c r="D5" s="536">
        <v>5</v>
      </c>
      <c r="E5" s="536">
        <v>5</v>
      </c>
    </row>
    <row r="6" spans="1:8">
      <c r="A6" s="827" t="s">
        <v>1636</v>
      </c>
      <c r="B6" s="535" t="s">
        <v>1637</v>
      </c>
      <c r="C6" s="536">
        <v>0</v>
      </c>
      <c r="D6" s="536">
        <v>0</v>
      </c>
      <c r="E6" s="536">
        <v>0</v>
      </c>
    </row>
    <row r="7" spans="1:8">
      <c r="A7" s="827" t="s">
        <v>1634</v>
      </c>
      <c r="B7" s="535" t="s">
        <v>1638</v>
      </c>
      <c r="C7" s="536">
        <v>0</v>
      </c>
      <c r="D7" s="536">
        <v>0</v>
      </c>
      <c r="E7" s="536">
        <v>0</v>
      </c>
    </row>
    <row r="8" spans="1:8">
      <c r="A8" s="827" t="s">
        <v>1639</v>
      </c>
      <c r="B8" s="535" t="s">
        <v>1640</v>
      </c>
      <c r="C8" s="536">
        <v>20</v>
      </c>
      <c r="D8" s="536">
        <v>19</v>
      </c>
      <c r="E8" s="536">
        <v>22</v>
      </c>
    </row>
    <row r="9" spans="1:8">
      <c r="A9" s="827"/>
      <c r="B9" s="535" t="s">
        <v>1641</v>
      </c>
      <c r="C9" s="536">
        <v>11</v>
      </c>
      <c r="D9" s="536">
        <v>10</v>
      </c>
      <c r="E9" s="536">
        <v>9</v>
      </c>
    </row>
    <row r="10" spans="1:8">
      <c r="A10" s="827"/>
      <c r="B10" s="535" t="s">
        <v>1642</v>
      </c>
      <c r="C10" s="536">
        <v>24</v>
      </c>
      <c r="D10" s="536">
        <v>19</v>
      </c>
      <c r="E10" s="536">
        <v>22</v>
      </c>
    </row>
    <row r="11" spans="1:8">
      <c r="A11" s="827"/>
      <c r="B11" s="535" t="s">
        <v>1643</v>
      </c>
      <c r="C11" s="536">
        <v>6</v>
      </c>
      <c r="D11" s="536">
        <v>7</v>
      </c>
      <c r="E11" s="536">
        <v>7</v>
      </c>
    </row>
    <row r="12" spans="1:8">
      <c r="A12" s="827"/>
      <c r="B12" s="535" t="s">
        <v>1644</v>
      </c>
      <c r="C12" s="536">
        <v>16</v>
      </c>
      <c r="D12" s="536">
        <v>17</v>
      </c>
      <c r="E12" s="536">
        <v>17</v>
      </c>
    </row>
    <row r="13" spans="1:8">
      <c r="A13" s="827"/>
      <c r="B13" s="535" t="s">
        <v>1645</v>
      </c>
      <c r="C13" s="536">
        <v>2</v>
      </c>
      <c r="D13" s="536">
        <v>2</v>
      </c>
      <c r="E13" s="536">
        <v>2</v>
      </c>
    </row>
    <row r="14" spans="1:8">
      <c r="A14" s="827"/>
      <c r="B14" s="535" t="s">
        <v>1646</v>
      </c>
      <c r="C14" s="536">
        <v>35</v>
      </c>
      <c r="D14" s="536">
        <v>33</v>
      </c>
      <c r="E14" s="536">
        <v>32</v>
      </c>
    </row>
    <row r="15" spans="1:8">
      <c r="A15" s="827"/>
      <c r="B15" s="535" t="s">
        <v>1647</v>
      </c>
      <c r="C15" s="536">
        <v>5</v>
      </c>
      <c r="D15" s="536">
        <v>6</v>
      </c>
      <c r="E15" s="536">
        <v>6</v>
      </c>
    </row>
    <row r="16" spans="1:8">
      <c r="A16" s="827"/>
      <c r="B16" s="535" t="s">
        <v>1648</v>
      </c>
      <c r="C16" s="536">
        <v>3</v>
      </c>
      <c r="D16" s="536">
        <v>3</v>
      </c>
      <c r="E16" s="536">
        <v>6</v>
      </c>
    </row>
    <row r="17" spans="1:5">
      <c r="A17" s="827"/>
      <c r="B17" s="535" t="s">
        <v>1649</v>
      </c>
      <c r="C17" s="536">
        <v>13</v>
      </c>
      <c r="D17" s="536">
        <v>14</v>
      </c>
      <c r="E17" s="536">
        <v>13</v>
      </c>
    </row>
    <row r="18" spans="1:5">
      <c r="A18" s="827"/>
      <c r="B18" s="535" t="s">
        <v>1650</v>
      </c>
      <c r="C18" s="536">
        <v>2</v>
      </c>
      <c r="D18" s="536">
        <v>3</v>
      </c>
      <c r="E18" s="536">
        <v>2</v>
      </c>
    </row>
    <row r="19" spans="1:5">
      <c r="A19" s="827"/>
      <c r="B19" s="535" t="s">
        <v>1651</v>
      </c>
      <c r="C19" s="536">
        <v>50</v>
      </c>
      <c r="D19" s="536">
        <v>51</v>
      </c>
      <c r="E19" s="536">
        <v>50</v>
      </c>
    </row>
    <row r="20" spans="1:5">
      <c r="A20" s="827"/>
      <c r="B20" s="535" t="s">
        <v>1652</v>
      </c>
      <c r="C20" s="536">
        <v>22</v>
      </c>
      <c r="D20" s="536">
        <v>21</v>
      </c>
      <c r="E20" s="536">
        <v>19</v>
      </c>
    </row>
    <row r="21" spans="1:5">
      <c r="A21" s="827"/>
      <c r="B21" s="535" t="s">
        <v>1653</v>
      </c>
      <c r="C21" s="536">
        <v>27</v>
      </c>
      <c r="D21" s="536">
        <v>27</v>
      </c>
      <c r="E21" s="536">
        <v>28</v>
      </c>
    </row>
    <row r="22" spans="1:5">
      <c r="A22" s="827"/>
      <c r="B22" s="535" t="s">
        <v>1654</v>
      </c>
      <c r="C22" s="536">
        <v>34</v>
      </c>
      <c r="D22" s="536">
        <v>37</v>
      </c>
      <c r="E22" s="536">
        <v>41</v>
      </c>
    </row>
    <row r="23" spans="1:5">
      <c r="A23" s="827"/>
      <c r="B23" s="535" t="s">
        <v>1655</v>
      </c>
      <c r="C23" s="536">
        <v>5</v>
      </c>
      <c r="D23" s="536">
        <v>4</v>
      </c>
      <c r="E23" s="536">
        <v>4</v>
      </c>
    </row>
    <row r="24" spans="1:5">
      <c r="A24" s="827"/>
      <c r="B24" s="535" t="s">
        <v>1656</v>
      </c>
      <c r="C24" s="536">
        <v>5</v>
      </c>
      <c r="D24" s="536">
        <v>7</v>
      </c>
      <c r="E24" s="536">
        <v>6</v>
      </c>
    </row>
    <row r="25" spans="1:5">
      <c r="A25" s="827"/>
      <c r="B25" s="535" t="s">
        <v>1657</v>
      </c>
      <c r="C25" s="536">
        <v>20</v>
      </c>
      <c r="D25" s="536">
        <v>18</v>
      </c>
      <c r="E25" s="536">
        <v>20</v>
      </c>
    </row>
    <row r="26" spans="1:5">
      <c r="A26" s="827"/>
      <c r="B26" s="535" t="s">
        <v>1658</v>
      </c>
      <c r="C26" s="536">
        <v>29</v>
      </c>
      <c r="D26" s="536">
        <v>29</v>
      </c>
      <c r="E26" s="536">
        <v>32</v>
      </c>
    </row>
    <row r="27" spans="1:5">
      <c r="A27" s="827"/>
      <c r="B27" s="535" t="s">
        <v>1659</v>
      </c>
      <c r="C27" s="536">
        <v>24</v>
      </c>
      <c r="D27" s="536">
        <v>22</v>
      </c>
      <c r="E27" s="536">
        <v>23</v>
      </c>
    </row>
    <row r="28" spans="1:5" ht="38.25">
      <c r="A28" s="537" t="s">
        <v>1660</v>
      </c>
      <c r="B28" s="535" t="s">
        <v>1661</v>
      </c>
      <c r="C28" s="536">
        <v>7</v>
      </c>
      <c r="D28" s="536">
        <v>7</v>
      </c>
      <c r="E28" s="536">
        <v>9</v>
      </c>
    </row>
    <row r="29" spans="1:5">
      <c r="A29" s="827" t="s">
        <v>1662</v>
      </c>
      <c r="B29" s="535" t="s">
        <v>1663</v>
      </c>
      <c r="C29" s="536">
        <v>1</v>
      </c>
      <c r="D29" s="536">
        <v>1</v>
      </c>
      <c r="E29" s="536">
        <v>1</v>
      </c>
    </row>
    <row r="30" spans="1:5">
      <c r="A30" s="827" t="s">
        <v>1634</v>
      </c>
      <c r="B30" s="535" t="s">
        <v>1664</v>
      </c>
      <c r="C30" s="536">
        <v>3</v>
      </c>
      <c r="D30" s="536">
        <v>3</v>
      </c>
      <c r="E30" s="536">
        <v>3</v>
      </c>
    </row>
    <row r="31" spans="1:5">
      <c r="A31" s="827" t="s">
        <v>1634</v>
      </c>
      <c r="B31" s="535" t="s">
        <v>1665</v>
      </c>
      <c r="C31" s="536">
        <v>8</v>
      </c>
      <c r="D31" s="536">
        <v>6</v>
      </c>
      <c r="E31" s="536">
        <v>7</v>
      </c>
    </row>
    <row r="32" spans="1:5">
      <c r="A32" s="827" t="s">
        <v>1634</v>
      </c>
      <c r="B32" s="535" t="s">
        <v>1666</v>
      </c>
      <c r="C32" s="536">
        <v>1</v>
      </c>
      <c r="D32" s="536">
        <v>1</v>
      </c>
      <c r="E32" s="536">
        <v>1</v>
      </c>
    </row>
    <row r="33" spans="1:5">
      <c r="A33" s="827" t="s">
        <v>1667</v>
      </c>
      <c r="B33" s="535" t="s">
        <v>1668</v>
      </c>
      <c r="C33" s="536">
        <v>137</v>
      </c>
      <c r="D33" s="536">
        <v>131</v>
      </c>
      <c r="E33" s="536">
        <v>132</v>
      </c>
    </row>
    <row r="34" spans="1:5">
      <c r="A34" s="827" t="s">
        <v>1634</v>
      </c>
      <c r="B34" s="535" t="s">
        <v>1669</v>
      </c>
      <c r="C34" s="536">
        <v>14</v>
      </c>
      <c r="D34" s="536">
        <v>14</v>
      </c>
      <c r="E34" s="536">
        <v>15</v>
      </c>
    </row>
    <row r="35" spans="1:5">
      <c r="A35" s="827" t="s">
        <v>1634</v>
      </c>
      <c r="B35" s="535" t="s">
        <v>1670</v>
      </c>
      <c r="C35" s="536">
        <v>290</v>
      </c>
      <c r="D35" s="536">
        <v>288</v>
      </c>
      <c r="E35" s="536">
        <v>291</v>
      </c>
    </row>
    <row r="36" spans="1:5" ht="15" customHeight="1">
      <c r="A36" s="829" t="s">
        <v>1671</v>
      </c>
      <c r="B36" s="535" t="s">
        <v>1724</v>
      </c>
      <c r="C36" s="536">
        <v>119</v>
      </c>
      <c r="D36" s="536">
        <v>122</v>
      </c>
      <c r="E36" s="536">
        <v>123</v>
      </c>
    </row>
    <row r="37" spans="1:5">
      <c r="A37" s="830"/>
      <c r="B37" s="535" t="s">
        <v>1672</v>
      </c>
      <c r="C37" s="536">
        <v>529</v>
      </c>
      <c r="D37" s="536">
        <v>513</v>
      </c>
      <c r="E37" s="536">
        <v>523</v>
      </c>
    </row>
    <row r="38" spans="1:5">
      <c r="A38" s="830"/>
      <c r="B38" s="535" t="s">
        <v>1673</v>
      </c>
      <c r="C38" s="536">
        <v>564</v>
      </c>
      <c r="D38" s="536">
        <v>558</v>
      </c>
      <c r="E38" s="536">
        <v>548</v>
      </c>
    </row>
    <row r="39" spans="1:5">
      <c r="A39" s="827" t="s">
        <v>1674</v>
      </c>
      <c r="B39" s="535" t="s">
        <v>1675</v>
      </c>
      <c r="C39" s="536">
        <v>80</v>
      </c>
      <c r="D39" s="536">
        <v>77</v>
      </c>
      <c r="E39" s="536">
        <v>74</v>
      </c>
    </row>
    <row r="40" spans="1:5">
      <c r="A40" s="827" t="s">
        <v>1634</v>
      </c>
      <c r="B40" s="535" t="s">
        <v>1676</v>
      </c>
      <c r="C40" s="536">
        <v>24</v>
      </c>
      <c r="D40" s="536">
        <v>23</v>
      </c>
      <c r="E40" s="536">
        <v>23</v>
      </c>
    </row>
    <row r="41" spans="1:5">
      <c r="A41" s="827" t="s">
        <v>1634</v>
      </c>
      <c r="B41" s="535" t="s">
        <v>1677</v>
      </c>
      <c r="C41" s="536">
        <v>1</v>
      </c>
      <c r="D41" s="536">
        <v>2</v>
      </c>
      <c r="E41" s="536">
        <v>0</v>
      </c>
    </row>
    <row r="42" spans="1:5">
      <c r="A42" s="827" t="s">
        <v>1678</v>
      </c>
      <c r="B42" s="535" t="s">
        <v>1679</v>
      </c>
      <c r="C42" s="536">
        <v>11</v>
      </c>
      <c r="D42" s="536">
        <v>13</v>
      </c>
      <c r="E42" s="536">
        <v>14</v>
      </c>
    </row>
    <row r="43" spans="1:5">
      <c r="A43" s="827" t="s">
        <v>1634</v>
      </c>
      <c r="B43" s="535" t="s">
        <v>1680</v>
      </c>
      <c r="C43" s="536">
        <v>310</v>
      </c>
      <c r="D43" s="536">
        <v>322</v>
      </c>
      <c r="E43" s="536">
        <v>322</v>
      </c>
    </row>
    <row r="44" spans="1:5">
      <c r="A44" s="827" t="s">
        <v>1681</v>
      </c>
      <c r="B44" s="535" t="s">
        <v>1682</v>
      </c>
      <c r="C44" s="536">
        <v>18</v>
      </c>
      <c r="D44" s="536">
        <v>16</v>
      </c>
      <c r="E44" s="536">
        <v>17</v>
      </c>
    </row>
    <row r="45" spans="1:5">
      <c r="A45" s="827" t="s">
        <v>1634</v>
      </c>
      <c r="B45" s="535" t="s">
        <v>1683</v>
      </c>
      <c r="C45" s="536">
        <v>14</v>
      </c>
      <c r="D45" s="536">
        <v>14</v>
      </c>
      <c r="E45" s="536">
        <v>14</v>
      </c>
    </row>
    <row r="46" spans="1:5">
      <c r="A46" s="827" t="s">
        <v>1634</v>
      </c>
      <c r="B46" s="535" t="s">
        <v>1684</v>
      </c>
      <c r="C46" s="536">
        <v>2</v>
      </c>
      <c r="D46" s="536">
        <v>3</v>
      </c>
      <c r="E46" s="536">
        <v>3</v>
      </c>
    </row>
    <row r="47" spans="1:5">
      <c r="A47" s="827" t="s">
        <v>1634</v>
      </c>
      <c r="B47" s="535" t="s">
        <v>1685</v>
      </c>
      <c r="C47" s="536">
        <v>15</v>
      </c>
      <c r="D47" s="536">
        <v>12</v>
      </c>
      <c r="E47" s="536">
        <v>11</v>
      </c>
    </row>
    <row r="48" spans="1:5">
      <c r="A48" s="827" t="s">
        <v>1634</v>
      </c>
      <c r="B48" s="535" t="s">
        <v>1686</v>
      </c>
      <c r="C48" s="536">
        <v>61</v>
      </c>
      <c r="D48" s="536">
        <v>69</v>
      </c>
      <c r="E48" s="536">
        <v>79</v>
      </c>
    </row>
    <row r="49" spans="1:5">
      <c r="A49" s="827" t="s">
        <v>1634</v>
      </c>
      <c r="B49" s="535" t="s">
        <v>1687</v>
      </c>
      <c r="C49" s="536">
        <v>61</v>
      </c>
      <c r="D49" s="536">
        <v>60</v>
      </c>
      <c r="E49" s="536">
        <v>55</v>
      </c>
    </row>
    <row r="50" spans="1:5">
      <c r="A50" s="827" t="s">
        <v>1688</v>
      </c>
      <c r="B50" s="535" t="s">
        <v>1689</v>
      </c>
      <c r="C50" s="536">
        <v>25</v>
      </c>
      <c r="D50" s="536">
        <v>24</v>
      </c>
      <c r="E50" s="536">
        <v>27</v>
      </c>
    </row>
    <row r="51" spans="1:5">
      <c r="A51" s="827" t="s">
        <v>1634</v>
      </c>
      <c r="B51" s="535" t="s">
        <v>1690</v>
      </c>
      <c r="C51" s="536">
        <v>164</v>
      </c>
      <c r="D51" s="536">
        <v>163</v>
      </c>
      <c r="E51" s="536">
        <v>160</v>
      </c>
    </row>
    <row r="52" spans="1:5">
      <c r="A52" s="537" t="s">
        <v>1691</v>
      </c>
      <c r="B52" s="535" t="s">
        <v>1692</v>
      </c>
      <c r="C52" s="536">
        <v>384</v>
      </c>
      <c r="D52" s="536">
        <v>374</v>
      </c>
      <c r="E52" s="536">
        <v>378</v>
      </c>
    </row>
    <row r="53" spans="1:5">
      <c r="A53" s="827" t="s">
        <v>1693</v>
      </c>
      <c r="B53" s="535" t="s">
        <v>1694</v>
      </c>
      <c r="C53" s="536">
        <v>23</v>
      </c>
      <c r="D53" s="536">
        <v>24</v>
      </c>
      <c r="E53" s="536">
        <v>25</v>
      </c>
    </row>
    <row r="54" spans="1:5">
      <c r="A54" s="827" t="s">
        <v>1634</v>
      </c>
      <c r="B54" s="535" t="s">
        <v>1695</v>
      </c>
      <c r="C54" s="536">
        <v>146</v>
      </c>
      <c r="D54" s="536">
        <v>148</v>
      </c>
      <c r="E54" s="536">
        <v>146</v>
      </c>
    </row>
    <row r="55" spans="1:5">
      <c r="A55" s="827" t="s">
        <v>1634</v>
      </c>
      <c r="B55" s="535" t="s">
        <v>1696</v>
      </c>
      <c r="C55" s="536">
        <v>28</v>
      </c>
      <c r="D55" s="536">
        <v>29</v>
      </c>
      <c r="E55" s="536">
        <v>26</v>
      </c>
    </row>
    <row r="56" spans="1:5">
      <c r="A56" s="827" t="s">
        <v>1634</v>
      </c>
      <c r="B56" s="535" t="s">
        <v>1697</v>
      </c>
      <c r="C56" s="536">
        <v>13</v>
      </c>
      <c r="D56" s="536">
        <v>14</v>
      </c>
      <c r="E56" s="536">
        <v>14</v>
      </c>
    </row>
    <row r="57" spans="1:5">
      <c r="A57" s="827" t="s">
        <v>1634</v>
      </c>
      <c r="B57" s="535" t="s">
        <v>1698</v>
      </c>
      <c r="C57" s="536">
        <v>61</v>
      </c>
      <c r="D57" s="536">
        <v>62</v>
      </c>
      <c r="E57" s="536">
        <v>57</v>
      </c>
    </row>
    <row r="58" spans="1:5">
      <c r="A58" s="827" t="s">
        <v>1634</v>
      </c>
      <c r="B58" s="535" t="s">
        <v>1699</v>
      </c>
      <c r="C58" s="536">
        <v>84</v>
      </c>
      <c r="D58" s="536">
        <v>89</v>
      </c>
      <c r="E58" s="536">
        <v>92</v>
      </c>
    </row>
    <row r="59" spans="1:5">
      <c r="A59" s="827" t="s">
        <v>1700</v>
      </c>
      <c r="B59" s="535" t="s">
        <v>1701</v>
      </c>
      <c r="C59" s="536">
        <v>12</v>
      </c>
      <c r="D59" s="536">
        <v>11</v>
      </c>
      <c r="E59" s="536">
        <v>12</v>
      </c>
    </row>
    <row r="60" spans="1:5">
      <c r="A60" s="827" t="s">
        <v>1634</v>
      </c>
      <c r="B60" s="535" t="s">
        <v>1702</v>
      </c>
      <c r="C60" s="536">
        <v>4</v>
      </c>
      <c r="D60" s="536">
        <v>4</v>
      </c>
      <c r="E60" s="536">
        <v>4</v>
      </c>
    </row>
    <row r="61" spans="1:5">
      <c r="A61" s="827" t="s">
        <v>1634</v>
      </c>
      <c r="B61" s="535" t="s">
        <v>1703</v>
      </c>
      <c r="C61" s="536">
        <v>10</v>
      </c>
      <c r="D61" s="536">
        <v>9</v>
      </c>
      <c r="E61" s="536">
        <v>8</v>
      </c>
    </row>
    <row r="62" spans="1:5">
      <c r="A62" s="827" t="s">
        <v>1634</v>
      </c>
      <c r="B62" s="535" t="s">
        <v>1704</v>
      </c>
      <c r="C62" s="536">
        <v>5</v>
      </c>
      <c r="D62" s="536">
        <v>5</v>
      </c>
      <c r="E62" s="536">
        <v>5</v>
      </c>
    </row>
    <row r="63" spans="1:5">
      <c r="A63" s="827" t="s">
        <v>1634</v>
      </c>
      <c r="B63" s="535" t="s">
        <v>1705</v>
      </c>
      <c r="C63" s="536">
        <v>43</v>
      </c>
      <c r="D63" s="536">
        <v>50</v>
      </c>
      <c r="E63" s="536">
        <v>53</v>
      </c>
    </row>
    <row r="64" spans="1:5">
      <c r="A64" s="827" t="s">
        <v>1634</v>
      </c>
      <c r="B64" s="535" t="s">
        <v>1706</v>
      </c>
      <c r="C64" s="536">
        <v>69</v>
      </c>
      <c r="D64" s="536">
        <v>69</v>
      </c>
      <c r="E64" s="536">
        <v>72</v>
      </c>
    </row>
    <row r="65" spans="1:5">
      <c r="A65" s="741" t="s">
        <v>1707</v>
      </c>
      <c r="B65" s="742" t="s">
        <v>1708</v>
      </c>
      <c r="C65" s="743">
        <v>43</v>
      </c>
      <c r="D65" s="743">
        <v>45</v>
      </c>
      <c r="E65" s="743">
        <v>46</v>
      </c>
    </row>
    <row r="66" spans="1:5">
      <c r="A66" s="826" t="s">
        <v>1709</v>
      </c>
      <c r="B66" s="744" t="s">
        <v>1710</v>
      </c>
      <c r="C66" s="745">
        <v>21</v>
      </c>
      <c r="D66" s="745">
        <v>20</v>
      </c>
      <c r="E66" s="745">
        <v>19</v>
      </c>
    </row>
    <row r="67" spans="1:5">
      <c r="A67" s="827" t="s">
        <v>1634</v>
      </c>
      <c r="B67" s="535" t="s">
        <v>1711</v>
      </c>
      <c r="C67" s="536">
        <v>5</v>
      </c>
      <c r="D67" s="536">
        <v>5</v>
      </c>
      <c r="E67" s="536">
        <v>5</v>
      </c>
    </row>
    <row r="68" spans="1:5">
      <c r="A68" s="827" t="s">
        <v>1634</v>
      </c>
      <c r="B68" s="535" t="s">
        <v>1712</v>
      </c>
      <c r="C68" s="536">
        <v>14</v>
      </c>
      <c r="D68" s="536">
        <v>14</v>
      </c>
      <c r="E68" s="536">
        <v>14</v>
      </c>
    </row>
    <row r="69" spans="1:5">
      <c r="A69" s="827" t="s">
        <v>1713</v>
      </c>
      <c r="B69" s="535" t="s">
        <v>1714</v>
      </c>
      <c r="C69" s="536">
        <v>21</v>
      </c>
      <c r="D69" s="536">
        <v>22</v>
      </c>
      <c r="E69" s="536">
        <v>21</v>
      </c>
    </row>
    <row r="70" spans="1:5">
      <c r="A70" s="827" t="s">
        <v>1634</v>
      </c>
      <c r="B70" s="535" t="s">
        <v>1715</v>
      </c>
      <c r="C70" s="536">
        <v>1</v>
      </c>
      <c r="D70" s="536">
        <v>1</v>
      </c>
      <c r="E70" s="536">
        <v>1</v>
      </c>
    </row>
    <row r="71" spans="1:5">
      <c r="A71" s="827" t="s">
        <v>1634</v>
      </c>
      <c r="B71" s="535" t="s">
        <v>1716</v>
      </c>
      <c r="C71" s="536">
        <v>5</v>
      </c>
      <c r="D71" s="536">
        <v>4</v>
      </c>
      <c r="E71" s="536">
        <v>5</v>
      </c>
    </row>
    <row r="72" spans="1:5">
      <c r="A72" s="827" t="s">
        <v>1634</v>
      </c>
      <c r="B72" s="535" t="s">
        <v>1717</v>
      </c>
      <c r="C72" s="536">
        <v>50</v>
      </c>
      <c r="D72" s="536">
        <v>46</v>
      </c>
      <c r="E72" s="536">
        <v>46</v>
      </c>
    </row>
    <row r="73" spans="1:5">
      <c r="A73" s="827" t="s">
        <v>1718</v>
      </c>
      <c r="B73" s="535" t="s">
        <v>1719</v>
      </c>
      <c r="C73" s="536">
        <v>1</v>
      </c>
      <c r="D73" s="536">
        <v>1</v>
      </c>
      <c r="E73" s="536">
        <v>1</v>
      </c>
    </row>
    <row r="74" spans="1:5">
      <c r="A74" s="827" t="s">
        <v>1634</v>
      </c>
      <c r="B74" s="535" t="s">
        <v>1720</v>
      </c>
      <c r="C74" s="536">
        <v>44</v>
      </c>
      <c r="D74" s="536">
        <v>44</v>
      </c>
      <c r="E74" s="536">
        <v>40</v>
      </c>
    </row>
    <row r="75" spans="1:5">
      <c r="A75" s="827" t="s">
        <v>1634</v>
      </c>
      <c r="B75" s="535" t="s">
        <v>1721</v>
      </c>
      <c r="C75" s="536">
        <v>222</v>
      </c>
      <c r="D75" s="536">
        <v>223</v>
      </c>
      <c r="E75" s="536">
        <v>227</v>
      </c>
    </row>
    <row r="76" spans="1:5">
      <c r="A76" s="535" t="s">
        <v>1722</v>
      </c>
      <c r="B76" s="535" t="s">
        <v>1722</v>
      </c>
      <c r="C76" s="536">
        <v>1</v>
      </c>
      <c r="D76" s="536">
        <v>1</v>
      </c>
      <c r="E76" s="536">
        <v>3</v>
      </c>
    </row>
    <row r="77" spans="1:5" ht="15" customHeight="1">
      <c r="A77" s="538" t="s">
        <v>1723</v>
      </c>
      <c r="B77" s="538" t="s">
        <v>1634</v>
      </c>
      <c r="C77" s="539">
        <v>4310</v>
      </c>
      <c r="D77" s="539">
        <v>4294</v>
      </c>
      <c r="E77" s="539">
        <v>4324</v>
      </c>
    </row>
    <row r="78" spans="1:5">
      <c r="A78" s="320" t="s">
        <v>1310</v>
      </c>
    </row>
  </sheetData>
  <mergeCells count="16">
    <mergeCell ref="A66:A68"/>
    <mergeCell ref="A69:A72"/>
    <mergeCell ref="A73:A75"/>
    <mergeCell ref="A1:E1"/>
    <mergeCell ref="A39:A41"/>
    <mergeCell ref="A42:A43"/>
    <mergeCell ref="A44:A49"/>
    <mergeCell ref="A50:A51"/>
    <mergeCell ref="A53:A58"/>
    <mergeCell ref="A59:A64"/>
    <mergeCell ref="A4:A5"/>
    <mergeCell ref="A6:A7"/>
    <mergeCell ref="A8:A27"/>
    <mergeCell ref="A29:A32"/>
    <mergeCell ref="A33:A35"/>
    <mergeCell ref="A36:A38"/>
  </mergeCells>
  <pageMargins left="0.70866141732283472" right="0.70866141732283472" top="0.74803149606299213" bottom="0.74803149606299213" header="0.31496062992125984" footer="0.31496062992125984"/>
  <pageSetup paperSize="9" scale="85" fitToHeight="2" orientation="portrait" r:id="rId1"/>
  <rowBreaks count="1" manualBreakCount="1">
    <brk id="65" max="16383" man="1"/>
  </rowBreaks>
</worksheet>
</file>

<file path=xl/worksheets/sheet34.xml><?xml version="1.0" encoding="utf-8"?>
<worksheet xmlns="http://schemas.openxmlformats.org/spreadsheetml/2006/main" xmlns:r="http://schemas.openxmlformats.org/officeDocument/2006/relationships">
  <dimension ref="A1:I46"/>
  <sheetViews>
    <sheetView workbookViewId="0">
      <selection activeCell="A31" activeCellId="2" sqref="A1 A20 A31"/>
    </sheetView>
  </sheetViews>
  <sheetFormatPr defaultRowHeight="15"/>
  <cols>
    <col min="1" max="1" width="19.140625" style="240" customWidth="1"/>
    <col min="2" max="8" width="8.28515625" style="240" customWidth="1"/>
    <col min="9" max="12" width="9.140625" style="240"/>
    <col min="13" max="13" width="16.7109375" style="240" customWidth="1"/>
    <col min="14" max="16384" width="9.140625" style="240"/>
  </cols>
  <sheetData>
    <row r="1" spans="1:8">
      <c r="A1" s="318" t="s">
        <v>1784</v>
      </c>
    </row>
    <row r="3" spans="1:8" s="46" customFormat="1" ht="17.25" customHeight="1">
      <c r="A3" s="831" t="s">
        <v>1882</v>
      </c>
      <c r="B3" s="833" t="s">
        <v>291</v>
      </c>
      <c r="C3" s="833"/>
      <c r="D3" s="833"/>
      <c r="E3" s="833"/>
      <c r="F3" s="833"/>
      <c r="G3" s="833"/>
      <c r="H3" s="833"/>
    </row>
    <row r="4" spans="1:8" s="46" customFormat="1" ht="17.25" customHeight="1">
      <c r="A4" s="832"/>
      <c r="B4" s="330">
        <v>2012</v>
      </c>
      <c r="C4" s="330">
        <v>2013</v>
      </c>
      <c r="D4" s="330">
        <v>2014</v>
      </c>
      <c r="E4" s="330">
        <v>2015</v>
      </c>
      <c r="F4" s="330">
        <v>2016</v>
      </c>
      <c r="G4" s="475">
        <v>2017</v>
      </c>
      <c r="H4" s="475">
        <v>2018</v>
      </c>
    </row>
    <row r="5" spans="1:8" s="46" customFormat="1" ht="15.75" customHeight="1">
      <c r="A5" s="137" t="s">
        <v>1881</v>
      </c>
      <c r="B5" s="210">
        <v>3338</v>
      </c>
      <c r="C5" s="210">
        <v>3285</v>
      </c>
      <c r="D5" s="210">
        <v>3187</v>
      </c>
      <c r="E5" s="210">
        <v>3237</v>
      </c>
      <c r="F5" s="210">
        <v>3169</v>
      </c>
      <c r="G5" s="139">
        <v>3141</v>
      </c>
      <c r="H5" s="139">
        <v>3170</v>
      </c>
    </row>
    <row r="6" spans="1:8" s="46" customFormat="1" ht="15.75" customHeight="1">
      <c r="A6" s="133" t="s">
        <v>1884</v>
      </c>
      <c r="B6" s="141">
        <v>2</v>
      </c>
      <c r="C6" s="141">
        <v>2</v>
      </c>
      <c r="D6" s="141">
        <v>4</v>
      </c>
      <c r="E6" s="141">
        <v>5</v>
      </c>
      <c r="F6" s="141">
        <v>5</v>
      </c>
      <c r="G6" s="141">
        <v>4</v>
      </c>
      <c r="H6" s="141">
        <v>5</v>
      </c>
    </row>
    <row r="7" spans="1:8" s="46" customFormat="1" ht="15.75" customHeight="1">
      <c r="A7" s="133" t="s">
        <v>292</v>
      </c>
      <c r="B7" s="141">
        <v>544</v>
      </c>
      <c r="C7" s="141">
        <v>590</v>
      </c>
      <c r="D7" s="141">
        <v>606</v>
      </c>
      <c r="E7" s="141">
        <v>592</v>
      </c>
      <c r="F7" s="141">
        <v>613</v>
      </c>
      <c r="G7" s="141">
        <v>610</v>
      </c>
      <c r="H7" s="141">
        <v>601</v>
      </c>
    </row>
    <row r="8" spans="1:8" s="46" customFormat="1" ht="15.75" customHeight="1">
      <c r="A8" s="133" t="s">
        <v>293</v>
      </c>
      <c r="B8" s="141">
        <v>173</v>
      </c>
      <c r="C8" s="141">
        <v>162</v>
      </c>
      <c r="D8" s="141">
        <v>171</v>
      </c>
      <c r="E8" s="141">
        <v>143</v>
      </c>
      <c r="F8" s="141">
        <v>141</v>
      </c>
      <c r="G8" s="141">
        <v>158</v>
      </c>
      <c r="H8" s="141">
        <v>161</v>
      </c>
    </row>
    <row r="9" spans="1:8" s="46" customFormat="1" ht="15.75" customHeight="1">
      <c r="A9" s="133" t="s">
        <v>294</v>
      </c>
      <c r="B9" s="141">
        <v>133</v>
      </c>
      <c r="C9" s="141">
        <v>131</v>
      </c>
      <c r="D9" s="141">
        <v>124</v>
      </c>
      <c r="E9" s="141">
        <v>132</v>
      </c>
      <c r="F9" s="141">
        <v>134</v>
      </c>
      <c r="G9" s="141">
        <v>129</v>
      </c>
      <c r="H9" s="141">
        <v>137</v>
      </c>
    </row>
    <row r="10" spans="1:8" s="46" customFormat="1" ht="15.75" customHeight="1">
      <c r="A10" s="133" t="s">
        <v>295</v>
      </c>
      <c r="B10" s="141">
        <v>138</v>
      </c>
      <c r="C10" s="141">
        <v>130</v>
      </c>
      <c r="D10" s="141">
        <v>129</v>
      </c>
      <c r="E10" s="141">
        <v>116</v>
      </c>
      <c r="F10" s="141">
        <v>115</v>
      </c>
      <c r="G10" s="141">
        <v>116</v>
      </c>
      <c r="H10" s="141">
        <v>112</v>
      </c>
    </row>
    <row r="11" spans="1:8" s="46" customFormat="1" ht="15.75" customHeight="1">
      <c r="A11" s="133" t="s">
        <v>296</v>
      </c>
      <c r="B11" s="141">
        <v>61</v>
      </c>
      <c r="C11" s="141">
        <v>65</v>
      </c>
      <c r="D11" s="141">
        <v>69</v>
      </c>
      <c r="E11" s="141">
        <v>65</v>
      </c>
      <c r="F11" s="141">
        <v>62</v>
      </c>
      <c r="G11" s="141">
        <v>63</v>
      </c>
      <c r="H11" s="141">
        <v>58</v>
      </c>
    </row>
    <row r="12" spans="1:8" s="46" customFormat="1" ht="15.75" customHeight="1">
      <c r="A12" s="133" t="s">
        <v>297</v>
      </c>
      <c r="B12" s="141">
        <v>51</v>
      </c>
      <c r="C12" s="141">
        <v>45</v>
      </c>
      <c r="D12" s="141">
        <v>39</v>
      </c>
      <c r="E12" s="141">
        <v>36</v>
      </c>
      <c r="F12" s="141">
        <v>37</v>
      </c>
      <c r="G12" s="141">
        <v>38</v>
      </c>
      <c r="H12" s="141">
        <v>43</v>
      </c>
    </row>
    <row r="13" spans="1:8" s="46" customFormat="1" ht="15.75" customHeight="1">
      <c r="A13" s="133" t="s">
        <v>298</v>
      </c>
      <c r="B13" s="141">
        <v>19</v>
      </c>
      <c r="C13" s="141">
        <v>22</v>
      </c>
      <c r="D13" s="141">
        <v>21</v>
      </c>
      <c r="E13" s="141">
        <v>22</v>
      </c>
      <c r="F13" s="141">
        <v>23</v>
      </c>
      <c r="G13" s="141">
        <v>24</v>
      </c>
      <c r="H13" s="141">
        <v>25</v>
      </c>
    </row>
    <row r="14" spans="1:8" s="46" customFormat="1" ht="15.75" customHeight="1">
      <c r="A14" s="133" t="s">
        <v>299</v>
      </c>
      <c r="B14" s="141">
        <v>9</v>
      </c>
      <c r="C14" s="141">
        <v>5</v>
      </c>
      <c r="D14" s="141">
        <v>5</v>
      </c>
      <c r="E14" s="141">
        <v>6</v>
      </c>
      <c r="F14" s="141">
        <v>7</v>
      </c>
      <c r="G14" s="141">
        <v>7</v>
      </c>
      <c r="H14" s="141">
        <v>8</v>
      </c>
    </row>
    <row r="15" spans="1:8" s="46" customFormat="1" ht="15.75" customHeight="1">
      <c r="A15" s="133" t="s">
        <v>300</v>
      </c>
      <c r="B15" s="141">
        <v>5</v>
      </c>
      <c r="C15" s="141">
        <v>5</v>
      </c>
      <c r="D15" s="141">
        <v>4</v>
      </c>
      <c r="E15" s="141">
        <v>4</v>
      </c>
      <c r="F15" s="141">
        <v>4</v>
      </c>
      <c r="G15" s="176">
        <v>4</v>
      </c>
      <c r="H15" s="176">
        <v>4</v>
      </c>
    </row>
    <row r="16" spans="1:8" s="46" customFormat="1" ht="15.75" customHeight="1">
      <c r="A16" s="135" t="s">
        <v>68</v>
      </c>
      <c r="B16" s="327">
        <v>4473</v>
      </c>
      <c r="C16" s="327">
        <v>4442</v>
      </c>
      <c r="D16" s="327">
        <v>4359</v>
      </c>
      <c r="E16" s="327">
        <v>4358</v>
      </c>
      <c r="F16" s="327">
        <v>4310</v>
      </c>
      <c r="G16" s="335">
        <v>4294</v>
      </c>
      <c r="H16" s="335">
        <v>4324</v>
      </c>
    </row>
    <row r="17" spans="1:8" s="321" customFormat="1" ht="15.75" customHeight="1">
      <c r="A17" s="320" t="s">
        <v>1310</v>
      </c>
    </row>
    <row r="18" spans="1:8" s="321" customFormat="1" ht="15.75" customHeight="1">
      <c r="A18" s="320"/>
    </row>
    <row r="19" spans="1:8" ht="12.75" customHeight="1"/>
    <row r="20" spans="1:8">
      <c r="A20" s="318" t="s">
        <v>1785</v>
      </c>
    </row>
    <row r="22" spans="1:8" s="46" customFormat="1" ht="19.5" customHeight="1">
      <c r="A22" s="331" t="s">
        <v>301</v>
      </c>
      <c r="B22" s="330">
        <v>2012</v>
      </c>
      <c r="C22" s="330">
        <v>2013</v>
      </c>
      <c r="D22" s="330">
        <v>2014</v>
      </c>
      <c r="E22" s="330">
        <v>2015</v>
      </c>
      <c r="F22" s="330">
        <v>2016</v>
      </c>
      <c r="G22" s="330">
        <v>2017</v>
      </c>
      <c r="H22" s="330">
        <v>2018</v>
      </c>
    </row>
    <row r="23" spans="1:8" s="46" customFormat="1" ht="15.75" customHeight="1">
      <c r="A23" s="137" t="s">
        <v>302</v>
      </c>
      <c r="B23" s="328">
        <v>1247</v>
      </c>
      <c r="C23" s="328">
        <v>1260</v>
      </c>
      <c r="D23" s="328">
        <v>1285</v>
      </c>
      <c r="E23" s="328">
        <v>1303</v>
      </c>
      <c r="F23" s="328">
        <v>1309</v>
      </c>
      <c r="G23" s="328">
        <v>1335</v>
      </c>
      <c r="H23" s="328">
        <v>1386</v>
      </c>
    </row>
    <row r="24" spans="1:8" s="46" customFormat="1" ht="15.75" customHeight="1">
      <c r="A24" s="133" t="s">
        <v>303</v>
      </c>
      <c r="B24" s="133">
        <v>995</v>
      </c>
      <c r="C24" s="133">
        <v>977</v>
      </c>
      <c r="D24" s="133">
        <v>970</v>
      </c>
      <c r="E24" s="133">
        <v>961</v>
      </c>
      <c r="F24" s="133">
        <v>924</v>
      </c>
      <c r="G24" s="133">
        <v>911</v>
      </c>
      <c r="H24" s="133">
        <v>892</v>
      </c>
    </row>
    <row r="25" spans="1:8" s="46" customFormat="1" ht="15.75" customHeight="1">
      <c r="A25" s="133" t="s">
        <v>304</v>
      </c>
      <c r="B25" s="326">
        <v>2103</v>
      </c>
      <c r="C25" s="326">
        <v>2061</v>
      </c>
      <c r="D25" s="133">
        <v>1965</v>
      </c>
      <c r="E25" s="326">
        <v>1951</v>
      </c>
      <c r="F25" s="326">
        <v>1943</v>
      </c>
      <c r="G25" s="326">
        <v>1916</v>
      </c>
      <c r="H25" s="326">
        <v>1916</v>
      </c>
    </row>
    <row r="26" spans="1:8" s="46" customFormat="1" ht="15.75" customHeight="1">
      <c r="A26" s="133" t="s">
        <v>305</v>
      </c>
      <c r="B26" s="133">
        <v>128</v>
      </c>
      <c r="C26" s="133">
        <v>144</v>
      </c>
      <c r="D26" s="133">
        <v>139</v>
      </c>
      <c r="E26" s="133">
        <v>143</v>
      </c>
      <c r="F26" s="133">
        <v>134</v>
      </c>
      <c r="G26" s="133">
        <v>132</v>
      </c>
      <c r="H26" s="133">
        <v>130</v>
      </c>
    </row>
    <row r="27" spans="1:8" s="46" customFormat="1" ht="15.75" customHeight="1">
      <c r="A27" s="135" t="s">
        <v>68</v>
      </c>
      <c r="B27" s="327">
        <v>4473</v>
      </c>
      <c r="C27" s="327">
        <v>4442</v>
      </c>
      <c r="D27" s="327">
        <v>4359</v>
      </c>
      <c r="E27" s="327">
        <v>4358</v>
      </c>
      <c r="F27" s="327">
        <v>4310</v>
      </c>
      <c r="G27" s="327">
        <f>SUM(G23:G26)</f>
        <v>4294</v>
      </c>
      <c r="H27" s="327">
        <f>SUM(H23:H26)</f>
        <v>4324</v>
      </c>
    </row>
    <row r="28" spans="1:8" s="321" customFormat="1" ht="15.75" customHeight="1">
      <c r="A28" s="320" t="s">
        <v>1310</v>
      </c>
    </row>
    <row r="29" spans="1:8" s="321" customFormat="1" ht="15.75" customHeight="1">
      <c r="A29" s="323"/>
    </row>
    <row r="30" spans="1:8" ht="12.75" customHeight="1">
      <c r="A30" s="324"/>
    </row>
    <row r="31" spans="1:8">
      <c r="A31" s="67" t="s">
        <v>1786</v>
      </c>
    </row>
    <row r="32" spans="1:8">
      <c r="A32" s="67"/>
    </row>
    <row r="33" spans="1:9" s="46" customFormat="1" ht="18.75" customHeight="1">
      <c r="A33" s="332" t="s">
        <v>0</v>
      </c>
      <c r="B33" s="329" t="s">
        <v>306</v>
      </c>
      <c r="C33" s="329" t="s">
        <v>307</v>
      </c>
      <c r="D33" s="325"/>
    </row>
    <row r="34" spans="1:9" s="46" customFormat="1" ht="15.75" customHeight="1">
      <c r="A34" s="333">
        <v>2007</v>
      </c>
      <c r="B34" s="336">
        <v>4364</v>
      </c>
      <c r="C34" s="336">
        <v>5121</v>
      </c>
      <c r="D34" s="834" t="s">
        <v>1883</v>
      </c>
      <c r="E34" s="835"/>
      <c r="F34" s="835"/>
      <c r="G34" s="835"/>
      <c r="H34" s="835"/>
      <c r="I34" s="835"/>
    </row>
    <row r="35" spans="1:9" s="46" customFormat="1" ht="15.75" customHeight="1">
      <c r="A35" s="334">
        <v>2008</v>
      </c>
      <c r="B35" s="337">
        <v>4424</v>
      </c>
      <c r="C35" s="337">
        <v>5069</v>
      </c>
      <c r="D35" s="698"/>
      <c r="E35" s="699"/>
      <c r="F35" s="699"/>
      <c r="G35" s="699"/>
      <c r="H35" s="699"/>
    </row>
    <row r="36" spans="1:9" s="46" customFormat="1" ht="15.75" customHeight="1">
      <c r="A36" s="334">
        <v>2009</v>
      </c>
      <c r="B36" s="337">
        <v>4406</v>
      </c>
      <c r="C36" s="337">
        <v>5030</v>
      </c>
    </row>
    <row r="37" spans="1:9" s="46" customFormat="1" ht="15.75" customHeight="1">
      <c r="A37" s="334">
        <v>2010</v>
      </c>
      <c r="B37" s="337">
        <v>4456</v>
      </c>
      <c r="C37" s="337">
        <v>5069</v>
      </c>
    </row>
    <row r="38" spans="1:9" s="46" customFormat="1" ht="15.75" customHeight="1">
      <c r="A38" s="334">
        <v>2011</v>
      </c>
      <c r="B38" s="337">
        <v>4507</v>
      </c>
      <c r="C38" s="337">
        <v>5121</v>
      </c>
    </row>
    <row r="39" spans="1:9" s="46" customFormat="1" ht="15.75" customHeight="1">
      <c r="A39" s="334">
        <v>2012</v>
      </c>
      <c r="B39" s="337">
        <v>4473</v>
      </c>
      <c r="C39" s="337">
        <v>5100</v>
      </c>
    </row>
    <row r="40" spans="1:9" s="46" customFormat="1" ht="15.75" customHeight="1">
      <c r="A40" s="334">
        <v>2013</v>
      </c>
      <c r="B40" s="337">
        <v>4442</v>
      </c>
      <c r="C40" s="337">
        <v>5083</v>
      </c>
    </row>
    <row r="41" spans="1:9" s="46" customFormat="1" ht="15.75" customHeight="1">
      <c r="A41" s="334">
        <v>2014</v>
      </c>
      <c r="B41" s="337">
        <v>4359</v>
      </c>
      <c r="C41" s="337">
        <v>4986</v>
      </c>
    </row>
    <row r="42" spans="1:9" s="46" customFormat="1" ht="15.75" customHeight="1">
      <c r="A42" s="334">
        <v>2015</v>
      </c>
      <c r="B42" s="337">
        <v>4358</v>
      </c>
      <c r="C42" s="337">
        <v>5010</v>
      </c>
    </row>
    <row r="43" spans="1:9" s="46" customFormat="1" ht="15.75" customHeight="1">
      <c r="A43" s="334">
        <v>2016</v>
      </c>
      <c r="B43" s="337">
        <v>4310</v>
      </c>
      <c r="C43" s="337">
        <v>4987</v>
      </c>
    </row>
    <row r="44" spans="1:9" s="46" customFormat="1" ht="15.75" customHeight="1">
      <c r="A44" s="334">
        <v>2017</v>
      </c>
      <c r="B44" s="337">
        <v>4294</v>
      </c>
      <c r="C44" s="337">
        <v>4983</v>
      </c>
    </row>
    <row r="45" spans="1:9" s="46" customFormat="1" ht="15.75" customHeight="1">
      <c r="A45" s="334">
        <v>2018</v>
      </c>
      <c r="B45" s="337">
        <v>4324</v>
      </c>
      <c r="C45" s="337">
        <v>5018</v>
      </c>
    </row>
    <row r="46" spans="1:9" ht="15.75" customHeight="1">
      <c r="A46" s="320" t="s">
        <v>1310</v>
      </c>
    </row>
  </sheetData>
  <mergeCells count="3">
    <mergeCell ref="A3:A4"/>
    <mergeCell ref="B3:H3"/>
    <mergeCell ref="D34:I3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dimension ref="A1:M43"/>
  <sheetViews>
    <sheetView workbookViewId="0"/>
  </sheetViews>
  <sheetFormatPr defaultRowHeight="15"/>
  <cols>
    <col min="1" max="1" width="8.140625" style="80" customWidth="1"/>
    <col min="2" max="13" width="6.5703125" style="80" customWidth="1"/>
    <col min="14" max="16384" width="9.140625" style="80"/>
  </cols>
  <sheetData>
    <row r="1" spans="1:13">
      <c r="A1" s="279" t="s">
        <v>2093</v>
      </c>
    </row>
    <row r="2" spans="1:13">
      <c r="A2" s="55"/>
    </row>
    <row r="3" spans="1:13" s="55" customFormat="1" ht="15.75" customHeight="1">
      <c r="A3" s="279" t="s">
        <v>1748</v>
      </c>
      <c r="B3" s="279"/>
      <c r="C3" s="279"/>
      <c r="D3" s="279"/>
      <c r="E3" s="279"/>
      <c r="F3" s="279"/>
      <c r="G3" s="271"/>
      <c r="H3" s="271"/>
      <c r="I3" s="271"/>
      <c r="J3" s="271"/>
      <c r="K3" s="271"/>
    </row>
    <row r="4" spans="1:13" s="56" customFormat="1" ht="15.75" customHeight="1">
      <c r="A4" s="476" t="s">
        <v>1179</v>
      </c>
      <c r="B4" s="545">
        <v>2007</v>
      </c>
      <c r="C4" s="545">
        <v>2008</v>
      </c>
      <c r="D4" s="545">
        <v>2009</v>
      </c>
      <c r="E4" s="545">
        <v>2010</v>
      </c>
      <c r="F4" s="545">
        <v>2011</v>
      </c>
      <c r="G4" s="545">
        <v>2012</v>
      </c>
      <c r="H4" s="545">
        <v>2013</v>
      </c>
      <c r="I4" s="545">
        <v>2014</v>
      </c>
      <c r="J4" s="545">
        <v>2015</v>
      </c>
      <c r="K4" s="545">
        <v>2016</v>
      </c>
      <c r="L4" s="545">
        <v>2017</v>
      </c>
      <c r="M4" s="545">
        <v>2018</v>
      </c>
    </row>
    <row r="5" spans="1:13" s="56" customFormat="1" ht="15.75" customHeight="1">
      <c r="A5" s="543" t="s">
        <v>155</v>
      </c>
      <c r="B5" s="544">
        <v>79.271000000000001</v>
      </c>
      <c r="C5" s="544">
        <v>78.635000000000005</v>
      </c>
      <c r="D5" s="544">
        <v>76.647999999999996</v>
      </c>
      <c r="E5" s="544">
        <v>76.355000000000004</v>
      </c>
      <c r="F5" s="544">
        <v>77.698999999999998</v>
      </c>
      <c r="G5" s="361">
        <v>78.659000000000006</v>
      </c>
      <c r="H5" s="361">
        <v>75.855999999999995</v>
      </c>
      <c r="I5" s="361">
        <v>75.5</v>
      </c>
      <c r="J5" s="361">
        <v>76.951999999999998</v>
      </c>
      <c r="K5" s="361">
        <v>77.192999999999998</v>
      </c>
      <c r="L5" s="361">
        <v>78.509</v>
      </c>
      <c r="M5" s="361">
        <v>77.02</v>
      </c>
    </row>
    <row r="6" spans="1:13" s="56" customFormat="1" ht="15.75" customHeight="1">
      <c r="A6" s="541" t="s">
        <v>156</v>
      </c>
      <c r="B6" s="542">
        <v>56.081000000000003</v>
      </c>
      <c r="C6" s="542">
        <v>58.848999999999997</v>
      </c>
      <c r="D6" s="542">
        <v>57.966000000000001</v>
      </c>
      <c r="E6" s="542">
        <v>57.145000000000003</v>
      </c>
      <c r="F6" s="542">
        <v>59.692999999999998</v>
      </c>
      <c r="G6" s="362">
        <v>59.435000000000002</v>
      </c>
      <c r="H6" s="362">
        <v>57.408000000000001</v>
      </c>
      <c r="I6" s="362">
        <v>55.454999999999998</v>
      </c>
      <c r="J6" s="362">
        <v>56.137999999999998</v>
      </c>
      <c r="K6" s="362">
        <v>58.786000000000001</v>
      </c>
      <c r="L6" s="362">
        <v>59.057000000000002</v>
      </c>
      <c r="M6" s="362">
        <v>58.898000000000003</v>
      </c>
    </row>
    <row r="7" spans="1:13" s="56" customFormat="1" ht="15.75" customHeight="1">
      <c r="A7" s="541" t="s">
        <v>68</v>
      </c>
      <c r="B7" s="542">
        <v>135.352</v>
      </c>
      <c r="C7" s="542">
        <v>137.48400000000001</v>
      </c>
      <c r="D7" s="542">
        <v>134.614</v>
      </c>
      <c r="E7" s="542">
        <v>133.5</v>
      </c>
      <c r="F7" s="542">
        <v>137.392</v>
      </c>
      <c r="G7" s="362">
        <v>138.09299999999999</v>
      </c>
      <c r="H7" s="362">
        <v>133.26400000000001</v>
      </c>
      <c r="I7" s="362">
        <v>130.95400000000001</v>
      </c>
      <c r="J7" s="362">
        <v>133.09100000000001</v>
      </c>
      <c r="K7" s="362">
        <v>135.97800000000001</v>
      </c>
      <c r="L7" s="362">
        <v>137.56700000000001</v>
      </c>
      <c r="M7" s="362">
        <v>135.91800000000001</v>
      </c>
    </row>
    <row r="8" spans="1:13" ht="15.75" customHeight="1">
      <c r="A8" s="271"/>
      <c r="B8" s="271"/>
      <c r="C8" s="271"/>
      <c r="D8" s="271"/>
      <c r="E8" s="271"/>
      <c r="F8" s="271"/>
      <c r="G8" s="271"/>
      <c r="H8" s="271"/>
      <c r="I8" s="271"/>
      <c r="J8" s="271"/>
      <c r="K8" s="271"/>
    </row>
    <row r="9" spans="1:13" ht="15.75" customHeight="1">
      <c r="A9" s="271"/>
      <c r="B9" s="271"/>
      <c r="C9" s="271"/>
      <c r="D9" s="271"/>
      <c r="E9" s="271"/>
      <c r="F9" s="271"/>
      <c r="G9" s="271"/>
      <c r="H9" s="271"/>
      <c r="I9" s="271"/>
      <c r="J9" s="271"/>
      <c r="K9" s="271"/>
    </row>
    <row r="10" spans="1:13" s="55" customFormat="1" ht="15.75" customHeight="1">
      <c r="A10" s="279" t="s">
        <v>1177</v>
      </c>
      <c r="B10" s="279"/>
      <c r="C10" s="279"/>
      <c r="D10" s="279"/>
      <c r="E10" s="279"/>
      <c r="F10" s="271"/>
      <c r="G10" s="271"/>
      <c r="H10" s="271"/>
      <c r="I10" s="271"/>
      <c r="J10" s="271"/>
      <c r="K10" s="271"/>
    </row>
    <row r="11" spans="1:13" s="56" customFormat="1" ht="15.75" customHeight="1">
      <c r="A11" s="476" t="s">
        <v>1179</v>
      </c>
      <c r="B11" s="545">
        <v>2007</v>
      </c>
      <c r="C11" s="545">
        <v>2008</v>
      </c>
      <c r="D11" s="545">
        <v>2009</v>
      </c>
      <c r="E11" s="545">
        <v>2010</v>
      </c>
      <c r="F11" s="545">
        <v>2011</v>
      </c>
      <c r="G11" s="545">
        <v>2012</v>
      </c>
      <c r="H11" s="545">
        <v>2013</v>
      </c>
      <c r="I11" s="545">
        <v>2014</v>
      </c>
      <c r="J11" s="545">
        <v>2015</v>
      </c>
      <c r="K11" s="545">
        <v>2016</v>
      </c>
      <c r="L11" s="545">
        <v>2017</v>
      </c>
      <c r="M11" s="545">
        <v>2018</v>
      </c>
    </row>
    <row r="12" spans="1:13" s="56" customFormat="1" ht="15.75" customHeight="1">
      <c r="A12" s="543" t="s">
        <v>155</v>
      </c>
      <c r="B12" s="544">
        <v>21.565999999999999</v>
      </c>
      <c r="C12" s="544">
        <v>21.664000000000001</v>
      </c>
      <c r="D12" s="544">
        <v>23.715</v>
      </c>
      <c r="E12" s="544">
        <v>23.792999999999999</v>
      </c>
      <c r="F12" s="544">
        <v>22.524000000000001</v>
      </c>
      <c r="G12" s="361">
        <v>19.884</v>
      </c>
      <c r="H12" s="361">
        <v>22.433</v>
      </c>
      <c r="I12" s="361">
        <v>20.914999999999999</v>
      </c>
      <c r="J12" s="361">
        <v>19.783999999999999</v>
      </c>
      <c r="K12" s="361">
        <v>18.247</v>
      </c>
      <c r="L12" s="361">
        <v>18.111000000000001</v>
      </c>
      <c r="M12" s="361">
        <v>20.038</v>
      </c>
    </row>
    <row r="13" spans="1:13" s="56" customFormat="1" ht="15.75" customHeight="1">
      <c r="A13" s="541" t="s">
        <v>156</v>
      </c>
      <c r="B13" s="542">
        <v>40.411000000000001</v>
      </c>
      <c r="C13" s="542">
        <v>38.368000000000002</v>
      </c>
      <c r="D13" s="542">
        <v>40.085999999999999</v>
      </c>
      <c r="E13" s="542">
        <v>39.055999999999997</v>
      </c>
      <c r="F13" s="542">
        <v>36.417999999999999</v>
      </c>
      <c r="G13" s="362">
        <v>36.476999999999997</v>
      </c>
      <c r="H13" s="362">
        <v>37.417000000000002</v>
      </c>
      <c r="I13" s="362">
        <v>39.204000000000001</v>
      </c>
      <c r="J13" s="362">
        <v>38.549999999999997</v>
      </c>
      <c r="K13" s="362">
        <v>34.606000000000002</v>
      </c>
      <c r="L13" s="362">
        <v>34.898000000000003</v>
      </c>
      <c r="M13" s="362">
        <v>35.765999999999998</v>
      </c>
    </row>
    <row r="14" spans="1:13" s="56" customFormat="1" ht="15.75" customHeight="1">
      <c r="A14" s="541" t="s">
        <v>68</v>
      </c>
      <c r="B14" s="542">
        <v>61.975999999999999</v>
      </c>
      <c r="C14" s="542">
        <v>60.033000000000001</v>
      </c>
      <c r="D14" s="542">
        <v>63.801000000000002</v>
      </c>
      <c r="E14" s="542">
        <v>62.847999999999999</v>
      </c>
      <c r="F14" s="542">
        <v>58.942</v>
      </c>
      <c r="G14" s="362">
        <v>56.360999999999997</v>
      </c>
      <c r="H14" s="362">
        <v>59.85</v>
      </c>
      <c r="I14" s="362">
        <v>60.119</v>
      </c>
      <c r="J14" s="362">
        <v>58.334000000000003</v>
      </c>
      <c r="K14" s="362">
        <v>52.853000000000002</v>
      </c>
      <c r="L14" s="362">
        <v>53.009</v>
      </c>
      <c r="M14" s="362">
        <v>55.804000000000002</v>
      </c>
    </row>
    <row r="15" spans="1:13" ht="15.75" customHeight="1">
      <c r="A15" s="271"/>
      <c r="B15" s="276"/>
      <c r="C15" s="276"/>
      <c r="D15" s="276"/>
      <c r="E15" s="276"/>
      <c r="F15" s="276"/>
      <c r="G15" s="276"/>
      <c r="H15" s="276"/>
      <c r="I15" s="276"/>
      <c r="J15" s="276"/>
      <c r="K15" s="276"/>
      <c r="L15" s="275"/>
      <c r="M15" s="275"/>
    </row>
    <row r="16" spans="1:13" ht="15.75" customHeight="1">
      <c r="A16" s="271"/>
      <c r="B16" s="271"/>
      <c r="C16" s="271"/>
      <c r="D16" s="271"/>
      <c r="E16" s="271"/>
      <c r="F16" s="271"/>
      <c r="G16" s="271"/>
      <c r="H16" s="271"/>
      <c r="I16" s="271"/>
      <c r="J16" s="271"/>
      <c r="K16" s="271"/>
    </row>
    <row r="17" spans="1:13" ht="15.75" customHeight="1">
      <c r="A17" s="279" t="s">
        <v>1178</v>
      </c>
      <c r="B17" s="279"/>
      <c r="C17" s="279"/>
      <c r="D17" s="279"/>
      <c r="E17" s="279"/>
      <c r="F17" s="279"/>
      <c r="G17" s="271"/>
      <c r="H17" s="271"/>
      <c r="I17" s="271"/>
      <c r="J17" s="271"/>
      <c r="K17" s="271"/>
    </row>
    <row r="18" spans="1:13" s="56" customFormat="1" ht="15.75" customHeight="1">
      <c r="A18" s="476" t="s">
        <v>1179</v>
      </c>
      <c r="B18" s="545">
        <v>2007</v>
      </c>
      <c r="C18" s="545">
        <v>2008</v>
      </c>
      <c r="D18" s="545">
        <v>2009</v>
      </c>
      <c r="E18" s="545">
        <v>2010</v>
      </c>
      <c r="F18" s="545">
        <v>2011</v>
      </c>
      <c r="G18" s="545">
        <v>2012</v>
      </c>
      <c r="H18" s="545">
        <v>2013</v>
      </c>
      <c r="I18" s="545">
        <v>2014</v>
      </c>
      <c r="J18" s="545">
        <v>2015</v>
      </c>
      <c r="K18" s="545">
        <v>2016</v>
      </c>
      <c r="L18" s="545">
        <v>2017</v>
      </c>
      <c r="M18" s="545">
        <v>2018</v>
      </c>
    </row>
    <row r="19" spans="1:13" s="56" customFormat="1" ht="15.75" customHeight="1">
      <c r="A19" s="543" t="s">
        <v>155</v>
      </c>
      <c r="B19" s="544">
        <v>1.5249999999999999</v>
      </c>
      <c r="C19" s="544">
        <v>2.9420000000000002</v>
      </c>
      <c r="D19" s="544">
        <v>3.7829999999999999</v>
      </c>
      <c r="E19" s="544">
        <v>4.1020000000000003</v>
      </c>
      <c r="F19" s="544">
        <v>3.3069999999999999</v>
      </c>
      <c r="G19" s="361">
        <v>4.9489999999999998</v>
      </c>
      <c r="H19" s="361">
        <v>5.3979999999999997</v>
      </c>
      <c r="I19" s="361">
        <v>6.5330000000000004</v>
      </c>
      <c r="J19" s="361">
        <v>4.7329999999999997</v>
      </c>
      <c r="K19" s="361">
        <v>5.1440000000000001</v>
      </c>
      <c r="L19" s="361">
        <v>3.593</v>
      </c>
      <c r="M19" s="361">
        <v>3.3570000000000002</v>
      </c>
    </row>
    <row r="20" spans="1:13" s="56" customFormat="1" ht="15.75" customHeight="1">
      <c r="A20" s="541" t="s">
        <v>156</v>
      </c>
      <c r="B20" s="542">
        <v>2.363</v>
      </c>
      <c r="C20" s="542">
        <v>2.778</v>
      </c>
      <c r="D20" s="542">
        <v>3.06</v>
      </c>
      <c r="E20" s="542">
        <v>4.9139999999999997</v>
      </c>
      <c r="F20" s="542">
        <v>4.8170000000000002</v>
      </c>
      <c r="G20" s="362">
        <v>5.1870000000000003</v>
      </c>
      <c r="H20" s="362">
        <v>6.0620000000000003</v>
      </c>
      <c r="I20" s="362">
        <v>5.2210000000000001</v>
      </c>
      <c r="J20" s="362">
        <v>4.9109999999999996</v>
      </c>
      <c r="K20" s="362">
        <v>5.6710000000000003</v>
      </c>
      <c r="L20" s="362">
        <v>4.835</v>
      </c>
      <c r="M20" s="362">
        <v>3.5219999999999998</v>
      </c>
    </row>
    <row r="21" spans="1:13" s="56" customFormat="1" ht="15.75" customHeight="1">
      <c r="A21" s="541" t="s">
        <v>68</v>
      </c>
      <c r="B21" s="542">
        <v>3.8889999999999998</v>
      </c>
      <c r="C21" s="542">
        <v>5.72</v>
      </c>
      <c r="D21" s="542">
        <v>6.843</v>
      </c>
      <c r="E21" s="542">
        <v>9.0169999999999995</v>
      </c>
      <c r="F21" s="542">
        <v>8.1240000000000006</v>
      </c>
      <c r="G21" s="362">
        <v>10.135999999999999</v>
      </c>
      <c r="H21" s="362">
        <v>11.46</v>
      </c>
      <c r="I21" s="362">
        <v>11.754</v>
      </c>
      <c r="J21" s="362">
        <v>9.6449999999999996</v>
      </c>
      <c r="K21" s="362">
        <v>10.815</v>
      </c>
      <c r="L21" s="362">
        <v>8.4280000000000008</v>
      </c>
      <c r="M21" s="362">
        <v>6.8789999999999996</v>
      </c>
    </row>
    <row r="22" spans="1:13" ht="15.75" customHeight="1">
      <c r="A22" s="272"/>
      <c r="B22" s="272"/>
      <c r="C22" s="272"/>
      <c r="D22" s="272"/>
      <c r="E22" s="272"/>
      <c r="F22" s="272"/>
      <c r="G22" s="272"/>
      <c r="H22" s="272"/>
      <c r="I22" s="272"/>
      <c r="J22" s="272"/>
      <c r="K22" s="273"/>
    </row>
    <row r="23" spans="1:13" ht="15.75" customHeight="1">
      <c r="A23" s="272"/>
      <c r="B23" s="272"/>
      <c r="C23" s="272"/>
      <c r="D23" s="272"/>
      <c r="E23" s="272"/>
      <c r="F23" s="272"/>
      <c r="G23" s="272"/>
      <c r="H23" s="272"/>
      <c r="I23" s="272"/>
      <c r="J23" s="272"/>
      <c r="K23" s="273"/>
    </row>
    <row r="24" spans="1:13" ht="15.75" customHeight="1">
      <c r="A24" s="279" t="s">
        <v>479</v>
      </c>
      <c r="B24" s="279"/>
      <c r="C24" s="279"/>
      <c r="D24" s="279"/>
      <c r="E24" s="279"/>
      <c r="F24" s="279"/>
      <c r="G24" s="271"/>
      <c r="H24" s="271"/>
      <c r="I24" s="271"/>
      <c r="J24" s="271"/>
      <c r="K24" s="271"/>
    </row>
    <row r="25" spans="1:13" s="56" customFormat="1" ht="15.75" customHeight="1">
      <c r="A25" s="476" t="s">
        <v>1179</v>
      </c>
      <c r="B25" s="545">
        <v>2007</v>
      </c>
      <c r="C25" s="545">
        <v>2008</v>
      </c>
      <c r="D25" s="545">
        <v>2009</v>
      </c>
      <c r="E25" s="545">
        <v>2010</v>
      </c>
      <c r="F25" s="545">
        <v>2011</v>
      </c>
      <c r="G25" s="545">
        <v>2012</v>
      </c>
      <c r="H25" s="545">
        <v>2013</v>
      </c>
      <c r="I25" s="545">
        <v>2014</v>
      </c>
      <c r="J25" s="545">
        <v>2015</v>
      </c>
      <c r="K25" s="545">
        <v>2016</v>
      </c>
      <c r="L25" s="545">
        <v>2017</v>
      </c>
      <c r="M25" s="545">
        <v>2018</v>
      </c>
    </row>
    <row r="26" spans="1:13" s="56" customFormat="1" ht="15.75" customHeight="1">
      <c r="A26" s="543" t="s">
        <v>155</v>
      </c>
      <c r="B26" s="544">
        <v>77.198802999999998</v>
      </c>
      <c r="C26" s="544">
        <v>75.934944999999999</v>
      </c>
      <c r="D26" s="544">
        <v>73.274630000000002</v>
      </c>
      <c r="E26" s="544">
        <v>72.814633999999998</v>
      </c>
      <c r="F26" s="544">
        <v>74.683929000000006</v>
      </c>
      <c r="G26" s="361">
        <v>75.481814</v>
      </c>
      <c r="H26" s="361">
        <v>72.444827000000004</v>
      </c>
      <c r="I26" s="361">
        <v>72.816761</v>
      </c>
      <c r="J26" s="361">
        <v>75.38355</v>
      </c>
      <c r="K26" s="361">
        <v>76.330647999999997</v>
      </c>
      <c r="L26" s="361">
        <v>77.949605000000005</v>
      </c>
      <c r="M26" s="361">
        <v>76.191154999999995</v>
      </c>
    </row>
    <row r="27" spans="1:13" s="56" customFormat="1" ht="15.75" customHeight="1">
      <c r="A27" s="541" t="s">
        <v>156</v>
      </c>
      <c r="B27" s="542">
        <v>56.662613999999998</v>
      </c>
      <c r="C27" s="542">
        <v>58.735157000000001</v>
      </c>
      <c r="D27" s="542">
        <v>57.132212000000003</v>
      </c>
      <c r="E27" s="542">
        <v>56.270511999999997</v>
      </c>
      <c r="F27" s="542">
        <v>58.952995000000001</v>
      </c>
      <c r="G27" s="362">
        <v>58.450718000000002</v>
      </c>
      <c r="H27" s="362">
        <v>56.522303999999998</v>
      </c>
      <c r="I27" s="362">
        <v>55.425676000000003</v>
      </c>
      <c r="J27" s="362">
        <v>56.067483000000003</v>
      </c>
      <c r="K27" s="362">
        <v>58.938310999999999</v>
      </c>
      <c r="L27" s="362">
        <v>59.254246000000002</v>
      </c>
      <c r="M27" s="362">
        <v>59.515050000000002</v>
      </c>
    </row>
    <row r="28" spans="1:13" s="56" customFormat="1" ht="15.75" customHeight="1">
      <c r="A28" s="541" t="s">
        <v>68</v>
      </c>
      <c r="B28" s="542">
        <v>67.062888999999998</v>
      </c>
      <c r="C28" s="542">
        <v>67.443541999999994</v>
      </c>
      <c r="D28" s="542">
        <v>65.292326000000003</v>
      </c>
      <c r="E28" s="542">
        <v>64.622506999999999</v>
      </c>
      <c r="F28" s="542">
        <v>66.880172999999999</v>
      </c>
      <c r="G28" s="362">
        <v>67.016749000000004</v>
      </c>
      <c r="H28" s="362">
        <v>64.523094</v>
      </c>
      <c r="I28" s="362">
        <v>64.156194999999997</v>
      </c>
      <c r="J28" s="362">
        <v>65.757964999999999</v>
      </c>
      <c r="K28" s="362">
        <v>67.666938999999999</v>
      </c>
      <c r="L28" s="362">
        <v>68.635625000000005</v>
      </c>
      <c r="M28" s="362">
        <v>67.9054</v>
      </c>
    </row>
    <row r="29" spans="1:13" ht="15.75" customHeight="1">
      <c r="A29" s="271"/>
      <c r="B29" s="271"/>
      <c r="C29" s="271"/>
      <c r="D29" s="271"/>
      <c r="E29" s="271"/>
      <c r="F29" s="271"/>
      <c r="G29" s="271"/>
      <c r="H29" s="271"/>
      <c r="I29" s="271"/>
      <c r="J29" s="271"/>
      <c r="K29" s="271"/>
    </row>
    <row r="30" spans="1:13" ht="15.75" customHeight="1">
      <c r="A30" s="271"/>
      <c r="B30" s="271"/>
      <c r="C30" s="271"/>
      <c r="D30" s="271"/>
      <c r="E30" s="271"/>
      <c r="F30" s="271"/>
      <c r="G30" s="271"/>
      <c r="H30" s="271"/>
      <c r="I30" s="271"/>
      <c r="J30" s="271"/>
      <c r="K30" s="271"/>
    </row>
    <row r="31" spans="1:13" ht="15.75" customHeight="1">
      <c r="A31" s="279" t="s">
        <v>480</v>
      </c>
      <c r="B31" s="279"/>
      <c r="C31" s="279"/>
      <c r="D31" s="279"/>
      <c r="E31" s="279"/>
      <c r="F31" s="271"/>
      <c r="G31" s="271"/>
      <c r="H31" s="271"/>
      <c r="I31" s="271"/>
      <c r="J31" s="271"/>
      <c r="K31" s="271"/>
    </row>
    <row r="32" spans="1:13" s="56" customFormat="1" ht="15.75" customHeight="1">
      <c r="A32" s="476" t="s">
        <v>1179</v>
      </c>
      <c r="B32" s="545">
        <v>2007</v>
      </c>
      <c r="C32" s="545">
        <v>2008</v>
      </c>
      <c r="D32" s="545">
        <v>2009</v>
      </c>
      <c r="E32" s="545">
        <v>2010</v>
      </c>
      <c r="F32" s="545">
        <v>2011</v>
      </c>
      <c r="G32" s="545">
        <v>2012</v>
      </c>
      <c r="H32" s="545">
        <v>2013</v>
      </c>
      <c r="I32" s="545">
        <v>2014</v>
      </c>
      <c r="J32" s="545">
        <v>2015</v>
      </c>
      <c r="K32" s="545">
        <v>2016</v>
      </c>
      <c r="L32" s="545">
        <v>2017</v>
      </c>
      <c r="M32" s="545">
        <v>2018</v>
      </c>
    </row>
    <row r="33" spans="1:13" s="56" customFormat="1" ht="15.75" customHeight="1">
      <c r="A33" s="543" t="s">
        <v>155</v>
      </c>
      <c r="B33" s="544">
        <v>78.704663999999994</v>
      </c>
      <c r="C33" s="544">
        <v>78.812150000000003</v>
      </c>
      <c r="D33" s="544">
        <v>76.951336999999995</v>
      </c>
      <c r="E33" s="544">
        <v>76.787317000000002</v>
      </c>
      <c r="F33" s="544">
        <v>77.925004999999999</v>
      </c>
      <c r="G33" s="361">
        <v>80.368073999999993</v>
      </c>
      <c r="H33" s="361">
        <v>77.788338999999993</v>
      </c>
      <c r="I33" s="361">
        <v>79.182840999999996</v>
      </c>
      <c r="J33" s="361">
        <v>80.136752000000001</v>
      </c>
      <c r="K33" s="361">
        <v>81.535861999999995</v>
      </c>
      <c r="L33" s="361">
        <v>81.561721000000006</v>
      </c>
      <c r="M33" s="361">
        <v>79.607392000000004</v>
      </c>
    </row>
    <row r="34" spans="1:13" s="56" customFormat="1" ht="15.75" customHeight="1">
      <c r="A34" s="541" t="s">
        <v>156</v>
      </c>
      <c r="B34" s="542">
        <v>59.057751000000003</v>
      </c>
      <c r="C34" s="542">
        <v>61.520178000000001</v>
      </c>
      <c r="D34" s="542">
        <v>60.172480999999998</v>
      </c>
      <c r="E34" s="542">
        <v>61.158628</v>
      </c>
      <c r="F34" s="542">
        <v>63.748033999999997</v>
      </c>
      <c r="G34" s="362">
        <v>63.558712</v>
      </c>
      <c r="H34" s="362">
        <v>62.584122000000001</v>
      </c>
      <c r="I34" s="362">
        <v>60.664225000000002</v>
      </c>
      <c r="J34" s="362">
        <v>61.031649000000002</v>
      </c>
      <c r="K34" s="362">
        <v>64.719795000000005</v>
      </c>
      <c r="L34" s="362">
        <v>64.211584000000002</v>
      </c>
      <c r="M34" s="362">
        <v>63.144444</v>
      </c>
    </row>
    <row r="35" spans="1:13" s="56" customFormat="1" ht="15.75" customHeight="1">
      <c r="A35" s="541" t="s">
        <v>68</v>
      </c>
      <c r="B35" s="542">
        <v>69.007160999999996</v>
      </c>
      <c r="C35" s="542">
        <v>70.275248000000005</v>
      </c>
      <c r="D35" s="542">
        <v>68.654319000000001</v>
      </c>
      <c r="E35" s="542">
        <v>69.048017999999999</v>
      </c>
      <c r="F35" s="542">
        <v>70.891689999999997</v>
      </c>
      <c r="G35" s="362">
        <v>72.013249000000002</v>
      </c>
      <c r="H35" s="362">
        <v>70.223975999999993</v>
      </c>
      <c r="I35" s="362">
        <v>69.960775999999996</v>
      </c>
      <c r="J35" s="362">
        <v>70.616294999999994</v>
      </c>
      <c r="K35" s="362">
        <v>73.159211999999997</v>
      </c>
      <c r="L35" s="362">
        <v>72.918391</v>
      </c>
      <c r="M35" s="362">
        <v>71.427547000000004</v>
      </c>
    </row>
    <row r="36" spans="1:13" ht="15.75" customHeight="1">
      <c r="A36" s="271"/>
      <c r="B36" s="274"/>
      <c r="C36" s="274"/>
      <c r="D36" s="274"/>
      <c r="E36" s="274"/>
      <c r="F36" s="274"/>
      <c r="G36" s="274"/>
      <c r="H36" s="274"/>
      <c r="I36" s="274"/>
      <c r="J36" s="274"/>
      <c r="K36" s="274"/>
    </row>
    <row r="37" spans="1:13" ht="15.75" customHeight="1">
      <c r="A37" s="271"/>
      <c r="B37" s="274"/>
      <c r="C37" s="274"/>
      <c r="D37" s="274"/>
      <c r="E37" s="274"/>
      <c r="F37" s="274"/>
      <c r="G37" s="274"/>
      <c r="H37" s="274"/>
      <c r="I37" s="274"/>
      <c r="J37" s="274"/>
      <c r="K37" s="274"/>
    </row>
    <row r="38" spans="1:13" ht="15.75" customHeight="1">
      <c r="A38" s="279" t="s">
        <v>481</v>
      </c>
      <c r="B38" s="279"/>
      <c r="C38" s="279"/>
      <c r="D38" s="279"/>
      <c r="E38" s="279"/>
      <c r="F38" s="279"/>
      <c r="G38" s="271"/>
      <c r="H38" s="271"/>
      <c r="I38" s="271"/>
      <c r="J38" s="271"/>
      <c r="K38" s="271"/>
    </row>
    <row r="39" spans="1:13" s="56" customFormat="1" ht="15.75" customHeight="1">
      <c r="A39" s="476" t="s">
        <v>1179</v>
      </c>
      <c r="B39" s="545">
        <v>2007</v>
      </c>
      <c r="C39" s="545">
        <v>2008</v>
      </c>
      <c r="D39" s="545">
        <v>2009</v>
      </c>
      <c r="E39" s="545">
        <v>2010</v>
      </c>
      <c r="F39" s="545">
        <v>2011</v>
      </c>
      <c r="G39" s="545">
        <v>2012</v>
      </c>
      <c r="H39" s="545">
        <v>2013</v>
      </c>
      <c r="I39" s="545">
        <v>2014</v>
      </c>
      <c r="J39" s="545">
        <v>2015</v>
      </c>
      <c r="K39" s="545">
        <v>2016</v>
      </c>
      <c r="L39" s="545">
        <v>2017</v>
      </c>
      <c r="M39" s="545">
        <v>2018</v>
      </c>
    </row>
    <row r="40" spans="1:13" s="56" customFormat="1" ht="15.75" customHeight="1">
      <c r="A40" s="543" t="s">
        <v>155</v>
      </c>
      <c r="B40" s="544">
        <v>1.88747</v>
      </c>
      <c r="C40" s="544">
        <v>3.6063640000000001</v>
      </c>
      <c r="D40" s="544">
        <v>4.7034099999999999</v>
      </c>
      <c r="E40" s="544">
        <v>5.098376</v>
      </c>
      <c r="F40" s="544">
        <v>4.082414</v>
      </c>
      <c r="G40" s="361">
        <v>5.9192900000000002</v>
      </c>
      <c r="H40" s="361">
        <v>6.6433650000000002</v>
      </c>
      <c r="I40" s="361">
        <v>7.963965</v>
      </c>
      <c r="J40" s="361">
        <v>5.7941390000000004</v>
      </c>
      <c r="K40" s="361">
        <v>6.2474949999999998</v>
      </c>
      <c r="L40" s="361">
        <v>4.3762100000000004</v>
      </c>
      <c r="M40" s="361">
        <v>4.1765679999999996</v>
      </c>
    </row>
    <row r="41" spans="1:13" s="56" customFormat="1" ht="15.75" customHeight="1">
      <c r="A41" s="541" t="s">
        <v>156</v>
      </c>
      <c r="B41" s="542">
        <v>4.0431869999999996</v>
      </c>
      <c r="C41" s="542">
        <v>4.5077639999999999</v>
      </c>
      <c r="D41" s="542">
        <v>5.0142559999999996</v>
      </c>
      <c r="E41" s="542">
        <v>7.9182709999999998</v>
      </c>
      <c r="F41" s="542">
        <v>7.4670589999999999</v>
      </c>
      <c r="G41" s="362">
        <v>8.0266780000000004</v>
      </c>
      <c r="H41" s="362">
        <v>9.5509690000000003</v>
      </c>
      <c r="I41" s="362">
        <v>8.6047200000000004</v>
      </c>
      <c r="J41" s="362">
        <v>8.0442260000000001</v>
      </c>
      <c r="K41" s="362">
        <v>8.7981130000000007</v>
      </c>
      <c r="L41" s="362">
        <v>7.5674580000000002</v>
      </c>
      <c r="M41" s="362">
        <v>5.6424219999999998</v>
      </c>
    </row>
    <row r="42" spans="1:13" s="56" customFormat="1" ht="15.75" customHeight="1">
      <c r="A42" s="541" t="s">
        <v>68</v>
      </c>
      <c r="B42" s="542">
        <v>2.7930190000000001</v>
      </c>
      <c r="C42" s="542">
        <v>3.9943019999999998</v>
      </c>
      <c r="D42" s="542">
        <v>4.8375120000000003</v>
      </c>
      <c r="E42" s="542">
        <v>6.3269650000000004</v>
      </c>
      <c r="F42" s="542">
        <v>5.582891</v>
      </c>
      <c r="G42" s="362">
        <v>6.8380679999999998</v>
      </c>
      <c r="H42" s="362">
        <v>7.9185210000000001</v>
      </c>
      <c r="I42" s="362">
        <v>8.2363990000000005</v>
      </c>
      <c r="J42" s="362">
        <v>6.7572770000000002</v>
      </c>
      <c r="K42" s="362">
        <v>7.3675179999999996</v>
      </c>
      <c r="L42" s="362">
        <v>5.7728000000000002</v>
      </c>
      <c r="M42" s="362">
        <v>4.8173279999999998</v>
      </c>
    </row>
    <row r="43" spans="1:13">
      <c r="A43" s="272"/>
      <c r="B43" s="272"/>
      <c r="C43" s="272"/>
      <c r="D43" s="272"/>
      <c r="E43" s="272"/>
      <c r="F43" s="272"/>
      <c r="G43" s="272"/>
      <c r="H43" s="272"/>
      <c r="I43" s="272"/>
      <c r="J43" s="272"/>
      <c r="K43" s="272"/>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dimension ref="A1:G35"/>
  <sheetViews>
    <sheetView workbookViewId="0">
      <selection activeCell="A23" activeCellId="1" sqref="A1:G1 A23:G23"/>
    </sheetView>
  </sheetViews>
  <sheetFormatPr defaultRowHeight="12.75"/>
  <cols>
    <col min="1" max="1" width="35.42578125" style="1" customWidth="1"/>
    <col min="2" max="4" width="7" style="1" customWidth="1"/>
    <col min="5" max="7" width="10.7109375" style="1" customWidth="1"/>
    <col min="8" max="16384" width="9.140625" style="1"/>
  </cols>
  <sheetData>
    <row r="1" spans="1:7" ht="21" customHeight="1">
      <c r="A1" s="812" t="s">
        <v>1885</v>
      </c>
      <c r="B1" s="812"/>
      <c r="C1" s="812"/>
      <c r="D1" s="812"/>
      <c r="E1" s="812"/>
      <c r="F1" s="812"/>
      <c r="G1" s="812"/>
    </row>
    <row r="2" spans="1:7">
      <c r="A2" s="105"/>
    </row>
    <row r="3" spans="1:7">
      <c r="A3" s="836"/>
      <c r="B3" s="836" t="s">
        <v>1180</v>
      </c>
      <c r="C3" s="836"/>
      <c r="D3" s="836"/>
      <c r="E3" s="836" t="s">
        <v>1181</v>
      </c>
      <c r="F3" s="836"/>
      <c r="G3" s="836"/>
    </row>
    <row r="4" spans="1:7">
      <c r="A4" s="837"/>
      <c r="B4" s="282">
        <v>2014</v>
      </c>
      <c r="C4" s="282">
        <v>2015</v>
      </c>
      <c r="D4" s="282">
        <v>2016</v>
      </c>
      <c r="E4" s="282">
        <v>2014</v>
      </c>
      <c r="F4" s="282">
        <v>2015</v>
      </c>
      <c r="G4" s="282">
        <v>2016</v>
      </c>
    </row>
    <row r="5" spans="1:7" ht="15" customHeight="1">
      <c r="A5" s="286" t="s">
        <v>1182</v>
      </c>
      <c r="B5" s="287">
        <v>37882</v>
      </c>
      <c r="C5" s="287">
        <v>37714</v>
      </c>
      <c r="D5" s="287">
        <v>37861</v>
      </c>
      <c r="E5" s="288"/>
      <c r="F5" s="288"/>
      <c r="G5" s="288"/>
    </row>
    <row r="6" spans="1:7" ht="15" customHeight="1">
      <c r="A6" s="283" t="s">
        <v>1183</v>
      </c>
      <c r="B6" s="284">
        <v>18857</v>
      </c>
      <c r="C6" s="284">
        <v>18725</v>
      </c>
      <c r="D6" s="284">
        <v>18838</v>
      </c>
      <c r="E6" s="284">
        <v>35375246</v>
      </c>
      <c r="F6" s="284">
        <v>33596844</v>
      </c>
      <c r="G6" s="284">
        <v>33107177</v>
      </c>
    </row>
    <row r="7" spans="1:7" ht="15" customHeight="1">
      <c r="A7" s="283" t="s">
        <v>1749</v>
      </c>
      <c r="B7" s="284">
        <v>19610</v>
      </c>
      <c r="C7" s="284">
        <v>19805</v>
      </c>
      <c r="D7" s="284">
        <v>20036</v>
      </c>
      <c r="E7" s="284">
        <v>439356607</v>
      </c>
      <c r="F7" s="284">
        <v>447911151</v>
      </c>
      <c r="G7" s="284">
        <v>452522930</v>
      </c>
    </row>
    <row r="8" spans="1:7" ht="15" customHeight="1">
      <c r="A8" s="283" t="s">
        <v>1750</v>
      </c>
      <c r="B8" s="284">
        <v>14439</v>
      </c>
      <c r="C8" s="284">
        <v>14408</v>
      </c>
      <c r="D8" s="284">
        <v>14241</v>
      </c>
      <c r="E8" s="284">
        <v>287759976</v>
      </c>
      <c r="F8" s="284">
        <v>289468579</v>
      </c>
      <c r="G8" s="284">
        <v>291203975</v>
      </c>
    </row>
    <row r="9" spans="1:7" ht="15" customHeight="1">
      <c r="A9" s="283" t="s">
        <v>1751</v>
      </c>
      <c r="B9" s="284">
        <v>1222</v>
      </c>
      <c r="C9" s="284">
        <v>1141</v>
      </c>
      <c r="D9" s="284">
        <v>1069</v>
      </c>
      <c r="E9" s="284">
        <v>50746531</v>
      </c>
      <c r="F9" s="284">
        <v>50974493</v>
      </c>
      <c r="G9" s="284">
        <v>54245794</v>
      </c>
    </row>
    <row r="10" spans="1:7" ht="15" customHeight="1">
      <c r="A10" s="283" t="s">
        <v>1752</v>
      </c>
      <c r="B10" s="158">
        <v>164</v>
      </c>
      <c r="C10" s="158">
        <v>143</v>
      </c>
      <c r="D10" s="158">
        <v>138</v>
      </c>
      <c r="E10" s="284">
        <v>5897971</v>
      </c>
      <c r="F10" s="284">
        <v>6860013</v>
      </c>
      <c r="G10" s="284">
        <v>7287905</v>
      </c>
    </row>
    <row r="11" spans="1:7" ht="15" customHeight="1">
      <c r="A11" s="283" t="s">
        <v>1753</v>
      </c>
      <c r="B11" s="284">
        <v>1021</v>
      </c>
      <c r="C11" s="158">
        <v>931</v>
      </c>
      <c r="D11" s="158">
        <v>890</v>
      </c>
      <c r="E11" s="284">
        <v>22426075</v>
      </c>
      <c r="F11" s="284">
        <v>21049453</v>
      </c>
      <c r="G11" s="284">
        <v>21666072</v>
      </c>
    </row>
    <row r="12" spans="1:7" ht="15" customHeight="1">
      <c r="A12" s="283" t="s">
        <v>1754</v>
      </c>
      <c r="B12" s="284">
        <v>1890</v>
      </c>
      <c r="C12" s="284">
        <v>1823</v>
      </c>
      <c r="D12" s="284">
        <v>1803</v>
      </c>
      <c r="E12" s="284">
        <v>40461835</v>
      </c>
      <c r="F12" s="284">
        <v>41199833</v>
      </c>
      <c r="G12" s="284">
        <v>49895446</v>
      </c>
    </row>
    <row r="13" spans="1:7" ht="15" customHeight="1">
      <c r="A13" s="283" t="s">
        <v>1755</v>
      </c>
      <c r="B13" s="284">
        <v>37056</v>
      </c>
      <c r="C13" s="284">
        <v>36879</v>
      </c>
      <c r="D13" s="284">
        <v>36888</v>
      </c>
      <c r="E13" s="284">
        <v>855565248</v>
      </c>
      <c r="F13" s="284">
        <v>864039667</v>
      </c>
      <c r="G13" s="284">
        <v>883066897</v>
      </c>
    </row>
    <row r="14" spans="1:7" ht="15" customHeight="1">
      <c r="A14" s="283" t="s">
        <v>1184</v>
      </c>
      <c r="B14" s="284">
        <v>31081</v>
      </c>
      <c r="C14" s="284">
        <v>30883</v>
      </c>
      <c r="D14" s="284">
        <v>30788</v>
      </c>
      <c r="E14" s="284">
        <v>181777885</v>
      </c>
      <c r="F14" s="284">
        <v>184738255</v>
      </c>
      <c r="G14" s="284">
        <v>190017161</v>
      </c>
    </row>
    <row r="15" spans="1:7" ht="15" customHeight="1">
      <c r="A15" s="283" t="s">
        <v>1756</v>
      </c>
      <c r="B15" s="284">
        <v>30445</v>
      </c>
      <c r="C15" s="284">
        <v>30231</v>
      </c>
      <c r="D15" s="284">
        <v>30123</v>
      </c>
      <c r="E15" s="284">
        <v>818563238</v>
      </c>
      <c r="F15" s="284">
        <v>825174784</v>
      </c>
      <c r="G15" s="284">
        <v>842688088</v>
      </c>
    </row>
    <row r="16" spans="1:7" ht="15" customHeight="1">
      <c r="A16" s="283" t="s">
        <v>1185</v>
      </c>
      <c r="B16" s="284">
        <v>30435</v>
      </c>
      <c r="C16" s="284">
        <v>29818</v>
      </c>
      <c r="D16" s="284">
        <v>29748</v>
      </c>
      <c r="E16" s="284">
        <v>9710403</v>
      </c>
      <c r="F16" s="284">
        <v>9780138</v>
      </c>
      <c r="G16" s="284">
        <v>10018175</v>
      </c>
    </row>
    <row r="17" spans="1:7" ht="15" customHeight="1">
      <c r="A17" s="283" t="s">
        <v>1186</v>
      </c>
      <c r="B17" s="284">
        <v>29616</v>
      </c>
      <c r="C17" s="284">
        <v>29467</v>
      </c>
      <c r="D17" s="284">
        <v>29343</v>
      </c>
      <c r="E17" s="284">
        <v>1715602</v>
      </c>
      <c r="F17" s="284">
        <v>1734581</v>
      </c>
      <c r="G17" s="284">
        <v>1779529</v>
      </c>
    </row>
    <row r="18" spans="1:7" ht="15" customHeight="1">
      <c r="A18" s="285" t="s">
        <v>1187</v>
      </c>
      <c r="B18" s="158"/>
      <c r="C18" s="158"/>
      <c r="D18" s="284">
        <v>10913</v>
      </c>
      <c r="E18" s="158"/>
      <c r="F18" s="158"/>
      <c r="G18" s="284">
        <v>8978928</v>
      </c>
    </row>
    <row r="19" spans="1:7" ht="15" customHeight="1">
      <c r="A19" s="281" t="s">
        <v>1188</v>
      </c>
      <c r="B19" s="18"/>
      <c r="C19" s="18"/>
      <c r="D19" s="18"/>
      <c r="E19" s="18"/>
      <c r="F19" s="18"/>
      <c r="G19" s="18"/>
    </row>
    <row r="20" spans="1:7" s="27" customFormat="1" ht="15" customHeight="1">
      <c r="A20" s="27" t="s">
        <v>1198</v>
      </c>
    </row>
    <row r="21" spans="1:7" ht="12.75" customHeight="1">
      <c r="A21" s="27"/>
    </row>
    <row r="23" spans="1:7" ht="15">
      <c r="A23" s="6" t="s">
        <v>1886</v>
      </c>
    </row>
    <row r="24" spans="1:7">
      <c r="A24" s="28" t="s">
        <v>482</v>
      </c>
    </row>
    <row r="25" spans="1:7">
      <c r="A25" s="836" t="s">
        <v>1189</v>
      </c>
      <c r="B25" s="836" t="s">
        <v>1180</v>
      </c>
      <c r="C25" s="836"/>
      <c r="D25" s="836"/>
      <c r="E25" s="836" t="s">
        <v>1181</v>
      </c>
      <c r="F25" s="836"/>
      <c r="G25" s="836"/>
    </row>
    <row r="26" spans="1:7">
      <c r="A26" s="836"/>
      <c r="B26" s="280">
        <v>2014</v>
      </c>
      <c r="C26" s="280">
        <v>2015</v>
      </c>
      <c r="D26" s="280">
        <v>2016</v>
      </c>
      <c r="E26" s="280">
        <v>2014</v>
      </c>
      <c r="F26" s="280">
        <v>2015</v>
      </c>
      <c r="G26" s="280">
        <v>2016</v>
      </c>
    </row>
    <row r="27" spans="1:7" ht="13.5" customHeight="1">
      <c r="A27" s="283" t="s">
        <v>1190</v>
      </c>
      <c r="B27" s="284">
        <v>92</v>
      </c>
      <c r="C27" s="284">
        <v>91</v>
      </c>
      <c r="D27" s="284">
        <v>85</v>
      </c>
      <c r="E27" s="158">
        <v>-697679</v>
      </c>
      <c r="F27" s="158">
        <v>-629181</v>
      </c>
      <c r="G27" s="158">
        <v>-761043</v>
      </c>
    </row>
    <row r="28" spans="1:7" ht="13.5" customHeight="1">
      <c r="A28" s="283" t="s">
        <v>1191</v>
      </c>
      <c r="B28" s="284">
        <v>8510</v>
      </c>
      <c r="C28" s="284">
        <v>8368</v>
      </c>
      <c r="D28" s="284">
        <v>8176</v>
      </c>
      <c r="E28" s="284">
        <v>40060274</v>
      </c>
      <c r="F28" s="284">
        <v>39031865</v>
      </c>
      <c r="G28" s="284">
        <v>37883929</v>
      </c>
    </row>
    <row r="29" spans="1:7" ht="13.5" customHeight="1">
      <c r="A29" s="283" t="s">
        <v>1192</v>
      </c>
      <c r="B29" s="284">
        <v>4532</v>
      </c>
      <c r="C29" s="284">
        <v>4.4409999999999998</v>
      </c>
      <c r="D29" s="284">
        <v>4366</v>
      </c>
      <c r="E29" s="284">
        <v>56856585</v>
      </c>
      <c r="F29" s="284">
        <v>55732252</v>
      </c>
      <c r="G29" s="284">
        <v>54725886</v>
      </c>
    </row>
    <row r="30" spans="1:7" ht="13.5" customHeight="1">
      <c r="A30" s="283" t="s">
        <v>1193</v>
      </c>
      <c r="B30" s="284">
        <v>12955</v>
      </c>
      <c r="C30" s="284">
        <v>12610</v>
      </c>
      <c r="D30" s="284">
        <v>12783</v>
      </c>
      <c r="E30" s="284">
        <v>263704417</v>
      </c>
      <c r="F30" s="284">
        <v>257919131</v>
      </c>
      <c r="G30" s="284">
        <v>261790170</v>
      </c>
    </row>
    <row r="31" spans="1:7" ht="13.5" customHeight="1">
      <c r="A31" s="283" t="s">
        <v>1194</v>
      </c>
      <c r="B31" s="284">
        <v>8909</v>
      </c>
      <c r="C31" s="284">
        <v>9333</v>
      </c>
      <c r="D31" s="284">
        <v>9323</v>
      </c>
      <c r="E31" s="284">
        <v>308605786</v>
      </c>
      <c r="F31" s="284">
        <v>323468993</v>
      </c>
      <c r="G31" s="284">
        <v>322945646</v>
      </c>
    </row>
    <row r="32" spans="1:7" ht="13.5" customHeight="1">
      <c r="A32" s="283" t="s">
        <v>1195</v>
      </c>
      <c r="B32" s="158">
        <v>1216</v>
      </c>
      <c r="C32" s="158">
        <v>1.22</v>
      </c>
      <c r="D32" s="158">
        <v>1250</v>
      </c>
      <c r="E32" s="284">
        <v>77205795</v>
      </c>
      <c r="F32" s="284">
        <v>78107925</v>
      </c>
      <c r="G32" s="284">
        <v>79803312</v>
      </c>
    </row>
    <row r="33" spans="1:7" ht="13.5" customHeight="1">
      <c r="A33" s="283" t="s">
        <v>1196</v>
      </c>
      <c r="B33" s="284">
        <v>898</v>
      </c>
      <c r="C33" s="158">
        <v>902</v>
      </c>
      <c r="D33" s="158">
        <v>960</v>
      </c>
      <c r="E33" s="284">
        <v>81423573</v>
      </c>
      <c r="F33" s="284">
        <v>82224972</v>
      </c>
      <c r="G33" s="284">
        <v>87650599</v>
      </c>
    </row>
    <row r="34" spans="1:7" ht="13.5" customHeight="1">
      <c r="A34" s="283" t="s">
        <v>1197</v>
      </c>
      <c r="B34" s="284">
        <v>399</v>
      </c>
      <c r="C34" s="284">
        <v>403</v>
      </c>
      <c r="D34" s="284">
        <v>440</v>
      </c>
      <c r="E34" s="284">
        <v>79657744</v>
      </c>
      <c r="F34" s="284">
        <v>83101962</v>
      </c>
      <c r="G34" s="284">
        <v>96762077</v>
      </c>
    </row>
    <row r="35" spans="1:7" s="27" customFormat="1" ht="15" customHeight="1">
      <c r="A35" s="27" t="s">
        <v>1198</v>
      </c>
    </row>
  </sheetData>
  <mergeCells count="7">
    <mergeCell ref="A1:G1"/>
    <mergeCell ref="A3:A4"/>
    <mergeCell ref="B3:D3"/>
    <mergeCell ref="E3:G3"/>
    <mergeCell ref="A25:A26"/>
    <mergeCell ref="B25:D25"/>
    <mergeCell ref="E25:G25"/>
  </mergeCells>
  <pageMargins left="0.70866141732283472" right="0.7086614173228347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dimension ref="A1:E28"/>
  <sheetViews>
    <sheetView workbookViewId="0">
      <selection activeCell="A16" activeCellId="1" sqref="A1 A16"/>
    </sheetView>
  </sheetViews>
  <sheetFormatPr defaultRowHeight="12.75"/>
  <cols>
    <col min="1" max="1" width="27" style="46" customWidth="1"/>
    <col min="2" max="16384" width="9.140625" style="46"/>
  </cols>
  <sheetData>
    <row r="1" spans="1:5" ht="15">
      <c r="A1" s="67" t="s">
        <v>1819</v>
      </c>
    </row>
    <row r="2" spans="1:5" ht="15">
      <c r="A2" s="67"/>
    </row>
    <row r="3" spans="1:5" s="125" customFormat="1" ht="24" customHeight="1">
      <c r="A3" s="311" t="s">
        <v>1307</v>
      </c>
      <c r="B3" s="304">
        <v>2015</v>
      </c>
      <c r="C3" s="304">
        <v>2016</v>
      </c>
      <c r="D3" s="304">
        <v>2017</v>
      </c>
      <c r="E3" s="304">
        <v>2018</v>
      </c>
    </row>
    <row r="4" spans="1:5" ht="15.75" customHeight="1">
      <c r="A4" s="298" t="s">
        <v>483</v>
      </c>
      <c r="B4" s="300">
        <v>4</v>
      </c>
      <c r="C4" s="300">
        <v>4</v>
      </c>
      <c r="D4" s="300">
        <v>4</v>
      </c>
      <c r="E4" s="300">
        <v>4</v>
      </c>
    </row>
    <row r="5" spans="1:5" ht="15.75" customHeight="1">
      <c r="A5" s="290" t="s">
        <v>484</v>
      </c>
      <c r="B5" s="292">
        <v>4</v>
      </c>
      <c r="C5" s="292">
        <v>4</v>
      </c>
      <c r="D5" s="292">
        <v>4</v>
      </c>
      <c r="E5" s="292">
        <v>4</v>
      </c>
    </row>
    <row r="6" spans="1:5" ht="15.75" customHeight="1">
      <c r="A6" s="290" t="s">
        <v>485</v>
      </c>
      <c r="B6" s="292">
        <v>2</v>
      </c>
      <c r="C6" s="292">
        <v>2</v>
      </c>
      <c r="D6" s="292">
        <v>2</v>
      </c>
      <c r="E6" s="292">
        <v>2</v>
      </c>
    </row>
    <row r="7" spans="1:5" ht="15.75" customHeight="1">
      <c r="A7" s="290" t="s">
        <v>486</v>
      </c>
      <c r="B7" s="292">
        <v>13</v>
      </c>
      <c r="C7" s="292">
        <v>14</v>
      </c>
      <c r="D7" s="292">
        <v>14</v>
      </c>
      <c r="E7" s="292">
        <v>13</v>
      </c>
    </row>
    <row r="8" spans="1:5" ht="15.75" customHeight="1">
      <c r="A8" s="290" t="s">
        <v>487</v>
      </c>
      <c r="B8" s="292">
        <v>1</v>
      </c>
      <c r="C8" s="292">
        <v>1</v>
      </c>
      <c r="D8" s="292">
        <v>1</v>
      </c>
      <c r="E8" s="292">
        <v>1</v>
      </c>
    </row>
    <row r="9" spans="1:5" ht="15.75" customHeight="1">
      <c r="A9" s="290" t="s">
        <v>488</v>
      </c>
      <c r="B9" s="292">
        <v>2</v>
      </c>
      <c r="C9" s="292">
        <v>3</v>
      </c>
      <c r="D9" s="292">
        <v>7</v>
      </c>
      <c r="E9" s="292">
        <v>9</v>
      </c>
    </row>
    <row r="10" spans="1:5" ht="15.75" customHeight="1">
      <c r="A10" s="290" t="s">
        <v>489</v>
      </c>
      <c r="B10" s="292">
        <v>4</v>
      </c>
      <c r="C10" s="292">
        <v>5</v>
      </c>
      <c r="D10" s="292">
        <v>6</v>
      </c>
      <c r="E10" s="292">
        <v>6</v>
      </c>
    </row>
    <row r="11" spans="1:5" ht="15.75" customHeight="1">
      <c r="A11" s="313" t="s">
        <v>490</v>
      </c>
      <c r="B11" s="314"/>
      <c r="C11" s="292">
        <v>4</v>
      </c>
      <c r="D11" s="292">
        <v>5</v>
      </c>
      <c r="E11" s="292">
        <v>6</v>
      </c>
    </row>
    <row r="12" spans="1:5" ht="15.75" customHeight="1">
      <c r="A12" s="315" t="s">
        <v>68</v>
      </c>
      <c r="B12" s="316">
        <v>30</v>
      </c>
      <c r="C12" s="316">
        <v>37</v>
      </c>
      <c r="D12" s="316">
        <f>SUM(D4:D11)</f>
        <v>43</v>
      </c>
      <c r="E12" s="316">
        <f>SUM(E4:E11)</f>
        <v>45</v>
      </c>
    </row>
    <row r="13" spans="1:5">
      <c r="A13" s="323" t="s">
        <v>1308</v>
      </c>
      <c r="B13" s="309"/>
      <c r="C13" s="309"/>
      <c r="D13" s="309"/>
      <c r="E13" s="309"/>
    </row>
    <row r="14" spans="1:5" ht="15">
      <c r="A14" s="67"/>
      <c r="B14" s="309"/>
      <c r="C14" s="309"/>
      <c r="D14" s="309"/>
      <c r="E14" s="309"/>
    </row>
    <row r="15" spans="1:5">
      <c r="B15" s="309"/>
      <c r="C15" s="309"/>
      <c r="D15" s="309"/>
      <c r="E15" s="309"/>
    </row>
    <row r="16" spans="1:5" ht="15">
      <c r="A16" s="67" t="s">
        <v>1725</v>
      </c>
      <c r="B16" s="309"/>
      <c r="C16" s="309"/>
      <c r="D16" s="309"/>
      <c r="E16" s="309"/>
    </row>
    <row r="17" spans="1:5" ht="15">
      <c r="A17" s="67"/>
      <c r="B17" s="309"/>
      <c r="C17" s="309"/>
      <c r="D17" s="309"/>
      <c r="E17" s="309"/>
    </row>
    <row r="18" spans="1:5" s="125" customFormat="1" ht="22.5" customHeight="1">
      <c r="A18" s="312" t="s">
        <v>46</v>
      </c>
      <c r="B18" s="304">
        <v>2015</v>
      </c>
      <c r="C18" s="304">
        <v>2016</v>
      </c>
      <c r="D18" s="304">
        <v>2017</v>
      </c>
      <c r="E18" s="304">
        <v>2018</v>
      </c>
    </row>
    <row r="19" spans="1:5" ht="15.75" customHeight="1">
      <c r="A19" s="298" t="s">
        <v>483</v>
      </c>
      <c r="B19" s="300">
        <v>460</v>
      </c>
      <c r="C19" s="300">
        <v>460</v>
      </c>
      <c r="D19" s="300">
        <v>460</v>
      </c>
      <c r="E19" s="300">
        <v>460</v>
      </c>
    </row>
    <row r="20" spans="1:5" ht="15.75" customHeight="1">
      <c r="A20" s="290" t="s">
        <v>484</v>
      </c>
      <c r="B20" s="292">
        <v>301</v>
      </c>
      <c r="C20" s="292">
        <v>301</v>
      </c>
      <c r="D20" s="292">
        <v>313</v>
      </c>
      <c r="E20" s="292">
        <v>313</v>
      </c>
    </row>
    <row r="21" spans="1:5" ht="15.75" customHeight="1">
      <c r="A21" s="290" t="s">
        <v>485</v>
      </c>
      <c r="B21" s="292">
        <v>48</v>
      </c>
      <c r="C21" s="292">
        <v>48</v>
      </c>
      <c r="D21" s="292">
        <v>48</v>
      </c>
      <c r="E21" s="292">
        <v>48</v>
      </c>
    </row>
    <row r="22" spans="1:5" ht="15.75" customHeight="1">
      <c r="A22" s="290" t="s">
        <v>486</v>
      </c>
      <c r="B22" s="292">
        <v>59</v>
      </c>
      <c r="C22" s="292">
        <v>64</v>
      </c>
      <c r="D22" s="292">
        <v>63</v>
      </c>
      <c r="E22" s="292">
        <v>59</v>
      </c>
    </row>
    <row r="23" spans="1:5" ht="15.75" customHeight="1">
      <c r="A23" s="290" t="s">
        <v>487</v>
      </c>
      <c r="B23" s="292">
        <v>25</v>
      </c>
      <c r="C23" s="292">
        <v>25</v>
      </c>
      <c r="D23" s="292">
        <v>25</v>
      </c>
      <c r="E23" s="292">
        <v>25</v>
      </c>
    </row>
    <row r="24" spans="1:5" ht="15.75" customHeight="1">
      <c r="A24" s="290" t="s">
        <v>488</v>
      </c>
      <c r="B24" s="292">
        <v>23</v>
      </c>
      <c r="C24" s="292">
        <v>29</v>
      </c>
      <c r="D24" s="292">
        <v>53</v>
      </c>
      <c r="E24" s="292">
        <v>72</v>
      </c>
    </row>
    <row r="25" spans="1:5" ht="15.75" customHeight="1">
      <c r="A25" s="290" t="s">
        <v>489</v>
      </c>
      <c r="B25" s="292">
        <v>227</v>
      </c>
      <c r="C25" s="292">
        <v>232</v>
      </c>
      <c r="D25" s="292">
        <v>255</v>
      </c>
      <c r="E25" s="292">
        <v>255</v>
      </c>
    </row>
    <row r="26" spans="1:5" ht="15.75" customHeight="1">
      <c r="A26" s="313" t="s">
        <v>490</v>
      </c>
      <c r="B26" s="314"/>
      <c r="C26" s="292">
        <v>28</v>
      </c>
      <c r="D26" s="292">
        <v>32</v>
      </c>
      <c r="E26" s="292">
        <v>34</v>
      </c>
    </row>
    <row r="27" spans="1:5" ht="15.75" customHeight="1">
      <c r="A27" s="315" t="s">
        <v>68</v>
      </c>
      <c r="B27" s="296">
        <v>1143</v>
      </c>
      <c r="C27" s="296">
        <v>1187</v>
      </c>
      <c r="D27" s="296">
        <f>SUM(D19:D26)</f>
        <v>1249</v>
      </c>
      <c r="E27" s="296">
        <f>SUM(E19:E26)</f>
        <v>1266</v>
      </c>
    </row>
    <row r="28" spans="1:5">
      <c r="A28" s="323" t="s">
        <v>1308</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M22"/>
  <sheetViews>
    <sheetView workbookViewId="0">
      <selection sqref="A1:H1"/>
    </sheetView>
  </sheetViews>
  <sheetFormatPr defaultRowHeight="12.75"/>
  <cols>
    <col min="1" max="1" width="17.28515625" style="1" customWidth="1"/>
    <col min="2" max="16384" width="9.140625" style="1"/>
  </cols>
  <sheetData>
    <row r="1" spans="1:8" ht="16.5" customHeight="1">
      <c r="A1" s="812" t="s">
        <v>1818</v>
      </c>
      <c r="B1" s="812"/>
      <c r="C1" s="812"/>
      <c r="D1" s="812"/>
      <c r="E1" s="812"/>
      <c r="F1" s="812"/>
      <c r="G1" s="812"/>
      <c r="H1" s="812"/>
    </row>
    <row r="2" spans="1:8">
      <c r="A2" s="14"/>
    </row>
    <row r="3" spans="1:8">
      <c r="A3" s="813" t="s">
        <v>72</v>
      </c>
      <c r="B3" s="839" t="s">
        <v>1726</v>
      </c>
      <c r="C3" s="839"/>
      <c r="D3" s="839"/>
      <c r="E3" s="839" t="s">
        <v>1727</v>
      </c>
      <c r="F3" s="839"/>
      <c r="G3" s="839"/>
    </row>
    <row r="4" spans="1:8">
      <c r="A4" s="813"/>
      <c r="B4" s="573" t="s">
        <v>529</v>
      </c>
      <c r="C4" s="573" t="s">
        <v>1728</v>
      </c>
      <c r="D4" s="573" t="s">
        <v>172</v>
      </c>
      <c r="E4" s="573" t="s">
        <v>529</v>
      </c>
      <c r="F4" s="573" t="s">
        <v>1729</v>
      </c>
      <c r="G4" s="573" t="s">
        <v>68</v>
      </c>
    </row>
    <row r="5" spans="1:8">
      <c r="A5" s="206">
        <v>2007</v>
      </c>
      <c r="B5" s="207">
        <v>32155</v>
      </c>
      <c r="C5" s="207">
        <v>18039</v>
      </c>
      <c r="D5" s="207">
        <v>50194</v>
      </c>
      <c r="E5" s="207">
        <v>63297</v>
      </c>
      <c r="F5" s="207">
        <v>45349</v>
      </c>
      <c r="G5" s="207">
        <v>108646</v>
      </c>
    </row>
    <row r="6" spans="1:8">
      <c r="A6" s="550">
        <v>2008</v>
      </c>
      <c r="B6" s="205">
        <v>32962</v>
      </c>
      <c r="C6" s="205">
        <v>19435</v>
      </c>
      <c r="D6" s="205">
        <v>52397</v>
      </c>
      <c r="E6" s="205">
        <v>66668</v>
      </c>
      <c r="F6" s="205">
        <v>47663</v>
      </c>
      <c r="G6" s="205">
        <v>114331</v>
      </c>
    </row>
    <row r="7" spans="1:8">
      <c r="A7" s="550">
        <v>2009</v>
      </c>
      <c r="B7" s="205">
        <v>31016</v>
      </c>
      <c r="C7" s="205">
        <v>15551</v>
      </c>
      <c r="D7" s="205">
        <v>46567</v>
      </c>
      <c r="E7" s="205">
        <v>71922</v>
      </c>
      <c r="F7" s="205">
        <v>38674</v>
      </c>
      <c r="G7" s="205">
        <v>110596</v>
      </c>
    </row>
    <row r="8" spans="1:8">
      <c r="A8" s="550">
        <v>2010</v>
      </c>
      <c r="B8" s="205">
        <v>33017</v>
      </c>
      <c r="C8" s="205">
        <v>18239</v>
      </c>
      <c r="D8" s="205">
        <v>51256</v>
      </c>
      <c r="E8" s="205">
        <v>73289</v>
      </c>
      <c r="F8" s="205">
        <v>44663</v>
      </c>
      <c r="G8" s="205">
        <v>117952</v>
      </c>
    </row>
    <row r="9" spans="1:8">
      <c r="A9" s="550">
        <v>2011</v>
      </c>
      <c r="B9" s="205">
        <v>33520</v>
      </c>
      <c r="C9" s="205">
        <v>20431</v>
      </c>
      <c r="D9" s="205">
        <v>53951</v>
      </c>
      <c r="E9" s="205">
        <v>70446</v>
      </c>
      <c r="F9" s="205">
        <v>55658</v>
      </c>
      <c r="G9" s="205">
        <v>126104</v>
      </c>
    </row>
    <row r="10" spans="1:8">
      <c r="A10" s="550">
        <v>2012</v>
      </c>
      <c r="B10" s="205">
        <v>31895</v>
      </c>
      <c r="C10" s="205">
        <v>19252</v>
      </c>
      <c r="D10" s="205">
        <v>51147</v>
      </c>
      <c r="E10" s="205">
        <v>76871</v>
      </c>
      <c r="F10" s="205">
        <v>57758</v>
      </c>
      <c r="G10" s="205">
        <v>134629</v>
      </c>
    </row>
    <row r="11" spans="1:8">
      <c r="A11" s="550">
        <v>2013</v>
      </c>
      <c r="B11" s="205">
        <v>29377</v>
      </c>
      <c r="C11" s="205">
        <v>17989</v>
      </c>
      <c r="D11" s="205">
        <v>47366</v>
      </c>
      <c r="E11" s="205">
        <v>67609</v>
      </c>
      <c r="F11" s="205">
        <v>49987</v>
      </c>
      <c r="G11" s="205">
        <v>117596</v>
      </c>
    </row>
    <row r="12" spans="1:8">
      <c r="A12" s="550">
        <v>2014</v>
      </c>
      <c r="B12" s="205">
        <v>29815</v>
      </c>
      <c r="C12" s="205">
        <v>17087</v>
      </c>
      <c r="D12" s="205">
        <v>46902</v>
      </c>
      <c r="E12" s="205">
        <v>60799</v>
      </c>
      <c r="F12" s="205">
        <v>41598</v>
      </c>
      <c r="G12" s="205">
        <v>102397</v>
      </c>
    </row>
    <row r="13" spans="1:8">
      <c r="A13" s="550">
        <v>2015</v>
      </c>
      <c r="B13" s="205">
        <v>30515</v>
      </c>
      <c r="C13" s="205">
        <v>19734</v>
      </c>
      <c r="D13" s="205">
        <v>50249</v>
      </c>
      <c r="E13" s="205">
        <v>63151</v>
      </c>
      <c r="F13" s="205">
        <v>50188</v>
      </c>
      <c r="G13" s="205">
        <v>113339</v>
      </c>
    </row>
    <row r="14" spans="1:8">
      <c r="A14" s="550">
        <v>2016</v>
      </c>
      <c r="B14" s="205">
        <v>32130</v>
      </c>
      <c r="C14" s="205">
        <v>21586</v>
      </c>
      <c r="D14" s="205">
        <v>53716</v>
      </c>
      <c r="E14" s="205">
        <v>68282</v>
      </c>
      <c r="F14" s="205">
        <v>52822</v>
      </c>
      <c r="G14" s="205">
        <v>121104</v>
      </c>
    </row>
    <row r="15" spans="1:8">
      <c r="A15" s="550">
        <v>2017</v>
      </c>
      <c r="B15" s="205">
        <v>34411</v>
      </c>
      <c r="C15" s="205">
        <v>21171</v>
      </c>
      <c r="D15" s="205">
        <v>55582</v>
      </c>
      <c r="E15" s="205">
        <v>76557</v>
      </c>
      <c r="F15" s="205">
        <v>60608</v>
      </c>
      <c r="G15" s="205">
        <v>137165</v>
      </c>
    </row>
    <row r="16" spans="1:8">
      <c r="A16" s="550">
        <v>2018</v>
      </c>
      <c r="B16" s="205">
        <v>36272</v>
      </c>
      <c r="C16" s="205">
        <v>21966</v>
      </c>
      <c r="D16" s="205">
        <v>58238</v>
      </c>
      <c r="E16" s="205">
        <v>74850</v>
      </c>
      <c r="F16" s="205">
        <v>60763</v>
      </c>
      <c r="G16" s="205">
        <v>135613</v>
      </c>
    </row>
    <row r="17" spans="1:13">
      <c r="A17" s="323" t="s">
        <v>1773</v>
      </c>
      <c r="B17" s="46"/>
      <c r="C17" s="46"/>
      <c r="D17" s="46"/>
      <c r="E17" s="46"/>
      <c r="F17" s="46"/>
      <c r="G17" s="46"/>
      <c r="L17" s="46"/>
      <c r="M17" s="46"/>
    </row>
    <row r="18" spans="1:13">
      <c r="A18" s="46"/>
      <c r="B18" s="46"/>
      <c r="C18" s="46"/>
      <c r="D18" s="46"/>
      <c r="E18" s="46"/>
      <c r="F18" s="46"/>
      <c r="G18" s="46"/>
      <c r="L18" s="46"/>
      <c r="M18" s="46"/>
    </row>
    <row r="19" spans="1:13" ht="37.5" customHeight="1">
      <c r="A19" s="838" t="s">
        <v>491</v>
      </c>
      <c r="B19" s="838"/>
      <c r="C19" s="838"/>
      <c r="D19" s="838"/>
      <c r="E19" s="838"/>
      <c r="F19" s="838"/>
      <c r="G19" s="838"/>
      <c r="H19" s="838"/>
    </row>
    <row r="20" spans="1:13">
      <c r="A20" s="396" t="s">
        <v>492</v>
      </c>
      <c r="B20" s="396"/>
      <c r="C20" s="396"/>
      <c r="D20" s="396"/>
      <c r="E20" s="396"/>
      <c r="F20" s="396"/>
      <c r="G20" s="396"/>
      <c r="L20" s="551"/>
      <c r="M20" s="551"/>
    </row>
    <row r="21" spans="1:13" ht="27" customHeight="1">
      <c r="A21" s="838" t="s">
        <v>493</v>
      </c>
      <c r="B21" s="838"/>
      <c r="C21" s="838"/>
      <c r="D21" s="838"/>
      <c r="E21" s="838"/>
      <c r="F21" s="838"/>
      <c r="G21" s="838"/>
      <c r="H21" s="838"/>
    </row>
    <row r="22" spans="1:13">
      <c r="A22" s="46"/>
      <c r="B22" s="46"/>
      <c r="C22" s="46"/>
      <c r="D22" s="46"/>
      <c r="E22" s="46"/>
      <c r="F22" s="46"/>
      <c r="G22" s="46"/>
      <c r="L22" s="46"/>
      <c r="M22" s="46"/>
    </row>
  </sheetData>
  <mergeCells count="6">
    <mergeCell ref="A21:H21"/>
    <mergeCell ref="A1:H1"/>
    <mergeCell ref="B3:D3"/>
    <mergeCell ref="E3:G3"/>
    <mergeCell ref="A3:A4"/>
    <mergeCell ref="A19:H19"/>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M50"/>
  <sheetViews>
    <sheetView workbookViewId="0">
      <selection activeCell="A26" activeCellId="1" sqref="A1:H1 A26:H26"/>
    </sheetView>
  </sheetViews>
  <sheetFormatPr defaultRowHeight="12.75"/>
  <cols>
    <col min="1" max="1" width="19.5703125" style="1" customWidth="1"/>
    <col min="2" max="16384" width="9.140625" style="1"/>
  </cols>
  <sheetData>
    <row r="1" spans="1:13" ht="28.5" customHeight="1">
      <c r="A1" s="788" t="s">
        <v>1888</v>
      </c>
      <c r="B1" s="788"/>
      <c r="C1" s="788"/>
      <c r="D1" s="788"/>
      <c r="E1" s="788"/>
      <c r="F1" s="788"/>
      <c r="G1" s="788"/>
      <c r="H1" s="788"/>
      <c r="L1" s="46"/>
      <c r="M1" s="46"/>
    </row>
    <row r="2" spans="1:13" ht="15">
      <c r="A2" s="360"/>
      <c r="B2" s="46"/>
      <c r="C2" s="46"/>
      <c r="D2" s="46"/>
      <c r="E2" s="46"/>
      <c r="F2" s="46"/>
      <c r="G2" s="46"/>
      <c r="L2" s="46"/>
      <c r="M2" s="46"/>
    </row>
    <row r="3" spans="1:13" s="553" customFormat="1" ht="30" customHeight="1">
      <c r="A3" s="623" t="s">
        <v>494</v>
      </c>
      <c r="B3" s="623">
        <v>2015</v>
      </c>
      <c r="C3" s="623">
        <v>2016</v>
      </c>
      <c r="D3" s="623">
        <v>2017</v>
      </c>
      <c r="E3" s="623">
        <v>2018</v>
      </c>
      <c r="F3" s="623" t="s">
        <v>1817</v>
      </c>
      <c r="G3" s="623" t="s">
        <v>1732</v>
      </c>
      <c r="H3" s="623" t="s">
        <v>1772</v>
      </c>
    </row>
    <row r="4" spans="1:13" ht="13.5" customHeight="1">
      <c r="A4" s="610" t="s">
        <v>254</v>
      </c>
      <c r="B4" s="210">
        <v>2237</v>
      </c>
      <c r="C4" s="210">
        <v>2369</v>
      </c>
      <c r="D4" s="210">
        <v>2285</v>
      </c>
      <c r="E4" s="210">
        <v>2156</v>
      </c>
      <c r="F4" s="208">
        <f>E4-D4</f>
        <v>-129</v>
      </c>
      <c r="G4" s="196">
        <f>(E4-D4)/D4*100</f>
        <v>-5.6455142231947484</v>
      </c>
      <c r="H4" s="196">
        <f t="shared" ref="H4:H24" si="0">E4/E$24*100</f>
        <v>5.9439788266431401</v>
      </c>
    </row>
    <row r="5" spans="1:13" ht="13.5" customHeight="1">
      <c r="A5" s="344" t="s">
        <v>496</v>
      </c>
      <c r="B5" s="141">
        <v>48</v>
      </c>
      <c r="C5" s="141">
        <v>62</v>
      </c>
      <c r="D5" s="141">
        <v>30</v>
      </c>
      <c r="E5" s="141">
        <v>37</v>
      </c>
      <c r="F5" s="177">
        <f t="shared" ref="F5:F24" si="1">E5-D5</f>
        <v>7</v>
      </c>
      <c r="G5" s="161">
        <f t="shared" ref="G5:G24" si="2">(E5-D5)/D5*100</f>
        <v>23.333333333333332</v>
      </c>
      <c r="H5" s="161">
        <f t="shared" si="0"/>
        <v>0.10200705778561976</v>
      </c>
    </row>
    <row r="6" spans="1:13" ht="13.5" customHeight="1">
      <c r="A6" s="344" t="s">
        <v>251</v>
      </c>
      <c r="B6" s="174">
        <v>7155</v>
      </c>
      <c r="C6" s="174">
        <v>7617</v>
      </c>
      <c r="D6" s="174">
        <v>7765</v>
      </c>
      <c r="E6" s="174">
        <v>8244</v>
      </c>
      <c r="F6" s="177">
        <f t="shared" si="1"/>
        <v>479</v>
      </c>
      <c r="G6" s="161">
        <f t="shared" si="2"/>
        <v>6.1687057308435289</v>
      </c>
      <c r="H6" s="161">
        <f t="shared" si="0"/>
        <v>22.728275253639172</v>
      </c>
    </row>
    <row r="7" spans="1:13" ht="13.5" customHeight="1">
      <c r="A7" s="344" t="s">
        <v>497</v>
      </c>
      <c r="B7" s="141">
        <v>755</v>
      </c>
      <c r="C7" s="141">
        <v>731</v>
      </c>
      <c r="D7" s="174">
        <v>691</v>
      </c>
      <c r="E7" s="174">
        <v>885</v>
      </c>
      <c r="F7" s="177">
        <f t="shared" si="1"/>
        <v>194</v>
      </c>
      <c r="G7" s="161">
        <f t="shared" si="2"/>
        <v>28.075253256150507</v>
      </c>
      <c r="H7" s="161">
        <f t="shared" si="0"/>
        <v>2.439898544331716</v>
      </c>
    </row>
    <row r="8" spans="1:13" ht="13.5" customHeight="1">
      <c r="A8" s="344" t="s">
        <v>260</v>
      </c>
      <c r="B8" s="174">
        <v>3834</v>
      </c>
      <c r="C8" s="174">
        <v>4181</v>
      </c>
      <c r="D8" s="174">
        <v>4486</v>
      </c>
      <c r="E8" s="174">
        <v>4696</v>
      </c>
      <c r="F8" s="177">
        <f t="shared" si="1"/>
        <v>210</v>
      </c>
      <c r="G8" s="161">
        <f t="shared" si="2"/>
        <v>4.6812304948729375</v>
      </c>
      <c r="H8" s="161">
        <f t="shared" si="0"/>
        <v>12.946625496250553</v>
      </c>
    </row>
    <row r="9" spans="1:13" ht="13.5" customHeight="1">
      <c r="A9" s="344" t="s">
        <v>498</v>
      </c>
      <c r="B9" s="174">
        <v>2827</v>
      </c>
      <c r="C9" s="174">
        <v>2959</v>
      </c>
      <c r="D9" s="174">
        <v>3119</v>
      </c>
      <c r="E9" s="174">
        <v>3307</v>
      </c>
      <c r="F9" s="177">
        <f t="shared" si="1"/>
        <v>188</v>
      </c>
      <c r="G9" s="161">
        <f t="shared" si="2"/>
        <v>6.0275729400448865</v>
      </c>
      <c r="H9" s="161">
        <f t="shared" si="0"/>
        <v>9.1172254080282311</v>
      </c>
    </row>
    <row r="10" spans="1:13" ht="13.5" customHeight="1">
      <c r="A10" s="344" t="s">
        <v>499</v>
      </c>
      <c r="B10" s="141">
        <v>636</v>
      </c>
      <c r="C10" s="141">
        <v>571</v>
      </c>
      <c r="D10" s="174">
        <v>683</v>
      </c>
      <c r="E10" s="174">
        <v>615</v>
      </c>
      <c r="F10" s="177">
        <f t="shared" si="1"/>
        <v>-68</v>
      </c>
      <c r="G10" s="161">
        <f t="shared" si="2"/>
        <v>-9.9560761346998543</v>
      </c>
      <c r="H10" s="161">
        <f t="shared" si="0"/>
        <v>1.6955227172474636</v>
      </c>
    </row>
    <row r="11" spans="1:13" ht="13.5" customHeight="1">
      <c r="A11" s="344" t="s">
        <v>249</v>
      </c>
      <c r="B11" s="174">
        <v>2729</v>
      </c>
      <c r="C11" s="174">
        <v>2925</v>
      </c>
      <c r="D11" s="174">
        <v>3081</v>
      </c>
      <c r="E11" s="174">
        <v>3367</v>
      </c>
      <c r="F11" s="177">
        <f t="shared" si="1"/>
        <v>286</v>
      </c>
      <c r="G11" s="161">
        <f t="shared" si="2"/>
        <v>9.2827004219409286</v>
      </c>
      <c r="H11" s="161">
        <f t="shared" si="0"/>
        <v>9.2826422584913981</v>
      </c>
    </row>
    <row r="12" spans="1:13" ht="13.5" customHeight="1">
      <c r="A12" s="344" t="s">
        <v>258</v>
      </c>
      <c r="B12" s="174">
        <v>1645</v>
      </c>
      <c r="C12" s="174">
        <v>1666</v>
      </c>
      <c r="D12" s="174">
        <v>1782</v>
      </c>
      <c r="E12" s="174">
        <v>1753</v>
      </c>
      <c r="F12" s="177">
        <f t="shared" si="1"/>
        <v>-29</v>
      </c>
      <c r="G12" s="161">
        <f t="shared" si="2"/>
        <v>-1.627384960718294</v>
      </c>
      <c r="H12" s="161">
        <f t="shared" si="0"/>
        <v>4.8329289810322011</v>
      </c>
    </row>
    <row r="13" spans="1:13" ht="13.5" customHeight="1">
      <c r="A13" s="344" t="s">
        <v>259</v>
      </c>
      <c r="B13" s="141">
        <v>367</v>
      </c>
      <c r="C13" s="141">
        <v>410</v>
      </c>
      <c r="D13" s="141">
        <v>423</v>
      </c>
      <c r="E13" s="141">
        <v>403</v>
      </c>
      <c r="F13" s="177">
        <f t="shared" si="1"/>
        <v>-20</v>
      </c>
      <c r="G13" s="161">
        <f t="shared" si="2"/>
        <v>-4.7281323877068555</v>
      </c>
      <c r="H13" s="161">
        <f t="shared" si="0"/>
        <v>1.1110498456109394</v>
      </c>
    </row>
    <row r="14" spans="1:13" ht="13.5" customHeight="1">
      <c r="A14" s="344" t="s">
        <v>252</v>
      </c>
      <c r="B14" s="141">
        <v>854</v>
      </c>
      <c r="C14" s="141">
        <v>708</v>
      </c>
      <c r="D14" s="174">
        <v>897</v>
      </c>
      <c r="E14" s="174">
        <v>952</v>
      </c>
      <c r="F14" s="177">
        <f t="shared" si="1"/>
        <v>55</v>
      </c>
      <c r="G14" s="161">
        <f t="shared" si="2"/>
        <v>6.1315496098104791</v>
      </c>
      <c r="H14" s="161">
        <f t="shared" si="0"/>
        <v>2.6246140273489194</v>
      </c>
    </row>
    <row r="15" spans="1:13" ht="13.5" customHeight="1">
      <c r="A15" s="344" t="s">
        <v>250</v>
      </c>
      <c r="B15" s="174">
        <v>2423</v>
      </c>
      <c r="C15" s="174">
        <v>2617</v>
      </c>
      <c r="D15" s="174">
        <v>3040</v>
      </c>
      <c r="E15" s="174">
        <v>3030</v>
      </c>
      <c r="F15" s="177">
        <f t="shared" si="1"/>
        <v>-10</v>
      </c>
      <c r="G15" s="161">
        <f t="shared" si="2"/>
        <v>-0.3289473684210526</v>
      </c>
      <c r="H15" s="161">
        <f t="shared" si="0"/>
        <v>8.3535509483899428</v>
      </c>
    </row>
    <row r="16" spans="1:13" ht="13.5" customHeight="1">
      <c r="A16" s="344" t="s">
        <v>245</v>
      </c>
      <c r="B16" s="141">
        <v>459</v>
      </c>
      <c r="C16" s="141">
        <v>446</v>
      </c>
      <c r="D16" s="141">
        <v>511</v>
      </c>
      <c r="E16" s="141">
        <v>548</v>
      </c>
      <c r="F16" s="177">
        <f t="shared" si="1"/>
        <v>37</v>
      </c>
      <c r="G16" s="161">
        <f t="shared" si="2"/>
        <v>7.240704500978473</v>
      </c>
      <c r="H16" s="161">
        <f t="shared" si="0"/>
        <v>1.5108072342302603</v>
      </c>
    </row>
    <row r="17" spans="1:13" ht="13.5" customHeight="1">
      <c r="A17" s="344" t="s">
        <v>253</v>
      </c>
      <c r="B17" s="141">
        <v>86</v>
      </c>
      <c r="C17" s="141">
        <v>48</v>
      </c>
      <c r="D17" s="141">
        <v>89</v>
      </c>
      <c r="E17" s="141">
        <v>104</v>
      </c>
      <c r="F17" s="177">
        <f t="shared" si="1"/>
        <v>15</v>
      </c>
      <c r="G17" s="161">
        <f t="shared" si="2"/>
        <v>16.853932584269664</v>
      </c>
      <c r="H17" s="161">
        <f t="shared" si="0"/>
        <v>0.28672254080282311</v>
      </c>
    </row>
    <row r="18" spans="1:13" ht="13.5" customHeight="1">
      <c r="A18" s="344" t="s">
        <v>248</v>
      </c>
      <c r="B18" s="174">
        <v>1325</v>
      </c>
      <c r="C18" s="174">
        <v>1488</v>
      </c>
      <c r="D18" s="174">
        <v>1614</v>
      </c>
      <c r="E18" s="174">
        <v>1872</v>
      </c>
      <c r="F18" s="177">
        <f t="shared" si="1"/>
        <v>258</v>
      </c>
      <c r="G18" s="161">
        <f t="shared" si="2"/>
        <v>15.985130111524162</v>
      </c>
      <c r="H18" s="161">
        <f t="shared" si="0"/>
        <v>5.161005734450816</v>
      </c>
    </row>
    <row r="19" spans="1:13" ht="13.5" customHeight="1">
      <c r="A19" s="344" t="s">
        <v>255</v>
      </c>
      <c r="B19" s="174">
        <v>1095</v>
      </c>
      <c r="C19" s="174">
        <v>1179</v>
      </c>
      <c r="D19" s="174">
        <v>1470</v>
      </c>
      <c r="E19" s="174">
        <v>1509</v>
      </c>
      <c r="F19" s="177">
        <f t="shared" si="1"/>
        <v>39</v>
      </c>
      <c r="G19" s="161">
        <f t="shared" si="2"/>
        <v>2.6530612244897958</v>
      </c>
      <c r="H19" s="161">
        <f t="shared" si="0"/>
        <v>4.1602337891486547</v>
      </c>
    </row>
    <row r="20" spans="1:13" ht="13.5" customHeight="1">
      <c r="A20" s="344" t="s">
        <v>246</v>
      </c>
      <c r="B20" s="141">
        <v>151</v>
      </c>
      <c r="C20" s="141">
        <v>118</v>
      </c>
      <c r="D20" s="141">
        <v>208</v>
      </c>
      <c r="E20" s="141">
        <v>213</v>
      </c>
      <c r="F20" s="177">
        <f t="shared" si="1"/>
        <v>5</v>
      </c>
      <c r="G20" s="161">
        <f t="shared" si="2"/>
        <v>2.4038461538461542</v>
      </c>
      <c r="H20" s="161">
        <f t="shared" si="0"/>
        <v>0.58722981914424344</v>
      </c>
    </row>
    <row r="21" spans="1:13" ht="13.5" customHeight="1">
      <c r="A21" s="344" t="s">
        <v>247</v>
      </c>
      <c r="B21" s="141">
        <v>351</v>
      </c>
      <c r="C21" s="141">
        <v>331</v>
      </c>
      <c r="D21" s="141">
        <v>507</v>
      </c>
      <c r="E21" s="141">
        <v>589</v>
      </c>
      <c r="F21" s="177">
        <f t="shared" si="1"/>
        <v>82</v>
      </c>
      <c r="G21" s="161">
        <f t="shared" si="2"/>
        <v>16.173570019723865</v>
      </c>
      <c r="H21" s="161">
        <f t="shared" si="0"/>
        <v>1.6238420820467578</v>
      </c>
    </row>
    <row r="22" spans="1:13" ht="13.5" customHeight="1">
      <c r="A22" s="344" t="s">
        <v>257</v>
      </c>
      <c r="B22" s="174">
        <v>1212</v>
      </c>
      <c r="C22" s="174">
        <v>1327</v>
      </c>
      <c r="D22" s="174">
        <v>1346</v>
      </c>
      <c r="E22" s="174">
        <v>1577</v>
      </c>
      <c r="F22" s="177">
        <f t="shared" si="1"/>
        <v>231</v>
      </c>
      <c r="G22" s="161">
        <f t="shared" si="2"/>
        <v>17.161961367013372</v>
      </c>
      <c r="H22" s="161">
        <f t="shared" si="0"/>
        <v>4.3477062196735776</v>
      </c>
    </row>
    <row r="23" spans="1:13" ht="13.5" customHeight="1">
      <c r="A23" s="344" t="s">
        <v>256</v>
      </c>
      <c r="B23" s="141">
        <v>326</v>
      </c>
      <c r="C23" s="141">
        <v>377</v>
      </c>
      <c r="D23" s="141">
        <v>384</v>
      </c>
      <c r="E23" s="141">
        <v>415</v>
      </c>
      <c r="F23" s="177">
        <f t="shared" si="1"/>
        <v>31</v>
      </c>
      <c r="G23" s="161">
        <f t="shared" si="2"/>
        <v>8.0729166666666679</v>
      </c>
      <c r="H23" s="161">
        <f t="shared" si="0"/>
        <v>1.1441332157035731</v>
      </c>
    </row>
    <row r="24" spans="1:13" s="14" customFormat="1" ht="13.5" customHeight="1">
      <c r="A24" s="548" t="s">
        <v>68</v>
      </c>
      <c r="B24" s="176">
        <v>30515</v>
      </c>
      <c r="C24" s="176">
        <v>32130</v>
      </c>
      <c r="D24" s="176">
        <f>SUM(D4:D23)</f>
        <v>34411</v>
      </c>
      <c r="E24" s="176">
        <f>SUM(E4:E23)</f>
        <v>36272</v>
      </c>
      <c r="F24" s="512">
        <f t="shared" si="1"/>
        <v>1861</v>
      </c>
      <c r="G24" s="166">
        <f t="shared" si="2"/>
        <v>5.4081543692423937</v>
      </c>
      <c r="H24" s="166">
        <f t="shared" si="0"/>
        <v>100</v>
      </c>
    </row>
    <row r="25" spans="1:13">
      <c r="A25" s="46"/>
      <c r="B25" s="46"/>
      <c r="C25" s="46"/>
      <c r="D25" s="46"/>
      <c r="E25" s="46"/>
      <c r="F25" s="17"/>
      <c r="G25" s="46"/>
      <c r="L25" s="17"/>
      <c r="M25" s="46"/>
    </row>
    <row r="26" spans="1:13" ht="28.5" customHeight="1">
      <c r="A26" s="788" t="s">
        <v>1889</v>
      </c>
      <c r="B26" s="788"/>
      <c r="C26" s="788"/>
      <c r="D26" s="788"/>
      <c r="E26" s="788"/>
      <c r="F26" s="788"/>
      <c r="G26" s="788"/>
      <c r="H26" s="788"/>
      <c r="L26" s="46"/>
      <c r="M26" s="46"/>
    </row>
    <row r="27" spans="1:13" ht="13.5" customHeight="1">
      <c r="A27" s="19"/>
      <c r="B27" s="46"/>
      <c r="C27" s="46"/>
      <c r="D27" s="46"/>
      <c r="E27" s="46"/>
      <c r="F27" s="46"/>
      <c r="G27" s="46"/>
      <c r="L27" s="46"/>
      <c r="M27" s="46"/>
    </row>
    <row r="28" spans="1:13" ht="25.5">
      <c r="A28" s="573" t="s">
        <v>494</v>
      </c>
      <c r="B28" s="573">
        <v>2015</v>
      </c>
      <c r="C28" s="573">
        <v>2016</v>
      </c>
      <c r="D28" s="573">
        <v>2017</v>
      </c>
      <c r="E28" s="573">
        <v>2018</v>
      </c>
      <c r="F28" s="619" t="s">
        <v>1817</v>
      </c>
      <c r="G28" s="574" t="s">
        <v>1732</v>
      </c>
      <c r="H28" s="573" t="s">
        <v>1772</v>
      </c>
    </row>
    <row r="29" spans="1:13" ht="13.5" customHeight="1">
      <c r="A29" s="610" t="s">
        <v>254</v>
      </c>
      <c r="B29" s="210">
        <v>3999</v>
      </c>
      <c r="C29" s="210">
        <v>4733</v>
      </c>
      <c r="D29" s="210">
        <v>4587</v>
      </c>
      <c r="E29" s="210">
        <v>3823</v>
      </c>
      <c r="F29" s="208">
        <f>E29-D29</f>
        <v>-764</v>
      </c>
      <c r="G29" s="196">
        <f>(E29-D29)/D29*100</f>
        <v>-16.655766296054068</v>
      </c>
      <c r="H29" s="196">
        <f>E29/E$49*100</f>
        <v>5.1075484301937211</v>
      </c>
    </row>
    <row r="30" spans="1:13" ht="13.5" customHeight="1">
      <c r="A30" s="344" t="s">
        <v>496</v>
      </c>
      <c r="B30" s="141">
        <v>107</v>
      </c>
      <c r="C30" s="141">
        <v>101</v>
      </c>
      <c r="D30" s="141">
        <v>40</v>
      </c>
      <c r="E30" s="141">
        <v>54</v>
      </c>
      <c r="F30" s="177">
        <f t="shared" ref="F30:F49" si="3">E30-D30</f>
        <v>14</v>
      </c>
      <c r="G30" s="161">
        <f t="shared" ref="G30:G49" si="4">(E30-D30)/D30*100</f>
        <v>35</v>
      </c>
      <c r="H30" s="161">
        <f t="shared" ref="H30:H49" si="5">E30/E$49*100</f>
        <v>7.2144288577154311E-2</v>
      </c>
    </row>
    <row r="31" spans="1:13" ht="13.5" customHeight="1">
      <c r="A31" s="344" t="s">
        <v>251</v>
      </c>
      <c r="B31" s="174">
        <v>12473</v>
      </c>
      <c r="C31" s="174">
        <v>13182</v>
      </c>
      <c r="D31" s="174">
        <v>13929</v>
      </c>
      <c r="E31" s="174">
        <v>15108</v>
      </c>
      <c r="F31" s="177">
        <f t="shared" si="3"/>
        <v>1179</v>
      </c>
      <c r="G31" s="161">
        <f t="shared" si="4"/>
        <v>8.4643549429248335</v>
      </c>
      <c r="H31" s="161">
        <f t="shared" si="5"/>
        <v>20.184368737474951</v>
      </c>
    </row>
    <row r="32" spans="1:13" ht="13.5" customHeight="1">
      <c r="A32" s="344" t="s">
        <v>497</v>
      </c>
      <c r="B32" s="174">
        <v>1235</v>
      </c>
      <c r="C32" s="174">
        <v>1328</v>
      </c>
      <c r="D32" s="174">
        <v>1446</v>
      </c>
      <c r="E32" s="174">
        <v>1615</v>
      </c>
      <c r="F32" s="177">
        <f t="shared" si="3"/>
        <v>169</v>
      </c>
      <c r="G32" s="161">
        <f t="shared" si="4"/>
        <v>11.687413554633471</v>
      </c>
      <c r="H32" s="161">
        <f t="shared" si="5"/>
        <v>2.1576486305945224</v>
      </c>
    </row>
    <row r="33" spans="1:8" ht="13.5" customHeight="1">
      <c r="A33" s="344" t="s">
        <v>260</v>
      </c>
      <c r="B33" s="174">
        <v>7464</v>
      </c>
      <c r="C33" s="174">
        <v>8831</v>
      </c>
      <c r="D33" s="174">
        <v>9218</v>
      </c>
      <c r="E33" s="174">
        <v>8909</v>
      </c>
      <c r="F33" s="177">
        <f t="shared" si="3"/>
        <v>-309</v>
      </c>
      <c r="G33" s="161">
        <f t="shared" si="4"/>
        <v>-3.3521371230201784</v>
      </c>
      <c r="H33" s="161">
        <f t="shared" si="5"/>
        <v>11.902471609886438</v>
      </c>
    </row>
    <row r="34" spans="1:8" ht="13.5" customHeight="1">
      <c r="A34" s="344" t="s">
        <v>498</v>
      </c>
      <c r="B34" s="174">
        <v>6820</v>
      </c>
      <c r="C34" s="174">
        <v>6516</v>
      </c>
      <c r="D34" s="174">
        <v>5856</v>
      </c>
      <c r="E34" s="174">
        <v>7053</v>
      </c>
      <c r="F34" s="177">
        <f t="shared" si="3"/>
        <v>1197</v>
      </c>
      <c r="G34" s="161">
        <f t="shared" si="4"/>
        <v>20.440573770491806</v>
      </c>
      <c r="H34" s="161">
        <f t="shared" si="5"/>
        <v>9.422845691382765</v>
      </c>
    </row>
    <row r="35" spans="1:8" ht="13.5" customHeight="1">
      <c r="A35" s="344" t="s">
        <v>499</v>
      </c>
      <c r="B35" s="174">
        <v>1129</v>
      </c>
      <c r="C35" s="174">
        <v>1055</v>
      </c>
      <c r="D35" s="174">
        <v>1378</v>
      </c>
      <c r="E35" s="174">
        <v>1222</v>
      </c>
      <c r="F35" s="177">
        <f t="shared" si="3"/>
        <v>-156</v>
      </c>
      <c r="G35" s="161">
        <f t="shared" si="4"/>
        <v>-11.320754716981133</v>
      </c>
      <c r="H35" s="161">
        <f t="shared" si="5"/>
        <v>1.6325985303941217</v>
      </c>
    </row>
    <row r="36" spans="1:8" ht="13.5" customHeight="1">
      <c r="A36" s="344" t="s">
        <v>249</v>
      </c>
      <c r="B36" s="174">
        <v>4749</v>
      </c>
      <c r="C36" s="174">
        <v>4856</v>
      </c>
      <c r="D36" s="174">
        <v>5755</v>
      </c>
      <c r="E36" s="174">
        <v>6212</v>
      </c>
      <c r="F36" s="177">
        <f t="shared" si="3"/>
        <v>457</v>
      </c>
      <c r="G36" s="161">
        <f t="shared" si="4"/>
        <v>7.940920938314509</v>
      </c>
      <c r="H36" s="161">
        <f t="shared" si="5"/>
        <v>8.2992651970607891</v>
      </c>
    </row>
    <row r="37" spans="1:8" ht="13.5" customHeight="1">
      <c r="A37" s="344" t="s">
        <v>258</v>
      </c>
      <c r="B37" s="174">
        <v>3018</v>
      </c>
      <c r="C37" s="174">
        <v>3410</v>
      </c>
      <c r="D37" s="174">
        <v>3410</v>
      </c>
      <c r="E37" s="174">
        <v>3176</v>
      </c>
      <c r="F37" s="177">
        <f t="shared" si="3"/>
        <v>-234</v>
      </c>
      <c r="G37" s="161">
        <f t="shared" si="4"/>
        <v>-6.8621700879765397</v>
      </c>
      <c r="H37" s="161">
        <f t="shared" si="5"/>
        <v>4.24315297261189</v>
      </c>
    </row>
    <row r="38" spans="1:8" ht="13.5" customHeight="1">
      <c r="A38" s="344" t="s">
        <v>259</v>
      </c>
      <c r="B38" s="141">
        <v>769</v>
      </c>
      <c r="C38" s="141">
        <v>795</v>
      </c>
      <c r="D38" s="141">
        <v>951</v>
      </c>
      <c r="E38" s="141">
        <v>808</v>
      </c>
      <c r="F38" s="177">
        <f t="shared" si="3"/>
        <v>-143</v>
      </c>
      <c r="G38" s="161">
        <f t="shared" si="4"/>
        <v>-15.036803364879075</v>
      </c>
      <c r="H38" s="161">
        <f t="shared" si="5"/>
        <v>1.0794923179692719</v>
      </c>
    </row>
    <row r="39" spans="1:8" ht="13.5" customHeight="1">
      <c r="A39" s="344" t="s">
        <v>252</v>
      </c>
      <c r="B39" s="174">
        <v>2102</v>
      </c>
      <c r="C39" s="174">
        <v>1356</v>
      </c>
      <c r="D39" s="174">
        <v>1707</v>
      </c>
      <c r="E39" s="174">
        <v>1801</v>
      </c>
      <c r="F39" s="177">
        <f t="shared" si="3"/>
        <v>94</v>
      </c>
      <c r="G39" s="161">
        <f t="shared" si="4"/>
        <v>5.5067369654364384</v>
      </c>
      <c r="H39" s="161">
        <f t="shared" si="5"/>
        <v>2.4061456245824986</v>
      </c>
    </row>
    <row r="40" spans="1:8" ht="13.5" customHeight="1">
      <c r="A40" s="344" t="s">
        <v>250</v>
      </c>
      <c r="B40" s="174">
        <v>4861</v>
      </c>
      <c r="C40" s="174">
        <v>5132</v>
      </c>
      <c r="D40" s="174">
        <v>6391</v>
      </c>
      <c r="E40" s="174">
        <v>5957</v>
      </c>
      <c r="F40" s="177">
        <f t="shared" si="3"/>
        <v>-434</v>
      </c>
      <c r="G40" s="161">
        <f t="shared" si="4"/>
        <v>-6.7907995618838992</v>
      </c>
      <c r="H40" s="161">
        <f t="shared" si="5"/>
        <v>7.9585838343353377</v>
      </c>
    </row>
    <row r="41" spans="1:8" ht="13.5" customHeight="1">
      <c r="A41" s="344" t="s">
        <v>245</v>
      </c>
      <c r="B41" s="141">
        <v>916</v>
      </c>
      <c r="C41" s="141">
        <v>900</v>
      </c>
      <c r="D41" s="141">
        <v>1264</v>
      </c>
      <c r="E41" s="141">
        <v>1486</v>
      </c>
      <c r="F41" s="177">
        <f t="shared" si="3"/>
        <v>222</v>
      </c>
      <c r="G41" s="161">
        <f t="shared" si="4"/>
        <v>17.563291139240505</v>
      </c>
      <c r="H41" s="161">
        <f t="shared" si="5"/>
        <v>1.9853039412157647</v>
      </c>
    </row>
    <row r="42" spans="1:8" ht="13.5" customHeight="1">
      <c r="A42" s="344" t="s">
        <v>253</v>
      </c>
      <c r="B42" s="141">
        <v>280</v>
      </c>
      <c r="C42" s="141">
        <v>90</v>
      </c>
      <c r="D42" s="141">
        <v>173</v>
      </c>
      <c r="E42" s="141">
        <v>181</v>
      </c>
      <c r="F42" s="177">
        <f t="shared" si="3"/>
        <v>8</v>
      </c>
      <c r="G42" s="161">
        <f t="shared" si="4"/>
        <v>4.6242774566473983</v>
      </c>
      <c r="H42" s="161">
        <f t="shared" si="5"/>
        <v>0.24181696726786908</v>
      </c>
    </row>
    <row r="43" spans="1:8" ht="13.5" customHeight="1">
      <c r="A43" s="344" t="s">
        <v>248</v>
      </c>
      <c r="B43" s="174">
        <v>3360</v>
      </c>
      <c r="C43" s="174">
        <v>4298</v>
      </c>
      <c r="D43" s="174">
        <v>5081</v>
      </c>
      <c r="E43" s="174">
        <v>5042</v>
      </c>
      <c r="F43" s="177">
        <f t="shared" si="3"/>
        <v>-39</v>
      </c>
      <c r="G43" s="161">
        <f t="shared" si="4"/>
        <v>-0.76756543987404058</v>
      </c>
      <c r="H43" s="161">
        <f t="shared" si="5"/>
        <v>6.736138944555778</v>
      </c>
    </row>
    <row r="44" spans="1:8" ht="13.5" customHeight="1">
      <c r="A44" s="344" t="s">
        <v>255</v>
      </c>
      <c r="B44" s="174">
        <v>3095</v>
      </c>
      <c r="C44" s="174">
        <v>3516</v>
      </c>
      <c r="D44" s="174">
        <v>4512</v>
      </c>
      <c r="E44" s="174">
        <v>4190</v>
      </c>
      <c r="F44" s="177">
        <f t="shared" si="3"/>
        <v>-322</v>
      </c>
      <c r="G44" s="161">
        <f t="shared" si="4"/>
        <v>-7.1365248226950353</v>
      </c>
      <c r="H44" s="161">
        <f t="shared" si="5"/>
        <v>5.5978623914495662</v>
      </c>
    </row>
    <row r="45" spans="1:8" ht="13.5" customHeight="1">
      <c r="A45" s="344" t="s">
        <v>246</v>
      </c>
      <c r="B45" s="141">
        <v>346</v>
      </c>
      <c r="C45" s="141">
        <v>208</v>
      </c>
      <c r="D45" s="141">
        <v>691</v>
      </c>
      <c r="E45" s="141">
        <v>476</v>
      </c>
      <c r="F45" s="177">
        <f t="shared" si="3"/>
        <v>-215</v>
      </c>
      <c r="G45" s="161">
        <f t="shared" si="4"/>
        <v>-31.114327062228654</v>
      </c>
      <c r="H45" s="161">
        <f t="shared" si="5"/>
        <v>0.63593854375417502</v>
      </c>
    </row>
    <row r="46" spans="1:8" ht="13.5" customHeight="1">
      <c r="A46" s="344" t="s">
        <v>247</v>
      </c>
      <c r="B46" s="141">
        <v>787</v>
      </c>
      <c r="C46" s="141">
        <v>960</v>
      </c>
      <c r="D46" s="141">
        <v>2054</v>
      </c>
      <c r="E46" s="141">
        <v>1827</v>
      </c>
      <c r="F46" s="177">
        <f t="shared" si="3"/>
        <v>-227</v>
      </c>
      <c r="G46" s="161">
        <f t="shared" si="4"/>
        <v>-11.051606621226874</v>
      </c>
      <c r="H46" s="161">
        <f t="shared" si="5"/>
        <v>2.4408817635270541</v>
      </c>
    </row>
    <row r="47" spans="1:8" ht="13.5" customHeight="1">
      <c r="A47" s="344" t="s">
        <v>257</v>
      </c>
      <c r="B47" s="174">
        <v>4905</v>
      </c>
      <c r="C47" s="174">
        <v>6056</v>
      </c>
      <c r="D47" s="174">
        <v>7058</v>
      </c>
      <c r="E47" s="174">
        <v>4743</v>
      </c>
      <c r="F47" s="177">
        <f t="shared" si="3"/>
        <v>-2315</v>
      </c>
      <c r="G47" s="161">
        <f t="shared" si="4"/>
        <v>-32.799659960328704</v>
      </c>
      <c r="H47" s="161">
        <f t="shared" si="5"/>
        <v>6.3366733466933862</v>
      </c>
    </row>
    <row r="48" spans="1:8" ht="13.5" customHeight="1">
      <c r="A48" s="344" t="s">
        <v>256</v>
      </c>
      <c r="B48" s="141">
        <v>736</v>
      </c>
      <c r="C48" s="141">
        <v>959</v>
      </c>
      <c r="D48" s="141">
        <v>1056</v>
      </c>
      <c r="E48" s="141">
        <v>1167</v>
      </c>
      <c r="F48" s="177">
        <f t="shared" si="3"/>
        <v>111</v>
      </c>
      <c r="G48" s="161">
        <f t="shared" si="4"/>
        <v>10.511363636363637</v>
      </c>
      <c r="H48" s="161">
        <f t="shared" si="5"/>
        <v>1.5591182364729459</v>
      </c>
    </row>
    <row r="49" spans="1:8" s="14" customFormat="1" ht="13.5" customHeight="1">
      <c r="A49" s="548" t="s">
        <v>68</v>
      </c>
      <c r="B49" s="176">
        <v>63151</v>
      </c>
      <c r="C49" s="176">
        <v>68282</v>
      </c>
      <c r="D49" s="176">
        <f>SUM(D29:D48)</f>
        <v>76557</v>
      </c>
      <c r="E49" s="176">
        <f>SUM(E29:E48)</f>
        <v>74850</v>
      </c>
      <c r="F49" s="512">
        <f t="shared" si="3"/>
        <v>-1707</v>
      </c>
      <c r="G49" s="166">
        <f t="shared" si="4"/>
        <v>-2.2297111955797639</v>
      </c>
      <c r="H49" s="166">
        <f t="shared" si="5"/>
        <v>100</v>
      </c>
    </row>
    <row r="50" spans="1:8">
      <c r="A50" s="323" t="s">
        <v>1773</v>
      </c>
    </row>
  </sheetData>
  <mergeCells count="2">
    <mergeCell ref="A1:H1"/>
    <mergeCell ref="A26:H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K58"/>
  <sheetViews>
    <sheetView workbookViewId="0">
      <selection activeCell="M22" sqref="M22"/>
    </sheetView>
  </sheetViews>
  <sheetFormatPr defaultRowHeight="15"/>
  <cols>
    <col min="1" max="1" width="2.28515625" style="241" customWidth="1"/>
    <col min="2" max="5" width="9.140625" style="241"/>
    <col min="6" max="6" width="3.5703125" style="241" customWidth="1"/>
    <col min="7" max="7" width="2.7109375" style="241" customWidth="1"/>
    <col min="8" max="16384" width="9.140625" style="241"/>
  </cols>
  <sheetData>
    <row r="1" spans="1:11">
      <c r="A1" s="262" t="s">
        <v>2110</v>
      </c>
    </row>
    <row r="3" spans="1:11" s="477" customFormat="1">
      <c r="A3" s="262" t="s">
        <v>1305</v>
      </c>
      <c r="B3" s="241"/>
      <c r="C3" s="241" t="s">
        <v>1281</v>
      </c>
      <c r="D3" s="241"/>
      <c r="E3" s="241"/>
      <c r="F3" s="262" t="s">
        <v>1306</v>
      </c>
      <c r="G3" s="241"/>
      <c r="H3" s="241"/>
      <c r="J3" s="241" t="s">
        <v>1282</v>
      </c>
    </row>
    <row r="4" spans="1:11" s="477" customFormat="1" ht="12.75"/>
    <row r="5" spans="1:11" s="477" customFormat="1" ht="15" customHeight="1">
      <c r="A5" s="760" t="s">
        <v>1279</v>
      </c>
      <c r="B5" s="760"/>
      <c r="C5" s="760"/>
      <c r="D5" s="760"/>
      <c r="E5" s="760"/>
      <c r="G5" s="760" t="s">
        <v>1273</v>
      </c>
      <c r="H5" s="760"/>
      <c r="I5" s="760"/>
      <c r="J5" s="760"/>
      <c r="K5" s="760"/>
    </row>
    <row r="6" spans="1:11" s="477" customFormat="1" ht="15" customHeight="1">
      <c r="A6" s="679"/>
      <c r="B6" s="756" t="s">
        <v>1283</v>
      </c>
      <c r="C6" s="756"/>
      <c r="D6" s="756"/>
      <c r="E6" s="756"/>
      <c r="G6" s="679"/>
      <c r="H6" s="679" t="s">
        <v>1602</v>
      </c>
      <c r="I6" s="679"/>
      <c r="J6" s="679"/>
      <c r="K6" s="679"/>
    </row>
    <row r="7" spans="1:11" s="477" customFormat="1" ht="15" customHeight="1">
      <c r="A7" s="679"/>
      <c r="B7" s="756" t="s">
        <v>1284</v>
      </c>
      <c r="C7" s="756"/>
      <c r="D7" s="756"/>
      <c r="E7" s="756"/>
      <c r="G7" s="679"/>
      <c r="H7" s="756" t="s">
        <v>1274</v>
      </c>
      <c r="I7" s="756"/>
      <c r="J7" s="756"/>
      <c r="K7" s="756"/>
    </row>
    <row r="8" spans="1:11" s="477" customFormat="1" ht="15" customHeight="1">
      <c r="A8" s="679"/>
      <c r="B8" s="756" t="s">
        <v>1263</v>
      </c>
      <c r="C8" s="756"/>
      <c r="D8" s="756"/>
      <c r="E8" s="756"/>
      <c r="G8" s="757"/>
      <c r="H8" s="758"/>
      <c r="I8" s="758"/>
      <c r="J8" s="758"/>
      <c r="K8" s="759"/>
    </row>
    <row r="9" spans="1:11" s="477" customFormat="1" ht="15" customHeight="1">
      <c r="A9" s="679"/>
      <c r="B9" s="756" t="s">
        <v>1594</v>
      </c>
      <c r="C9" s="756"/>
      <c r="D9" s="756"/>
      <c r="E9" s="756"/>
      <c r="G9" s="760" t="s">
        <v>1275</v>
      </c>
      <c r="H9" s="760"/>
      <c r="I9" s="760"/>
      <c r="J9" s="760"/>
      <c r="K9" s="760"/>
    </row>
    <row r="10" spans="1:11" s="477" customFormat="1" ht="15" customHeight="1">
      <c r="A10" s="757"/>
      <c r="B10" s="758"/>
      <c r="C10" s="758"/>
      <c r="D10" s="758"/>
      <c r="E10" s="759"/>
      <c r="G10" s="679"/>
      <c r="H10" s="756" t="s">
        <v>1603</v>
      </c>
      <c r="I10" s="756"/>
      <c r="J10" s="756"/>
      <c r="K10" s="756"/>
    </row>
    <row r="11" spans="1:11" s="477" customFormat="1" ht="15" customHeight="1">
      <c r="A11" s="760" t="s">
        <v>1280</v>
      </c>
      <c r="B11" s="761"/>
      <c r="C11" s="761"/>
      <c r="D11" s="761"/>
      <c r="E11" s="761"/>
      <c r="G11" s="757"/>
      <c r="H11" s="758"/>
      <c r="I11" s="758"/>
      <c r="J11" s="758"/>
      <c r="K11" s="759"/>
    </row>
    <row r="12" spans="1:11" s="477" customFormat="1" ht="15" customHeight="1">
      <c r="A12" s="679"/>
      <c r="B12" s="756" t="s">
        <v>1264</v>
      </c>
      <c r="C12" s="756"/>
      <c r="D12" s="756"/>
      <c r="E12" s="756"/>
      <c r="G12" s="760" t="s">
        <v>1276</v>
      </c>
      <c r="H12" s="760"/>
      <c r="I12" s="760"/>
      <c r="J12" s="760"/>
      <c r="K12" s="760"/>
    </row>
    <row r="13" spans="1:11" s="477" customFormat="1" ht="15" customHeight="1">
      <c r="A13" s="679"/>
      <c r="B13" s="756" t="s">
        <v>1595</v>
      </c>
      <c r="C13" s="756"/>
      <c r="D13" s="756"/>
      <c r="E13" s="756"/>
      <c r="G13" s="679"/>
      <c r="H13" s="756" t="s">
        <v>1300</v>
      </c>
      <c r="I13" s="756"/>
      <c r="J13" s="756"/>
      <c r="K13" s="756"/>
    </row>
    <row r="14" spans="1:11" s="477" customFormat="1" ht="14.25" customHeight="1">
      <c r="A14" s="757"/>
      <c r="B14" s="758"/>
      <c r="C14" s="758"/>
      <c r="D14" s="758"/>
      <c r="E14" s="759"/>
      <c r="G14" s="679"/>
      <c r="H14" s="756" t="s">
        <v>1604</v>
      </c>
      <c r="I14" s="756"/>
      <c r="J14" s="756"/>
      <c r="K14" s="756"/>
    </row>
    <row r="15" spans="1:11" s="477" customFormat="1" ht="15" customHeight="1">
      <c r="A15" s="760" t="s">
        <v>1265</v>
      </c>
      <c r="B15" s="761"/>
      <c r="C15" s="761"/>
      <c r="D15" s="761"/>
      <c r="E15" s="761"/>
      <c r="G15" s="679"/>
      <c r="H15" s="756" t="s">
        <v>1277</v>
      </c>
      <c r="I15" s="756"/>
      <c r="J15" s="756"/>
      <c r="K15" s="756"/>
    </row>
    <row r="16" spans="1:11" s="477" customFormat="1" ht="15" customHeight="1">
      <c r="A16" s="679"/>
      <c r="B16" s="756" t="s">
        <v>1285</v>
      </c>
      <c r="C16" s="756"/>
      <c r="D16" s="756"/>
      <c r="E16" s="756"/>
      <c r="G16" s="679"/>
      <c r="H16" s="756" t="s">
        <v>1301</v>
      </c>
      <c r="I16" s="756"/>
      <c r="J16" s="756"/>
      <c r="K16" s="756"/>
    </row>
    <row r="17" spans="1:11" s="477" customFormat="1" ht="15" customHeight="1">
      <c r="A17" s="679"/>
      <c r="B17" s="756" t="s">
        <v>1266</v>
      </c>
      <c r="C17" s="756"/>
      <c r="D17" s="756"/>
      <c r="E17" s="756"/>
      <c r="G17" s="679"/>
      <c r="H17" s="756" t="s">
        <v>1302</v>
      </c>
      <c r="I17" s="756"/>
      <c r="J17" s="756"/>
      <c r="K17" s="756"/>
    </row>
    <row r="18" spans="1:11" s="477" customFormat="1" ht="15" customHeight="1">
      <c r="A18" s="679"/>
      <c r="B18" s="756" t="s">
        <v>1286</v>
      </c>
      <c r="C18" s="756"/>
      <c r="D18" s="756"/>
      <c r="E18" s="756"/>
      <c r="G18" s="679"/>
      <c r="H18" s="756" t="s">
        <v>1303</v>
      </c>
      <c r="I18" s="756"/>
      <c r="J18" s="756"/>
      <c r="K18" s="756"/>
    </row>
    <row r="19" spans="1:11" s="477" customFormat="1" ht="15" customHeight="1">
      <c r="A19" s="679"/>
      <c r="B19" s="756" t="s">
        <v>1267</v>
      </c>
      <c r="C19" s="756"/>
      <c r="D19" s="756"/>
      <c r="E19" s="756"/>
      <c r="G19" s="757"/>
      <c r="H19" s="758"/>
      <c r="I19" s="758"/>
      <c r="J19" s="758"/>
      <c r="K19" s="759"/>
    </row>
    <row r="20" spans="1:11" s="477" customFormat="1" ht="15" customHeight="1">
      <c r="A20" s="679"/>
      <c r="B20" s="756" t="s">
        <v>1596</v>
      </c>
      <c r="C20" s="756"/>
      <c r="D20" s="756"/>
      <c r="E20" s="756"/>
      <c r="G20" s="760" t="s">
        <v>1278</v>
      </c>
      <c r="H20" s="760"/>
      <c r="I20" s="760"/>
      <c r="J20" s="760"/>
      <c r="K20" s="760"/>
    </row>
    <row r="21" spans="1:11" s="477" customFormat="1" ht="15" customHeight="1">
      <c r="A21" s="757"/>
      <c r="B21" s="758"/>
      <c r="C21" s="758"/>
      <c r="D21" s="758"/>
      <c r="E21" s="759"/>
      <c r="G21" s="679"/>
      <c r="H21" s="756" t="s">
        <v>1304</v>
      </c>
      <c r="I21" s="756"/>
      <c r="J21" s="756"/>
      <c r="K21" s="756"/>
    </row>
    <row r="22" spans="1:11" s="477" customFormat="1" ht="15" customHeight="1">
      <c r="A22" s="760" t="s">
        <v>1268</v>
      </c>
      <c r="B22" s="761"/>
      <c r="C22" s="761"/>
      <c r="D22" s="761"/>
      <c r="E22" s="761"/>
    </row>
    <row r="23" spans="1:11" s="477" customFormat="1" ht="15" customHeight="1">
      <c r="A23" s="679"/>
      <c r="B23" s="756" t="s">
        <v>1282</v>
      </c>
      <c r="C23" s="756"/>
      <c r="D23" s="756"/>
      <c r="E23" s="756"/>
    </row>
    <row r="24" spans="1:11" s="477" customFormat="1" ht="15" customHeight="1">
      <c r="A24" s="679"/>
      <c r="B24" s="756" t="s">
        <v>1287</v>
      </c>
      <c r="C24" s="756"/>
      <c r="D24" s="756"/>
      <c r="E24" s="756"/>
    </row>
    <row r="25" spans="1:11" s="477" customFormat="1" ht="15" customHeight="1">
      <c r="A25" s="679"/>
      <c r="B25" s="756" t="s">
        <v>1597</v>
      </c>
      <c r="C25" s="756"/>
      <c r="D25" s="756"/>
      <c r="E25" s="756"/>
    </row>
    <row r="26" spans="1:11" s="477" customFormat="1" ht="15" customHeight="1">
      <c r="A26" s="679"/>
      <c r="B26" s="756" t="s">
        <v>1288</v>
      </c>
      <c r="C26" s="756"/>
      <c r="D26" s="756"/>
      <c r="E26" s="756"/>
    </row>
    <row r="27" spans="1:11" s="477" customFormat="1" ht="15" customHeight="1">
      <c r="A27" s="757"/>
      <c r="B27" s="758"/>
      <c r="C27" s="758"/>
      <c r="D27" s="758"/>
      <c r="E27" s="759"/>
    </row>
    <row r="28" spans="1:11" s="477" customFormat="1" ht="15" customHeight="1">
      <c r="A28" s="760" t="s">
        <v>1269</v>
      </c>
      <c r="B28" s="760"/>
      <c r="C28" s="760"/>
      <c r="D28" s="760"/>
      <c r="E28" s="760"/>
    </row>
    <row r="29" spans="1:11" s="477" customFormat="1" ht="15" customHeight="1">
      <c r="A29" s="679"/>
      <c r="B29" s="756" t="s">
        <v>1289</v>
      </c>
      <c r="C29" s="756"/>
      <c r="D29" s="756"/>
      <c r="E29" s="756"/>
    </row>
    <row r="30" spans="1:11" s="477" customFormat="1" ht="15" customHeight="1">
      <c r="A30" s="679"/>
      <c r="B30" s="756" t="s">
        <v>1290</v>
      </c>
      <c r="C30" s="756"/>
      <c r="D30" s="756"/>
      <c r="E30" s="756"/>
    </row>
    <row r="31" spans="1:11" s="477" customFormat="1" ht="15" customHeight="1">
      <c r="A31" s="679"/>
      <c r="B31" s="756" t="s">
        <v>1281</v>
      </c>
      <c r="C31" s="756"/>
      <c r="D31" s="756"/>
      <c r="E31" s="756"/>
    </row>
    <row r="32" spans="1:11" s="477" customFormat="1" ht="15" customHeight="1">
      <c r="A32" s="679"/>
      <c r="B32" s="756" t="s">
        <v>1291</v>
      </c>
      <c r="C32" s="756"/>
      <c r="D32" s="756"/>
      <c r="E32" s="756"/>
    </row>
    <row r="33" spans="1:5" s="477" customFormat="1" ht="15" customHeight="1">
      <c r="A33" s="679"/>
      <c r="B33" s="756" t="s">
        <v>1292</v>
      </c>
      <c r="C33" s="756"/>
      <c r="D33" s="756"/>
      <c r="E33" s="756"/>
    </row>
    <row r="34" spans="1:5" s="477" customFormat="1" ht="15" customHeight="1">
      <c r="A34" s="679"/>
      <c r="B34" s="756" t="s">
        <v>1293</v>
      </c>
      <c r="C34" s="756"/>
      <c r="D34" s="756"/>
      <c r="E34" s="756"/>
    </row>
    <row r="35" spans="1:5" s="477" customFormat="1" ht="15" customHeight="1">
      <c r="A35" s="679"/>
      <c r="B35" s="756" t="s">
        <v>1294</v>
      </c>
      <c r="C35" s="756"/>
      <c r="D35" s="756"/>
      <c r="E35" s="756"/>
    </row>
    <row r="36" spans="1:5" s="477" customFormat="1" ht="15" customHeight="1">
      <c r="A36" s="679"/>
      <c r="B36" s="756" t="s">
        <v>1598</v>
      </c>
      <c r="C36" s="756"/>
      <c r="D36" s="756"/>
      <c r="E36" s="756"/>
    </row>
    <row r="37" spans="1:5" s="477" customFormat="1" ht="15" customHeight="1">
      <c r="A37" s="679"/>
      <c r="B37" s="756" t="s">
        <v>1295</v>
      </c>
      <c r="C37" s="756"/>
      <c r="D37" s="756"/>
      <c r="E37" s="756"/>
    </row>
    <row r="38" spans="1:5" s="477" customFormat="1" ht="15" customHeight="1">
      <c r="A38" s="757"/>
      <c r="B38" s="758"/>
      <c r="C38" s="758"/>
      <c r="D38" s="758"/>
      <c r="E38" s="759"/>
    </row>
    <row r="39" spans="1:5" s="477" customFormat="1" ht="15" customHeight="1">
      <c r="A39" s="760" t="s">
        <v>1270</v>
      </c>
      <c r="B39" s="760"/>
      <c r="C39" s="760"/>
      <c r="D39" s="760"/>
      <c r="E39" s="760"/>
    </row>
    <row r="40" spans="1:5" s="477" customFormat="1" ht="15" customHeight="1">
      <c r="A40" s="679"/>
      <c r="B40" s="756" t="s">
        <v>1296</v>
      </c>
      <c r="C40" s="756"/>
      <c r="D40" s="756"/>
      <c r="E40" s="756"/>
    </row>
    <row r="41" spans="1:5" s="477" customFormat="1" ht="15" customHeight="1">
      <c r="A41" s="679"/>
      <c r="B41" s="756" t="s">
        <v>1599</v>
      </c>
      <c r="C41" s="756"/>
      <c r="D41" s="756"/>
      <c r="E41" s="756"/>
    </row>
    <row r="42" spans="1:5" s="477" customFormat="1" ht="15" customHeight="1">
      <c r="A42" s="679"/>
      <c r="B42" s="756" t="s">
        <v>1297</v>
      </c>
      <c r="C42" s="756"/>
      <c r="D42" s="756"/>
      <c r="E42" s="756"/>
    </row>
    <row r="43" spans="1:5" s="477" customFormat="1" ht="15" customHeight="1">
      <c r="A43" s="679"/>
      <c r="B43" s="756" t="s">
        <v>1298</v>
      </c>
      <c r="C43" s="756"/>
      <c r="D43" s="756"/>
      <c r="E43" s="756"/>
    </row>
    <row r="44" spans="1:5" s="477" customFormat="1" ht="15" customHeight="1">
      <c r="A44" s="757"/>
      <c r="B44" s="758"/>
      <c r="C44" s="758"/>
      <c r="D44" s="758"/>
      <c r="E44" s="759"/>
    </row>
    <row r="45" spans="1:5" s="477" customFormat="1" ht="15" customHeight="1">
      <c r="A45" s="760" t="s">
        <v>1271</v>
      </c>
      <c r="B45" s="760"/>
      <c r="C45" s="760"/>
      <c r="D45" s="760"/>
      <c r="E45" s="760"/>
    </row>
    <row r="46" spans="1:5" s="477" customFormat="1" ht="15" customHeight="1">
      <c r="A46" s="679"/>
      <c r="B46" s="756" t="s">
        <v>1600</v>
      </c>
      <c r="C46" s="756"/>
      <c r="D46" s="756"/>
      <c r="E46" s="756"/>
    </row>
    <row r="47" spans="1:5" s="477" customFormat="1" ht="15" customHeight="1">
      <c r="A47" s="757"/>
      <c r="B47" s="758"/>
      <c r="C47" s="758"/>
      <c r="D47" s="758"/>
      <c r="E47" s="759"/>
    </row>
    <row r="48" spans="1:5" s="477" customFormat="1" ht="15" customHeight="1">
      <c r="A48" s="760" t="s">
        <v>1272</v>
      </c>
      <c r="B48" s="760"/>
      <c r="C48" s="760"/>
      <c r="D48" s="760"/>
      <c r="E48" s="760"/>
    </row>
    <row r="49" spans="1:8" s="477" customFormat="1" ht="15" customHeight="1">
      <c r="A49" s="679"/>
      <c r="B49" s="756" t="s">
        <v>1601</v>
      </c>
      <c r="C49" s="756"/>
      <c r="D49" s="756"/>
      <c r="E49" s="756"/>
    </row>
    <row r="50" spans="1:8" s="477" customFormat="1" ht="15" customHeight="1">
      <c r="A50" s="679"/>
      <c r="B50" s="756" t="s">
        <v>1299</v>
      </c>
      <c r="C50" s="756"/>
      <c r="D50" s="756"/>
      <c r="E50" s="756"/>
    </row>
    <row r="51" spans="1:8" s="477" customFormat="1" ht="15" customHeight="1"/>
    <row r="52" spans="1:8" s="477" customFormat="1" ht="15" customHeight="1"/>
    <row r="53" spans="1:8" s="477" customFormat="1" ht="15" customHeight="1"/>
    <row r="54" spans="1:8" s="477" customFormat="1" ht="15" customHeight="1"/>
    <row r="55" spans="1:8" s="477" customFormat="1" ht="7.5" customHeight="1"/>
    <row r="56" spans="1:8">
      <c r="G56" s="477"/>
      <c r="H56" s="477"/>
    </row>
    <row r="57" spans="1:8">
      <c r="G57" s="477"/>
      <c r="H57" s="477"/>
    </row>
    <row r="58" spans="1:8">
      <c r="G58" s="477"/>
      <c r="H58" s="477"/>
    </row>
  </sheetData>
  <mergeCells count="62">
    <mergeCell ref="G5:K5"/>
    <mergeCell ref="G9:K9"/>
    <mergeCell ref="G12:K12"/>
    <mergeCell ref="G20:K20"/>
    <mergeCell ref="B6:E6"/>
    <mergeCell ref="B7:E7"/>
    <mergeCell ref="B8:E8"/>
    <mergeCell ref="A5:E5"/>
    <mergeCell ref="A11:E11"/>
    <mergeCell ref="A15:E15"/>
    <mergeCell ref="B9:E9"/>
    <mergeCell ref="B12:E12"/>
    <mergeCell ref="B13:E13"/>
    <mergeCell ref="B16:E16"/>
    <mergeCell ref="G11:K11"/>
    <mergeCell ref="G19:K19"/>
    <mergeCell ref="B29:E29"/>
    <mergeCell ref="B30:E30"/>
    <mergeCell ref="B31:E31"/>
    <mergeCell ref="B32:E32"/>
    <mergeCell ref="B17:E17"/>
    <mergeCell ref="B18:E18"/>
    <mergeCell ref="B19:E19"/>
    <mergeCell ref="B20:E20"/>
    <mergeCell ref="B23:E23"/>
    <mergeCell ref="B24:E24"/>
    <mergeCell ref="A22:E22"/>
    <mergeCell ref="A28:E28"/>
    <mergeCell ref="B25:E25"/>
    <mergeCell ref="B26:E26"/>
    <mergeCell ref="B50:E50"/>
    <mergeCell ref="A44:E44"/>
    <mergeCell ref="A47:E47"/>
    <mergeCell ref="B33:E33"/>
    <mergeCell ref="B34:E34"/>
    <mergeCell ref="B35:E35"/>
    <mergeCell ref="B36:E36"/>
    <mergeCell ref="B37:E37"/>
    <mergeCell ref="B40:E40"/>
    <mergeCell ref="A38:E38"/>
    <mergeCell ref="A39:E39"/>
    <mergeCell ref="A45:E45"/>
    <mergeCell ref="A48:E48"/>
    <mergeCell ref="B41:E41"/>
    <mergeCell ref="B42:E42"/>
    <mergeCell ref="B43:E43"/>
    <mergeCell ref="B46:E46"/>
    <mergeCell ref="B49:E49"/>
    <mergeCell ref="H7:K7"/>
    <mergeCell ref="H10:K10"/>
    <mergeCell ref="H13:K13"/>
    <mergeCell ref="H14:K14"/>
    <mergeCell ref="H15:K15"/>
    <mergeCell ref="G8:K8"/>
    <mergeCell ref="A27:E27"/>
    <mergeCell ref="A21:E21"/>
    <mergeCell ref="A14:E14"/>
    <mergeCell ref="A10:E10"/>
    <mergeCell ref="H16:K16"/>
    <mergeCell ref="H17:K17"/>
    <mergeCell ref="H18:K18"/>
    <mergeCell ref="H21:K21"/>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dimension ref="A1:H64"/>
  <sheetViews>
    <sheetView topLeftCell="A31" workbookViewId="0">
      <selection activeCell="K53" sqref="K53"/>
    </sheetView>
  </sheetViews>
  <sheetFormatPr defaultRowHeight="12.75"/>
  <cols>
    <col min="1" max="1" width="31.140625" style="46" customWidth="1"/>
    <col min="2" max="8" width="8.28515625" style="46" customWidth="1"/>
    <col min="9" max="16384" width="9.140625" style="46"/>
  </cols>
  <sheetData>
    <row r="1" spans="1:8" ht="15">
      <c r="A1" s="67" t="s">
        <v>1887</v>
      </c>
    </row>
    <row r="2" spans="1:8" ht="15">
      <c r="A2" s="67"/>
    </row>
    <row r="3" spans="1:8" s="66" customFormat="1" ht="27.75" customHeight="1">
      <c r="A3" s="573" t="s">
        <v>494</v>
      </c>
      <c r="B3" s="611">
        <v>2015</v>
      </c>
      <c r="C3" s="474">
        <v>2016</v>
      </c>
      <c r="D3" s="611">
        <v>2017</v>
      </c>
      <c r="E3" s="474">
        <v>2018</v>
      </c>
      <c r="F3" s="573" t="s">
        <v>1733</v>
      </c>
      <c r="G3" s="573" t="s">
        <v>1732</v>
      </c>
      <c r="H3" s="573" t="s">
        <v>1772</v>
      </c>
    </row>
    <row r="4" spans="1:8" ht="12" customHeight="1">
      <c r="A4" s="298" t="s">
        <v>438</v>
      </c>
      <c r="B4" s="582">
        <v>161</v>
      </c>
      <c r="C4" s="582">
        <v>194</v>
      </c>
      <c r="D4" s="582">
        <v>177</v>
      </c>
      <c r="E4" s="582">
        <v>181</v>
      </c>
      <c r="F4" s="208">
        <f>E4-D4</f>
        <v>4</v>
      </c>
      <c r="G4" s="196">
        <f>(E4-D4)/D4*100</f>
        <v>2.2598870056497176</v>
      </c>
      <c r="H4" s="196">
        <f>E4/E$60*100</f>
        <v>0.82400072839843397</v>
      </c>
    </row>
    <row r="5" spans="1:8" ht="12" customHeight="1">
      <c r="A5" s="290" t="s">
        <v>446</v>
      </c>
      <c r="B5" s="567">
        <v>122</v>
      </c>
      <c r="C5" s="567">
        <v>136</v>
      </c>
      <c r="D5" s="567">
        <v>187</v>
      </c>
      <c r="E5" s="567">
        <v>197</v>
      </c>
      <c r="F5" s="177">
        <f t="shared" ref="F5:F60" si="0">E5-D5</f>
        <v>10</v>
      </c>
      <c r="G5" s="161">
        <f t="shared" ref="G5:G60" si="1">(E5-D5)/D5*100</f>
        <v>5.3475935828877006</v>
      </c>
      <c r="H5" s="161">
        <f t="shared" ref="H5:H60" si="2">E5/E$60*100</f>
        <v>0.89684057179277055</v>
      </c>
    </row>
    <row r="6" spans="1:8" ht="12" customHeight="1">
      <c r="A6" s="290" t="s">
        <v>432</v>
      </c>
      <c r="B6" s="567">
        <v>832</v>
      </c>
      <c r="C6" s="567">
        <v>916</v>
      </c>
      <c r="D6" s="567">
        <v>1183</v>
      </c>
      <c r="E6" s="567">
        <v>1337</v>
      </c>
      <c r="F6" s="177">
        <f t="shared" si="0"/>
        <v>154</v>
      </c>
      <c r="G6" s="161">
        <f t="shared" si="1"/>
        <v>13.017751479289942</v>
      </c>
      <c r="H6" s="161">
        <f t="shared" si="2"/>
        <v>6.0866794136392608</v>
      </c>
    </row>
    <row r="7" spans="1:8" ht="12" customHeight="1">
      <c r="A7" s="290" t="s">
        <v>439</v>
      </c>
      <c r="B7" s="567">
        <v>206</v>
      </c>
      <c r="C7" s="567">
        <v>234</v>
      </c>
      <c r="D7" s="567">
        <v>328</v>
      </c>
      <c r="E7" s="567">
        <v>409</v>
      </c>
      <c r="F7" s="177">
        <f t="shared" si="0"/>
        <v>81</v>
      </c>
      <c r="G7" s="161">
        <f t="shared" si="1"/>
        <v>24.695121951219512</v>
      </c>
      <c r="H7" s="161">
        <f t="shared" si="2"/>
        <v>1.8619684967677321</v>
      </c>
    </row>
    <row r="8" spans="1:8" ht="12" customHeight="1">
      <c r="A8" s="290" t="s">
        <v>397</v>
      </c>
      <c r="B8" s="567">
        <v>143</v>
      </c>
      <c r="C8" s="567">
        <v>207</v>
      </c>
      <c r="D8" s="567">
        <v>245</v>
      </c>
      <c r="E8" s="567">
        <v>203</v>
      </c>
      <c r="F8" s="177">
        <f t="shared" si="0"/>
        <v>-42</v>
      </c>
      <c r="G8" s="161">
        <f t="shared" si="1"/>
        <v>-17.142857142857142</v>
      </c>
      <c r="H8" s="161">
        <f t="shared" si="2"/>
        <v>0.92415551306564681</v>
      </c>
    </row>
    <row r="9" spans="1:8" ht="12" customHeight="1">
      <c r="A9" s="290" t="s">
        <v>405</v>
      </c>
      <c r="B9" s="567">
        <v>247</v>
      </c>
      <c r="C9" s="567">
        <v>175</v>
      </c>
      <c r="D9" s="567">
        <v>185</v>
      </c>
      <c r="E9" s="567">
        <v>228</v>
      </c>
      <c r="F9" s="177">
        <f t="shared" si="0"/>
        <v>43</v>
      </c>
      <c r="G9" s="161">
        <f t="shared" si="1"/>
        <v>23.243243243243246</v>
      </c>
      <c r="H9" s="161">
        <f t="shared" si="2"/>
        <v>1.0379677683692978</v>
      </c>
    </row>
    <row r="10" spans="1:8" ht="12" customHeight="1">
      <c r="A10" s="290" t="s">
        <v>464</v>
      </c>
      <c r="B10" s="567">
        <v>170</v>
      </c>
      <c r="C10" s="567">
        <v>231</v>
      </c>
      <c r="D10" s="567">
        <v>253</v>
      </c>
      <c r="E10" s="567">
        <v>224</v>
      </c>
      <c r="F10" s="177">
        <f t="shared" si="0"/>
        <v>-29</v>
      </c>
      <c r="G10" s="161">
        <f t="shared" si="1"/>
        <v>-11.462450592885375</v>
      </c>
      <c r="H10" s="161">
        <f t="shared" si="2"/>
        <v>1.0197578075207139</v>
      </c>
    </row>
    <row r="11" spans="1:8" ht="12" customHeight="1">
      <c r="A11" s="290" t="s">
        <v>500</v>
      </c>
      <c r="B11" s="567">
        <v>575</v>
      </c>
      <c r="C11" s="567">
        <v>991</v>
      </c>
      <c r="D11" s="567">
        <v>1022</v>
      </c>
      <c r="E11" s="567">
        <v>690</v>
      </c>
      <c r="F11" s="177">
        <f t="shared" si="0"/>
        <v>-332</v>
      </c>
      <c r="G11" s="161">
        <f t="shared" si="1"/>
        <v>-32.485322896281801</v>
      </c>
      <c r="H11" s="161">
        <f t="shared" si="2"/>
        <v>3.1412182463807703</v>
      </c>
    </row>
    <row r="12" spans="1:8" ht="12" customHeight="1">
      <c r="A12" s="290" t="s">
        <v>501</v>
      </c>
      <c r="B12" s="567">
        <v>15</v>
      </c>
      <c r="C12" s="567">
        <v>21</v>
      </c>
      <c r="D12" s="567">
        <v>11</v>
      </c>
      <c r="E12" s="567">
        <v>22</v>
      </c>
      <c r="F12" s="177">
        <f t="shared" si="0"/>
        <v>11</v>
      </c>
      <c r="G12" s="161">
        <f t="shared" si="1"/>
        <v>100</v>
      </c>
      <c r="H12" s="161">
        <f t="shared" si="2"/>
        <v>0.10015478466721298</v>
      </c>
    </row>
    <row r="13" spans="1:8" ht="12" customHeight="1">
      <c r="A13" s="290" t="s">
        <v>458</v>
      </c>
      <c r="B13" s="567">
        <v>66</v>
      </c>
      <c r="C13" s="567">
        <v>65</v>
      </c>
      <c r="D13" s="567">
        <v>92</v>
      </c>
      <c r="E13" s="567">
        <v>46</v>
      </c>
      <c r="F13" s="177">
        <f t="shared" si="0"/>
        <v>-46</v>
      </c>
      <c r="G13" s="161">
        <f t="shared" si="1"/>
        <v>-50</v>
      </c>
      <c r="H13" s="161">
        <f t="shared" si="2"/>
        <v>0.20941454975871801</v>
      </c>
    </row>
    <row r="14" spans="1:8" ht="12" customHeight="1">
      <c r="A14" s="290" t="s">
        <v>384</v>
      </c>
      <c r="B14" s="567">
        <v>239</v>
      </c>
      <c r="C14" s="567">
        <v>239</v>
      </c>
      <c r="D14" s="567">
        <v>300</v>
      </c>
      <c r="E14" s="567">
        <v>304</v>
      </c>
      <c r="F14" s="177">
        <f t="shared" si="0"/>
        <v>4</v>
      </c>
      <c r="G14" s="161">
        <f t="shared" si="1"/>
        <v>1.3333333333333335</v>
      </c>
      <c r="H14" s="161">
        <f t="shared" si="2"/>
        <v>1.3839570244923973</v>
      </c>
    </row>
    <row r="15" spans="1:8" ht="12" customHeight="1">
      <c r="A15" s="290" t="s">
        <v>502</v>
      </c>
      <c r="B15" s="567">
        <v>120</v>
      </c>
      <c r="C15" s="567">
        <v>160</v>
      </c>
      <c r="D15" s="567">
        <v>128</v>
      </c>
      <c r="E15" s="567">
        <v>164</v>
      </c>
      <c r="F15" s="177">
        <f t="shared" si="0"/>
        <v>36</v>
      </c>
      <c r="G15" s="161">
        <f t="shared" si="1"/>
        <v>28.125</v>
      </c>
      <c r="H15" s="161">
        <f t="shared" si="2"/>
        <v>0.74660839479195118</v>
      </c>
    </row>
    <row r="16" spans="1:8" ht="12" customHeight="1">
      <c r="A16" s="290" t="s">
        <v>393</v>
      </c>
      <c r="B16" s="567">
        <v>61</v>
      </c>
      <c r="C16" s="567">
        <v>74</v>
      </c>
      <c r="D16" s="567">
        <v>83</v>
      </c>
      <c r="E16" s="567">
        <v>99</v>
      </c>
      <c r="F16" s="177">
        <f t="shared" si="0"/>
        <v>16</v>
      </c>
      <c r="G16" s="161">
        <f t="shared" si="1"/>
        <v>19.277108433734941</v>
      </c>
      <c r="H16" s="161">
        <f t="shared" si="2"/>
        <v>0.45069653100245832</v>
      </c>
    </row>
    <row r="17" spans="1:8" ht="12" customHeight="1">
      <c r="A17" s="290" t="s">
        <v>465</v>
      </c>
      <c r="B17" s="567">
        <v>23</v>
      </c>
      <c r="C17" s="567">
        <v>25</v>
      </c>
      <c r="D17" s="567">
        <v>16</v>
      </c>
      <c r="E17" s="567">
        <v>22</v>
      </c>
      <c r="F17" s="177">
        <f t="shared" si="0"/>
        <v>6</v>
      </c>
      <c r="G17" s="161">
        <f t="shared" si="1"/>
        <v>37.5</v>
      </c>
      <c r="H17" s="161">
        <f t="shared" si="2"/>
        <v>0.10015478466721298</v>
      </c>
    </row>
    <row r="18" spans="1:8" ht="12" customHeight="1">
      <c r="A18" s="290" t="s">
        <v>503</v>
      </c>
      <c r="B18" s="567">
        <v>75</v>
      </c>
      <c r="C18" s="567">
        <v>66</v>
      </c>
      <c r="D18" s="567">
        <v>138</v>
      </c>
      <c r="E18" s="567">
        <v>142</v>
      </c>
      <c r="F18" s="177">
        <f t="shared" si="0"/>
        <v>4</v>
      </c>
      <c r="G18" s="161">
        <f t="shared" si="1"/>
        <v>2.8985507246376812</v>
      </c>
      <c r="H18" s="161">
        <f t="shared" si="2"/>
        <v>0.64645361012473823</v>
      </c>
    </row>
    <row r="19" spans="1:8" ht="12" customHeight="1">
      <c r="A19" s="290" t="s">
        <v>404</v>
      </c>
      <c r="B19" s="501">
        <v>1151</v>
      </c>
      <c r="C19" s="501">
        <v>1149</v>
      </c>
      <c r="D19" s="501">
        <v>1272</v>
      </c>
      <c r="E19" s="501">
        <v>1327</v>
      </c>
      <c r="F19" s="177">
        <f t="shared" si="0"/>
        <v>55</v>
      </c>
      <c r="G19" s="161">
        <f t="shared" si="1"/>
        <v>4.3238993710691824</v>
      </c>
      <c r="H19" s="161">
        <f t="shared" si="2"/>
        <v>6.0411545115178003</v>
      </c>
    </row>
    <row r="20" spans="1:8" ht="12" customHeight="1">
      <c r="A20" s="290" t="s">
        <v>403</v>
      </c>
      <c r="B20" s="501">
        <v>1593</v>
      </c>
      <c r="C20" s="501">
        <v>1565</v>
      </c>
      <c r="D20" s="501">
        <v>1766</v>
      </c>
      <c r="E20" s="501">
        <v>1908</v>
      </c>
      <c r="F20" s="177">
        <f t="shared" si="0"/>
        <v>142</v>
      </c>
      <c r="G20" s="161">
        <f t="shared" si="1"/>
        <v>8.0407701019252542</v>
      </c>
      <c r="H20" s="161">
        <f t="shared" si="2"/>
        <v>8.6861513247746522</v>
      </c>
    </row>
    <row r="21" spans="1:8" ht="12" customHeight="1">
      <c r="A21" s="290" t="s">
        <v>447</v>
      </c>
      <c r="B21" s="567">
        <v>170</v>
      </c>
      <c r="C21" s="567">
        <v>186</v>
      </c>
      <c r="D21" s="567">
        <v>145</v>
      </c>
      <c r="E21" s="567">
        <v>191</v>
      </c>
      <c r="F21" s="177">
        <f t="shared" si="0"/>
        <v>46</v>
      </c>
      <c r="G21" s="161">
        <f t="shared" si="1"/>
        <v>31.724137931034484</v>
      </c>
      <c r="H21" s="161">
        <f t="shared" si="2"/>
        <v>0.8695256305198944</v>
      </c>
    </row>
    <row r="22" spans="1:8" ht="12" customHeight="1">
      <c r="A22" s="290" t="s">
        <v>434</v>
      </c>
      <c r="B22" s="567">
        <v>99</v>
      </c>
      <c r="C22" s="567">
        <v>96</v>
      </c>
      <c r="D22" s="567">
        <v>146</v>
      </c>
      <c r="E22" s="567">
        <v>86</v>
      </c>
      <c r="F22" s="177">
        <f t="shared" si="0"/>
        <v>-60</v>
      </c>
      <c r="G22" s="161">
        <f t="shared" si="1"/>
        <v>-41.095890410958901</v>
      </c>
      <c r="H22" s="161">
        <f t="shared" si="2"/>
        <v>0.39151415824455976</v>
      </c>
    </row>
    <row r="23" spans="1:8" ht="12" customHeight="1">
      <c r="A23" s="290" t="s">
        <v>380</v>
      </c>
      <c r="B23" s="567">
        <v>199</v>
      </c>
      <c r="C23" s="567">
        <v>225</v>
      </c>
      <c r="D23" s="567">
        <v>282</v>
      </c>
      <c r="E23" s="567">
        <v>224</v>
      </c>
      <c r="F23" s="177">
        <f t="shared" si="0"/>
        <v>-58</v>
      </c>
      <c r="G23" s="161">
        <f t="shared" si="1"/>
        <v>-20.567375886524822</v>
      </c>
      <c r="H23" s="161">
        <f t="shared" si="2"/>
        <v>1.0197578075207139</v>
      </c>
    </row>
    <row r="24" spans="1:8" ht="12" customHeight="1">
      <c r="A24" s="290" t="s">
        <v>453</v>
      </c>
      <c r="B24" s="567">
        <v>93</v>
      </c>
      <c r="C24" s="567">
        <v>93</v>
      </c>
      <c r="D24" s="567">
        <v>67</v>
      </c>
      <c r="E24" s="567">
        <v>136</v>
      </c>
      <c r="F24" s="177">
        <f t="shared" si="0"/>
        <v>69</v>
      </c>
      <c r="G24" s="161">
        <f t="shared" si="1"/>
        <v>102.98507462686568</v>
      </c>
      <c r="H24" s="161">
        <f t="shared" si="2"/>
        <v>0.61913866885186197</v>
      </c>
    </row>
    <row r="25" spans="1:8" ht="12" customHeight="1">
      <c r="A25" s="290" t="s">
        <v>504</v>
      </c>
      <c r="B25" s="567">
        <v>3</v>
      </c>
      <c r="C25" s="567">
        <v>11</v>
      </c>
      <c r="D25" s="567">
        <v>8</v>
      </c>
      <c r="E25" s="567">
        <v>6</v>
      </c>
      <c r="F25" s="177">
        <f t="shared" si="0"/>
        <v>-2</v>
      </c>
      <c r="G25" s="161">
        <f t="shared" si="1"/>
        <v>-25</v>
      </c>
      <c r="H25" s="161">
        <f t="shared" si="2"/>
        <v>2.7314941272876262E-2</v>
      </c>
    </row>
    <row r="26" spans="1:8" ht="12" customHeight="1">
      <c r="A26" s="290" t="s">
        <v>505</v>
      </c>
      <c r="B26" s="567">
        <v>87</v>
      </c>
      <c r="C26" s="567">
        <v>114</v>
      </c>
      <c r="D26" s="567">
        <v>85</v>
      </c>
      <c r="E26" s="567">
        <v>59</v>
      </c>
      <c r="F26" s="177">
        <f t="shared" si="0"/>
        <v>-26</v>
      </c>
      <c r="G26" s="161">
        <f t="shared" si="1"/>
        <v>-30.588235294117649</v>
      </c>
      <c r="H26" s="161">
        <f t="shared" si="2"/>
        <v>0.2685969225166166</v>
      </c>
    </row>
    <row r="27" spans="1:8" ht="12" customHeight="1">
      <c r="A27" s="290" t="s">
        <v>450</v>
      </c>
      <c r="B27" s="567">
        <v>26</v>
      </c>
      <c r="C27" s="567">
        <v>20</v>
      </c>
      <c r="D27" s="567">
        <v>16</v>
      </c>
      <c r="E27" s="567">
        <v>22</v>
      </c>
      <c r="F27" s="177">
        <f t="shared" si="0"/>
        <v>6</v>
      </c>
      <c r="G27" s="161">
        <f t="shared" si="1"/>
        <v>37.5</v>
      </c>
      <c r="H27" s="161">
        <f t="shared" si="2"/>
        <v>0.10015478466721298</v>
      </c>
    </row>
    <row r="28" spans="1:8" ht="12" customHeight="1">
      <c r="A28" s="290" t="s">
        <v>454</v>
      </c>
      <c r="B28" s="567">
        <v>36</v>
      </c>
      <c r="C28" s="567">
        <v>38</v>
      </c>
      <c r="D28" s="567">
        <v>39</v>
      </c>
      <c r="E28" s="567">
        <v>130</v>
      </c>
      <c r="F28" s="177">
        <f t="shared" si="0"/>
        <v>91</v>
      </c>
      <c r="G28" s="161">
        <f t="shared" si="1"/>
        <v>233.33333333333334</v>
      </c>
      <c r="H28" s="161">
        <f t="shared" si="2"/>
        <v>0.59182372757898571</v>
      </c>
    </row>
    <row r="29" spans="1:8" ht="12" customHeight="1">
      <c r="A29" s="290" t="s">
        <v>506</v>
      </c>
      <c r="B29" s="567">
        <v>15</v>
      </c>
      <c r="C29" s="567">
        <v>21</v>
      </c>
      <c r="D29" s="567">
        <v>18</v>
      </c>
      <c r="E29" s="567">
        <v>24</v>
      </c>
      <c r="F29" s="177">
        <f t="shared" si="0"/>
        <v>6</v>
      </c>
      <c r="G29" s="161">
        <f t="shared" si="1"/>
        <v>33.333333333333329</v>
      </c>
      <c r="H29" s="161">
        <f t="shared" si="2"/>
        <v>0.10925976509150505</v>
      </c>
    </row>
    <row r="30" spans="1:8" ht="12" customHeight="1">
      <c r="A30" s="290" t="s">
        <v>507</v>
      </c>
      <c r="B30" s="567">
        <v>36</v>
      </c>
      <c r="C30" s="567">
        <v>8</v>
      </c>
      <c r="D30" s="567">
        <v>7</v>
      </c>
      <c r="E30" s="567">
        <v>17</v>
      </c>
      <c r="F30" s="177">
        <f t="shared" si="0"/>
        <v>10</v>
      </c>
      <c r="G30" s="161">
        <f t="shared" si="1"/>
        <v>142.85714285714286</v>
      </c>
      <c r="H30" s="161">
        <f t="shared" si="2"/>
        <v>7.7392333606482747E-2</v>
      </c>
    </row>
    <row r="31" spans="1:8" ht="12" customHeight="1">
      <c r="A31" s="290" t="s">
        <v>431</v>
      </c>
      <c r="B31" s="567">
        <v>61</v>
      </c>
      <c r="C31" s="567">
        <v>80</v>
      </c>
      <c r="D31" s="567">
        <v>59</v>
      </c>
      <c r="E31" s="567">
        <v>52</v>
      </c>
      <c r="F31" s="177">
        <f t="shared" si="0"/>
        <v>-7</v>
      </c>
      <c r="G31" s="161">
        <f t="shared" si="1"/>
        <v>-11.864406779661017</v>
      </c>
      <c r="H31" s="161">
        <f t="shared" si="2"/>
        <v>0.23672949103159427</v>
      </c>
    </row>
    <row r="32" spans="1:8" ht="12" customHeight="1">
      <c r="A32" s="290" t="s">
        <v>508</v>
      </c>
      <c r="B32" s="567">
        <v>59</v>
      </c>
      <c r="C32" s="567">
        <v>54</v>
      </c>
      <c r="D32" s="567">
        <v>120</v>
      </c>
      <c r="E32" s="567">
        <v>88</v>
      </c>
      <c r="F32" s="177">
        <f t="shared" si="0"/>
        <v>-32</v>
      </c>
      <c r="G32" s="161">
        <f t="shared" si="1"/>
        <v>-26.666666666666668</v>
      </c>
      <c r="H32" s="161">
        <f t="shared" si="2"/>
        <v>0.4006191386688519</v>
      </c>
    </row>
    <row r="33" spans="1:8" ht="12" customHeight="1">
      <c r="A33" s="290" t="s">
        <v>462</v>
      </c>
      <c r="B33" s="567">
        <v>25</v>
      </c>
      <c r="C33" s="567">
        <v>19</v>
      </c>
      <c r="D33" s="567">
        <v>26</v>
      </c>
      <c r="E33" s="567">
        <v>19</v>
      </c>
      <c r="F33" s="177">
        <f t="shared" si="0"/>
        <v>-7</v>
      </c>
      <c r="G33" s="161">
        <f t="shared" si="1"/>
        <v>-26.923076923076923</v>
      </c>
      <c r="H33" s="161">
        <f t="shared" si="2"/>
        <v>8.6497314030774833E-2</v>
      </c>
    </row>
    <row r="34" spans="1:8" ht="12" customHeight="1">
      <c r="A34" s="290" t="s">
        <v>430</v>
      </c>
      <c r="B34" s="567">
        <v>315</v>
      </c>
      <c r="C34" s="567">
        <v>295</v>
      </c>
      <c r="D34" s="567">
        <v>404</v>
      </c>
      <c r="E34" s="567">
        <v>408</v>
      </c>
      <c r="F34" s="177">
        <f t="shared" si="0"/>
        <v>4</v>
      </c>
      <c r="G34" s="161">
        <f t="shared" si="1"/>
        <v>0.99009900990099009</v>
      </c>
      <c r="H34" s="161">
        <f t="shared" si="2"/>
        <v>1.8574160065555858</v>
      </c>
    </row>
    <row r="35" spans="1:8" ht="12" customHeight="1">
      <c r="A35" s="290" t="s">
        <v>389</v>
      </c>
      <c r="B35" s="501">
        <v>3042</v>
      </c>
      <c r="C35" s="501">
        <v>2953</v>
      </c>
      <c r="D35" s="501">
        <v>1470</v>
      </c>
      <c r="E35" s="501">
        <v>2054</v>
      </c>
      <c r="F35" s="177">
        <f t="shared" si="0"/>
        <v>584</v>
      </c>
      <c r="G35" s="161">
        <f t="shared" si="1"/>
        <v>39.727891156462583</v>
      </c>
      <c r="H35" s="161">
        <f t="shared" si="2"/>
        <v>9.3508148957479751</v>
      </c>
    </row>
    <row r="36" spans="1:8" ht="12" customHeight="1">
      <c r="A36" s="290" t="s">
        <v>436</v>
      </c>
      <c r="B36" s="567">
        <v>114</v>
      </c>
      <c r="C36" s="567">
        <v>187</v>
      </c>
      <c r="D36" s="567">
        <v>202</v>
      </c>
      <c r="E36" s="567">
        <v>276</v>
      </c>
      <c r="F36" s="177">
        <f t="shared" si="0"/>
        <v>74</v>
      </c>
      <c r="G36" s="161">
        <f t="shared" si="1"/>
        <v>36.633663366336634</v>
      </c>
      <c r="H36" s="161">
        <f t="shared" si="2"/>
        <v>1.2564872985523081</v>
      </c>
    </row>
    <row r="37" spans="1:8" ht="12" customHeight="1">
      <c r="A37" s="290" t="s">
        <v>413</v>
      </c>
      <c r="B37" s="567">
        <v>951</v>
      </c>
      <c r="C37" s="501">
        <v>1017</v>
      </c>
      <c r="D37" s="567">
        <v>974</v>
      </c>
      <c r="E37" s="501">
        <v>1108</v>
      </c>
      <c r="F37" s="177">
        <f t="shared" si="0"/>
        <v>134</v>
      </c>
      <c r="G37" s="161">
        <f t="shared" si="1"/>
        <v>13.757700205338811</v>
      </c>
      <c r="H37" s="161">
        <f t="shared" si="2"/>
        <v>5.0441591550578169</v>
      </c>
    </row>
    <row r="38" spans="1:8" ht="12" customHeight="1">
      <c r="A38" s="290" t="s">
        <v>1731</v>
      </c>
      <c r="B38" s="567">
        <v>203</v>
      </c>
      <c r="C38" s="567">
        <v>235</v>
      </c>
      <c r="D38" s="567">
        <v>371</v>
      </c>
      <c r="E38" s="567">
        <v>383</v>
      </c>
      <c r="F38" s="177">
        <f t="shared" si="0"/>
        <v>12</v>
      </c>
      <c r="G38" s="161">
        <f t="shared" si="1"/>
        <v>3.2345013477088949</v>
      </c>
      <c r="H38" s="161">
        <f t="shared" si="2"/>
        <v>1.7436037512519347</v>
      </c>
    </row>
    <row r="39" spans="1:8" ht="12" customHeight="1">
      <c r="A39" s="290" t="s">
        <v>370</v>
      </c>
      <c r="B39" s="567">
        <v>735</v>
      </c>
      <c r="C39" s="567">
        <v>947</v>
      </c>
      <c r="D39" s="567">
        <v>775</v>
      </c>
      <c r="E39" s="567">
        <v>902</v>
      </c>
      <c r="F39" s="177">
        <f t="shared" si="0"/>
        <v>127</v>
      </c>
      <c r="G39" s="161">
        <f t="shared" si="1"/>
        <v>16.387096774193548</v>
      </c>
      <c r="H39" s="161">
        <f t="shared" si="2"/>
        <v>4.1063461713557317</v>
      </c>
    </row>
    <row r="40" spans="1:8" ht="12" customHeight="1">
      <c r="A40" s="290" t="s">
        <v>471</v>
      </c>
      <c r="B40" s="567">
        <v>561</v>
      </c>
      <c r="C40" s="567">
        <v>661</v>
      </c>
      <c r="D40" s="567">
        <v>716</v>
      </c>
      <c r="E40" s="567">
        <v>962</v>
      </c>
      <c r="F40" s="177">
        <f t="shared" si="0"/>
        <v>246</v>
      </c>
      <c r="G40" s="161">
        <f t="shared" si="1"/>
        <v>34.357541899441344</v>
      </c>
      <c r="H40" s="161">
        <f t="shared" si="2"/>
        <v>4.379495584084494</v>
      </c>
    </row>
    <row r="41" spans="1:8" ht="12" customHeight="1">
      <c r="A41" s="290" t="s">
        <v>426</v>
      </c>
      <c r="B41" s="567">
        <v>86</v>
      </c>
      <c r="C41" s="567">
        <v>135</v>
      </c>
      <c r="D41" s="567">
        <v>113</v>
      </c>
      <c r="E41" s="567">
        <v>124</v>
      </c>
      <c r="F41" s="177">
        <f t="shared" si="0"/>
        <v>11</v>
      </c>
      <c r="G41" s="161">
        <f t="shared" si="1"/>
        <v>9.7345132743362832</v>
      </c>
      <c r="H41" s="161">
        <f t="shared" si="2"/>
        <v>0.56450878630610946</v>
      </c>
    </row>
    <row r="42" spans="1:8" ht="12" customHeight="1">
      <c r="A42" s="290" t="s">
        <v>424</v>
      </c>
      <c r="B42" s="567">
        <v>189</v>
      </c>
      <c r="C42" s="567">
        <v>256</v>
      </c>
      <c r="D42" s="567">
        <v>236</v>
      </c>
      <c r="E42" s="567">
        <v>241</v>
      </c>
      <c r="F42" s="177">
        <f t="shared" si="0"/>
        <v>5</v>
      </c>
      <c r="G42" s="161">
        <f t="shared" si="1"/>
        <v>2.1186440677966099</v>
      </c>
      <c r="H42" s="161">
        <f t="shared" si="2"/>
        <v>1.0971501411271967</v>
      </c>
    </row>
    <row r="43" spans="1:8" ht="12" customHeight="1">
      <c r="A43" s="290" t="s">
        <v>395</v>
      </c>
      <c r="B43" s="567">
        <v>636</v>
      </c>
      <c r="C43" s="567">
        <v>532</v>
      </c>
      <c r="D43" s="567">
        <v>762</v>
      </c>
      <c r="E43" s="567">
        <v>651</v>
      </c>
      <c r="F43" s="177">
        <f t="shared" si="0"/>
        <v>-111</v>
      </c>
      <c r="G43" s="161">
        <f t="shared" si="1"/>
        <v>-14.566929133858267</v>
      </c>
      <c r="H43" s="161">
        <f t="shared" si="2"/>
        <v>2.9636711281070744</v>
      </c>
    </row>
    <row r="44" spans="1:8" ht="12" customHeight="1">
      <c r="A44" s="290" t="s">
        <v>509</v>
      </c>
      <c r="B44" s="501">
        <v>3236</v>
      </c>
      <c r="C44" s="501">
        <v>3253</v>
      </c>
      <c r="D44" s="501">
        <v>2807</v>
      </c>
      <c r="E44" s="501">
        <v>2662</v>
      </c>
      <c r="F44" s="177">
        <f t="shared" si="0"/>
        <v>-145</v>
      </c>
      <c r="G44" s="161">
        <f t="shared" si="1"/>
        <v>-5.1656572853580336</v>
      </c>
      <c r="H44" s="161">
        <f t="shared" si="2"/>
        <v>12.118728944732769</v>
      </c>
    </row>
    <row r="45" spans="1:8" ht="12" customHeight="1">
      <c r="A45" s="290" t="s">
        <v>510</v>
      </c>
      <c r="B45" s="567">
        <v>26</v>
      </c>
      <c r="C45" s="567">
        <v>21</v>
      </c>
      <c r="D45" s="567">
        <v>20</v>
      </c>
      <c r="E45" s="567">
        <v>16</v>
      </c>
      <c r="F45" s="177">
        <f t="shared" si="0"/>
        <v>-4</v>
      </c>
      <c r="G45" s="161">
        <f t="shared" si="1"/>
        <v>-20</v>
      </c>
      <c r="H45" s="161">
        <f t="shared" si="2"/>
        <v>7.2839843394336704E-2</v>
      </c>
    </row>
    <row r="46" spans="1:8" ht="12" customHeight="1">
      <c r="A46" s="290" t="s">
        <v>412</v>
      </c>
      <c r="B46" s="567">
        <v>557</v>
      </c>
      <c r="C46" s="567">
        <v>677</v>
      </c>
      <c r="D46" s="567">
        <v>780</v>
      </c>
      <c r="E46" s="567">
        <v>663</v>
      </c>
      <c r="F46" s="177">
        <f t="shared" si="0"/>
        <v>-117</v>
      </c>
      <c r="G46" s="161">
        <f t="shared" si="1"/>
        <v>-15</v>
      </c>
      <c r="H46" s="161">
        <f t="shared" si="2"/>
        <v>3.0183010106528272</v>
      </c>
    </row>
    <row r="47" spans="1:8" ht="12" customHeight="1">
      <c r="A47" s="290" t="s">
        <v>511</v>
      </c>
      <c r="B47" s="567">
        <v>439</v>
      </c>
      <c r="C47" s="567">
        <v>558</v>
      </c>
      <c r="D47" s="567">
        <v>546</v>
      </c>
      <c r="E47" s="567">
        <v>506</v>
      </c>
      <c r="F47" s="177">
        <f t="shared" si="0"/>
        <v>-40</v>
      </c>
      <c r="G47" s="161">
        <f t="shared" si="1"/>
        <v>-7.3260073260073266</v>
      </c>
      <c r="H47" s="161">
        <f t="shared" si="2"/>
        <v>2.3035600473458984</v>
      </c>
    </row>
    <row r="48" spans="1:8" ht="12" customHeight="1">
      <c r="A48" s="290" t="s">
        <v>407</v>
      </c>
      <c r="B48" s="567">
        <v>189</v>
      </c>
      <c r="C48" s="567">
        <v>223</v>
      </c>
      <c r="D48" s="567">
        <v>180</v>
      </c>
      <c r="E48" s="567">
        <v>136</v>
      </c>
      <c r="F48" s="177">
        <f t="shared" si="0"/>
        <v>-44</v>
      </c>
      <c r="G48" s="161">
        <f t="shared" si="1"/>
        <v>-24.444444444444443</v>
      </c>
      <c r="H48" s="161">
        <f t="shared" si="2"/>
        <v>0.61913866885186197</v>
      </c>
    </row>
    <row r="49" spans="1:8" ht="12" customHeight="1">
      <c r="A49" s="290" t="s">
        <v>375</v>
      </c>
      <c r="B49" s="567">
        <v>226</v>
      </c>
      <c r="C49" s="567">
        <v>412</v>
      </c>
      <c r="D49" s="567">
        <v>401</v>
      </c>
      <c r="E49" s="567">
        <v>436</v>
      </c>
      <c r="F49" s="177">
        <f t="shared" si="0"/>
        <v>35</v>
      </c>
      <c r="G49" s="161">
        <f t="shared" si="1"/>
        <v>8.7281795511221958</v>
      </c>
      <c r="H49" s="161">
        <f t="shared" si="2"/>
        <v>1.984885732495675</v>
      </c>
    </row>
    <row r="50" spans="1:8" ht="12" customHeight="1">
      <c r="A50" s="290" t="s">
        <v>423</v>
      </c>
      <c r="B50" s="567">
        <v>257</v>
      </c>
      <c r="C50" s="567">
        <v>276</v>
      </c>
      <c r="D50" s="567">
        <v>284</v>
      </c>
      <c r="E50" s="567">
        <v>336</v>
      </c>
      <c r="F50" s="177">
        <f t="shared" si="0"/>
        <v>52</v>
      </c>
      <c r="G50" s="161">
        <f t="shared" si="1"/>
        <v>18.30985915492958</v>
      </c>
      <c r="H50" s="161">
        <f t="shared" si="2"/>
        <v>1.5296367112810707</v>
      </c>
    </row>
    <row r="51" spans="1:8" ht="12" customHeight="1">
      <c r="A51" s="290" t="s">
        <v>419</v>
      </c>
      <c r="B51" s="567">
        <v>26</v>
      </c>
      <c r="C51" s="567">
        <v>22</v>
      </c>
      <c r="D51" s="567">
        <v>34</v>
      </c>
      <c r="E51" s="567">
        <v>16</v>
      </c>
      <c r="F51" s="177">
        <f t="shared" si="0"/>
        <v>-18</v>
      </c>
      <c r="G51" s="161">
        <f t="shared" si="1"/>
        <v>-52.941176470588239</v>
      </c>
      <c r="H51" s="161">
        <f t="shared" si="2"/>
        <v>7.2839843394336704E-2</v>
      </c>
    </row>
    <row r="52" spans="1:8" ht="12" customHeight="1">
      <c r="A52" s="290" t="s">
        <v>512</v>
      </c>
      <c r="B52" s="567">
        <v>405</v>
      </c>
      <c r="C52" s="567">
        <v>513</v>
      </c>
      <c r="D52" s="567">
        <v>635</v>
      </c>
      <c r="E52" s="567">
        <v>620</v>
      </c>
      <c r="F52" s="177">
        <f t="shared" si="0"/>
        <v>-15</v>
      </c>
      <c r="G52" s="161">
        <f t="shared" si="1"/>
        <v>-2.3622047244094486</v>
      </c>
      <c r="H52" s="161">
        <f t="shared" si="2"/>
        <v>2.8225439315305469</v>
      </c>
    </row>
    <row r="53" spans="1:8" ht="12" customHeight="1">
      <c r="A53" s="290" t="s">
        <v>513</v>
      </c>
      <c r="B53" s="567">
        <v>37</v>
      </c>
      <c r="C53" s="567">
        <v>38</v>
      </c>
      <c r="D53" s="567">
        <v>36</v>
      </c>
      <c r="E53" s="567">
        <v>24</v>
      </c>
      <c r="F53" s="177">
        <f t="shared" si="0"/>
        <v>-12</v>
      </c>
      <c r="G53" s="161">
        <f t="shared" si="1"/>
        <v>-33.333333333333329</v>
      </c>
      <c r="H53" s="161">
        <f t="shared" si="2"/>
        <v>0.10925976509150505</v>
      </c>
    </row>
    <row r="54" spans="1:8" ht="12" customHeight="1">
      <c r="A54" s="290" t="s">
        <v>514</v>
      </c>
      <c r="B54" s="567">
        <v>160</v>
      </c>
      <c r="C54" s="567">
        <v>198</v>
      </c>
      <c r="D54" s="567">
        <v>229</v>
      </c>
      <c r="E54" s="567">
        <v>187</v>
      </c>
      <c r="F54" s="177">
        <f t="shared" si="0"/>
        <v>-42</v>
      </c>
      <c r="G54" s="161">
        <f t="shared" si="1"/>
        <v>-18.340611353711793</v>
      </c>
      <c r="H54" s="161">
        <f t="shared" si="2"/>
        <v>0.85131566967131012</v>
      </c>
    </row>
    <row r="55" spans="1:8" ht="12" customHeight="1">
      <c r="A55" s="290" t="s">
        <v>515</v>
      </c>
      <c r="B55" s="567">
        <v>185</v>
      </c>
      <c r="C55" s="567">
        <v>186</v>
      </c>
      <c r="D55" s="567">
        <v>203</v>
      </c>
      <c r="E55" s="567">
        <v>169</v>
      </c>
      <c r="F55" s="177">
        <f t="shared" si="0"/>
        <v>-34</v>
      </c>
      <c r="G55" s="161">
        <f t="shared" si="1"/>
        <v>-16.748768472906402</v>
      </c>
      <c r="H55" s="161">
        <f t="shared" si="2"/>
        <v>0.76937084585268145</v>
      </c>
    </row>
    <row r="56" spans="1:8" ht="12" customHeight="1">
      <c r="A56" s="290" t="s">
        <v>516</v>
      </c>
      <c r="B56" s="567">
        <v>160</v>
      </c>
      <c r="C56" s="567">
        <v>211</v>
      </c>
      <c r="D56" s="567">
        <v>188</v>
      </c>
      <c r="E56" s="567">
        <v>198</v>
      </c>
      <c r="F56" s="177">
        <f t="shared" si="0"/>
        <v>10</v>
      </c>
      <c r="G56" s="161">
        <f t="shared" si="1"/>
        <v>5.3191489361702127</v>
      </c>
      <c r="H56" s="161">
        <f t="shared" si="2"/>
        <v>0.90139306200491665</v>
      </c>
    </row>
    <row r="57" spans="1:8" ht="12" customHeight="1">
      <c r="A57" s="290" t="s">
        <v>1788</v>
      </c>
      <c r="B57" s="567">
        <v>139</v>
      </c>
      <c r="C57" s="567">
        <v>192</v>
      </c>
      <c r="D57" s="567">
        <v>185</v>
      </c>
      <c r="E57" s="567">
        <v>166</v>
      </c>
      <c r="F57" s="177">
        <f t="shared" si="0"/>
        <v>-19</v>
      </c>
      <c r="G57" s="161">
        <f t="shared" si="1"/>
        <v>-10.27027027027027</v>
      </c>
      <c r="H57" s="161">
        <f t="shared" si="2"/>
        <v>0.75571337521624327</v>
      </c>
    </row>
    <row r="58" spans="1:8" ht="12" customHeight="1">
      <c r="A58" s="290" t="s">
        <v>1787</v>
      </c>
      <c r="B58" s="567">
        <v>152</v>
      </c>
      <c r="C58" s="567">
        <v>173</v>
      </c>
      <c r="D58" s="567">
        <v>216</v>
      </c>
      <c r="E58" s="567">
        <v>165</v>
      </c>
      <c r="F58" s="177">
        <f t="shared" si="0"/>
        <v>-51</v>
      </c>
      <c r="G58" s="161">
        <f t="shared" si="1"/>
        <v>-23.611111111111111</v>
      </c>
      <c r="H58" s="161">
        <f t="shared" si="2"/>
        <v>0.75116088500409717</v>
      </c>
    </row>
    <row r="59" spans="1:8" ht="12" customHeight="1">
      <c r="A59" s="290" t="s">
        <v>518</v>
      </c>
      <c r="B59" s="567">
        <v>0</v>
      </c>
      <c r="C59" s="567">
        <v>2</v>
      </c>
      <c r="D59" s="567">
        <v>0</v>
      </c>
      <c r="E59" s="567">
        <v>0</v>
      </c>
      <c r="F59" s="177">
        <f t="shared" si="0"/>
        <v>0</v>
      </c>
      <c r="G59" s="161"/>
      <c r="H59" s="161">
        <f t="shared" si="2"/>
        <v>0</v>
      </c>
    </row>
    <row r="60" spans="1:8" s="19" customFormat="1" ht="12" customHeight="1">
      <c r="A60" s="295" t="s">
        <v>519</v>
      </c>
      <c r="B60" s="568">
        <v>19734</v>
      </c>
      <c r="C60" s="568">
        <v>21586</v>
      </c>
      <c r="D60" s="568">
        <f>SUM(D4:D59)</f>
        <v>21171</v>
      </c>
      <c r="E60" s="568">
        <f t="shared" ref="E60" si="3">SUM(E4:E59)</f>
        <v>21966</v>
      </c>
      <c r="F60" s="512">
        <f t="shared" si="0"/>
        <v>795</v>
      </c>
      <c r="G60" s="166">
        <f t="shared" si="1"/>
        <v>3.7551367436587784</v>
      </c>
      <c r="H60" s="166">
        <f t="shared" si="2"/>
        <v>100</v>
      </c>
    </row>
    <row r="61" spans="1:8" ht="12" customHeight="1">
      <c r="A61" s="323" t="s">
        <v>1773</v>
      </c>
    </row>
    <row r="62" spans="1:8">
      <c r="A62" s="308"/>
    </row>
    <row r="63" spans="1:8">
      <c r="A63" s="308"/>
    </row>
    <row r="64" spans="1:8">
      <c r="A64" s="308"/>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H61"/>
  <sheetViews>
    <sheetView topLeftCell="A25" workbookViewId="0">
      <selection activeCell="J63" sqref="J63"/>
    </sheetView>
  </sheetViews>
  <sheetFormatPr defaultRowHeight="12.75"/>
  <cols>
    <col min="1" max="1" width="29.42578125" style="46" customWidth="1"/>
    <col min="2" max="8" width="8.28515625" style="46" customWidth="1"/>
    <col min="9" max="16384" width="9.140625" style="46"/>
  </cols>
  <sheetData>
    <row r="1" spans="1:8" ht="15">
      <c r="A1" s="67" t="s">
        <v>1820</v>
      </c>
    </row>
    <row r="3" spans="1:8" s="310" customFormat="1" ht="28.5" customHeight="1">
      <c r="A3" s="573" t="s">
        <v>494</v>
      </c>
      <c r="B3" s="573">
        <v>2015</v>
      </c>
      <c r="C3" s="573">
        <v>2016</v>
      </c>
      <c r="D3" s="573">
        <v>2017</v>
      </c>
      <c r="E3" s="573">
        <v>2018</v>
      </c>
      <c r="F3" s="573" t="s">
        <v>1733</v>
      </c>
      <c r="G3" s="573" t="s">
        <v>1732</v>
      </c>
      <c r="H3" s="573" t="s">
        <v>1772</v>
      </c>
    </row>
    <row r="4" spans="1:8" ht="12" customHeight="1">
      <c r="A4" s="137" t="s">
        <v>438</v>
      </c>
      <c r="B4" s="414">
        <v>576</v>
      </c>
      <c r="C4" s="414">
        <v>691</v>
      </c>
      <c r="D4" s="414">
        <v>618</v>
      </c>
      <c r="E4" s="414">
        <v>537</v>
      </c>
      <c r="F4" s="208">
        <f>E4-D4</f>
        <v>-81</v>
      </c>
      <c r="G4" s="196">
        <f>(E4-D4)/D4*100</f>
        <v>-13.106796116504855</v>
      </c>
      <c r="H4" s="196">
        <f>E4/E$60*100</f>
        <v>0.88376149959679406</v>
      </c>
    </row>
    <row r="5" spans="1:8" ht="12" customHeight="1">
      <c r="A5" s="133" t="s">
        <v>446</v>
      </c>
      <c r="B5" s="314">
        <v>477</v>
      </c>
      <c r="C5" s="314">
        <v>641</v>
      </c>
      <c r="D5" s="314">
        <v>672</v>
      </c>
      <c r="E5" s="314">
        <v>1103</v>
      </c>
      <c r="F5" s="177">
        <f t="shared" ref="F5:F60" si="0">E5-D5</f>
        <v>431</v>
      </c>
      <c r="G5" s="161">
        <f t="shared" ref="G5:G60" si="1">(E5-D5)/D5*100</f>
        <v>64.136904761904773</v>
      </c>
      <c r="H5" s="161">
        <f t="shared" ref="H5:H60" si="2">E5/E$60*100</f>
        <v>1.815249411648536</v>
      </c>
    </row>
    <row r="6" spans="1:8" ht="12" customHeight="1">
      <c r="A6" s="133" t="s">
        <v>432</v>
      </c>
      <c r="B6" s="337">
        <v>1377</v>
      </c>
      <c r="C6" s="337">
        <v>1864</v>
      </c>
      <c r="D6" s="337">
        <v>2168</v>
      </c>
      <c r="E6" s="337">
        <v>2411</v>
      </c>
      <c r="F6" s="177">
        <f t="shared" si="0"/>
        <v>243</v>
      </c>
      <c r="G6" s="161">
        <f t="shared" si="1"/>
        <v>11.208487084870848</v>
      </c>
      <c r="H6" s="161">
        <f t="shared" si="2"/>
        <v>3.9678751872027385</v>
      </c>
    </row>
    <row r="7" spans="1:8" ht="12" customHeight="1">
      <c r="A7" s="133" t="s">
        <v>439</v>
      </c>
      <c r="B7" s="314">
        <v>564</v>
      </c>
      <c r="C7" s="314">
        <v>465</v>
      </c>
      <c r="D7" s="314">
        <v>835</v>
      </c>
      <c r="E7" s="314">
        <v>1111</v>
      </c>
      <c r="F7" s="177">
        <f t="shared" si="0"/>
        <v>276</v>
      </c>
      <c r="G7" s="161">
        <f t="shared" si="1"/>
        <v>33.053892215568865</v>
      </c>
      <c r="H7" s="161">
        <f t="shared" si="2"/>
        <v>1.8284153185326595</v>
      </c>
    </row>
    <row r="8" spans="1:8" ht="12" customHeight="1">
      <c r="A8" s="133" t="s">
        <v>397</v>
      </c>
      <c r="B8" s="314">
        <v>518</v>
      </c>
      <c r="C8" s="314">
        <v>818</v>
      </c>
      <c r="D8" s="314">
        <v>1006</v>
      </c>
      <c r="E8" s="314">
        <v>667</v>
      </c>
      <c r="F8" s="177">
        <f t="shared" si="0"/>
        <v>-339</v>
      </c>
      <c r="G8" s="161">
        <f t="shared" si="1"/>
        <v>-33.697813121272361</v>
      </c>
      <c r="H8" s="161">
        <f t="shared" si="2"/>
        <v>1.0977074864638019</v>
      </c>
    </row>
    <row r="9" spans="1:8" ht="12" customHeight="1">
      <c r="A9" s="133" t="s">
        <v>405</v>
      </c>
      <c r="B9" s="314">
        <v>789</v>
      </c>
      <c r="C9" s="314">
        <v>573</v>
      </c>
      <c r="D9" s="314">
        <v>574</v>
      </c>
      <c r="E9" s="314">
        <v>679</v>
      </c>
      <c r="F9" s="177">
        <f t="shared" si="0"/>
        <v>105</v>
      </c>
      <c r="G9" s="161">
        <f t="shared" si="1"/>
        <v>18.292682926829269</v>
      </c>
      <c r="H9" s="161">
        <f t="shared" si="2"/>
        <v>1.1174563467899874</v>
      </c>
    </row>
    <row r="10" spans="1:8" ht="12" customHeight="1">
      <c r="A10" s="133" t="s">
        <v>464</v>
      </c>
      <c r="B10" s="314">
        <v>634</v>
      </c>
      <c r="C10" s="314">
        <v>767</v>
      </c>
      <c r="D10" s="314">
        <v>924</v>
      </c>
      <c r="E10" s="314">
        <v>850</v>
      </c>
      <c r="F10" s="177">
        <f t="shared" si="0"/>
        <v>-74</v>
      </c>
      <c r="G10" s="161">
        <f t="shared" si="1"/>
        <v>-8.0086580086580081</v>
      </c>
      <c r="H10" s="161">
        <f t="shared" si="2"/>
        <v>1.3988776064381285</v>
      </c>
    </row>
    <row r="11" spans="1:8" ht="12" customHeight="1">
      <c r="A11" s="133" t="s">
        <v>500</v>
      </c>
      <c r="B11" s="337">
        <v>1478</v>
      </c>
      <c r="C11" s="337">
        <v>2084</v>
      </c>
      <c r="D11" s="337">
        <v>2293</v>
      </c>
      <c r="E11" s="337">
        <v>1757</v>
      </c>
      <c r="F11" s="177">
        <f t="shared" si="0"/>
        <v>-536</v>
      </c>
      <c r="G11" s="161">
        <f t="shared" si="1"/>
        <v>-23.375490623637159</v>
      </c>
      <c r="H11" s="161">
        <f t="shared" si="2"/>
        <v>2.8915622994256376</v>
      </c>
    </row>
    <row r="12" spans="1:8" ht="12" customHeight="1">
      <c r="A12" s="133" t="s">
        <v>501</v>
      </c>
      <c r="B12" s="314">
        <v>43</v>
      </c>
      <c r="C12" s="314">
        <v>79</v>
      </c>
      <c r="D12" s="314">
        <v>29</v>
      </c>
      <c r="E12" s="314">
        <v>68</v>
      </c>
      <c r="F12" s="177">
        <f t="shared" si="0"/>
        <v>39</v>
      </c>
      <c r="G12" s="161">
        <f t="shared" si="1"/>
        <v>134.48275862068965</v>
      </c>
      <c r="H12" s="161">
        <f t="shared" si="2"/>
        <v>0.11191020851505028</v>
      </c>
    </row>
    <row r="13" spans="1:8" ht="12" customHeight="1">
      <c r="A13" s="133" t="s">
        <v>458</v>
      </c>
      <c r="B13" s="314">
        <v>138</v>
      </c>
      <c r="C13" s="314">
        <v>162</v>
      </c>
      <c r="D13" s="314">
        <v>296</v>
      </c>
      <c r="E13" s="314">
        <v>208</v>
      </c>
      <c r="F13" s="177">
        <f t="shared" si="0"/>
        <v>-88</v>
      </c>
      <c r="G13" s="161">
        <f t="shared" si="1"/>
        <v>-29.72972972972973</v>
      </c>
      <c r="H13" s="161">
        <f t="shared" si="2"/>
        <v>0.3423135789872126</v>
      </c>
    </row>
    <row r="14" spans="1:8" ht="12" customHeight="1">
      <c r="A14" s="133" t="s">
        <v>384</v>
      </c>
      <c r="B14" s="314">
        <v>490</v>
      </c>
      <c r="C14" s="314">
        <v>406</v>
      </c>
      <c r="D14" s="314">
        <v>750</v>
      </c>
      <c r="E14" s="314">
        <v>629</v>
      </c>
      <c r="F14" s="177">
        <f t="shared" si="0"/>
        <v>-121</v>
      </c>
      <c r="G14" s="161">
        <f t="shared" si="1"/>
        <v>-16.133333333333333</v>
      </c>
      <c r="H14" s="161">
        <f t="shared" si="2"/>
        <v>1.035169428764215</v>
      </c>
    </row>
    <row r="15" spans="1:8" ht="12" customHeight="1">
      <c r="A15" s="133" t="s">
        <v>502</v>
      </c>
      <c r="B15" s="314">
        <v>303</v>
      </c>
      <c r="C15" s="314">
        <v>384</v>
      </c>
      <c r="D15" s="314">
        <v>322</v>
      </c>
      <c r="E15" s="314">
        <v>474</v>
      </c>
      <c r="F15" s="177">
        <f t="shared" si="0"/>
        <v>152</v>
      </c>
      <c r="G15" s="161">
        <f t="shared" si="1"/>
        <v>47.204968944099377</v>
      </c>
      <c r="H15" s="161">
        <f t="shared" si="2"/>
        <v>0.78007998288432112</v>
      </c>
    </row>
    <row r="16" spans="1:8" ht="12" customHeight="1">
      <c r="A16" s="133" t="s">
        <v>393</v>
      </c>
      <c r="B16" s="314">
        <v>215</v>
      </c>
      <c r="C16" s="314">
        <v>250</v>
      </c>
      <c r="D16" s="314">
        <v>245</v>
      </c>
      <c r="E16" s="314">
        <v>454</v>
      </c>
      <c r="F16" s="177">
        <f t="shared" si="0"/>
        <v>209</v>
      </c>
      <c r="G16" s="161">
        <f t="shared" si="1"/>
        <v>85.306122448979593</v>
      </c>
      <c r="H16" s="161">
        <f t="shared" si="2"/>
        <v>0.74716521567401217</v>
      </c>
    </row>
    <row r="17" spans="1:8" ht="12" customHeight="1">
      <c r="A17" s="133" t="s">
        <v>465</v>
      </c>
      <c r="B17" s="314">
        <v>66</v>
      </c>
      <c r="C17" s="314">
        <v>84</v>
      </c>
      <c r="D17" s="314">
        <v>38</v>
      </c>
      <c r="E17" s="314">
        <v>80</v>
      </c>
      <c r="F17" s="177">
        <f t="shared" si="0"/>
        <v>42</v>
      </c>
      <c r="G17" s="161">
        <f t="shared" si="1"/>
        <v>110.5263157894737</v>
      </c>
      <c r="H17" s="161">
        <f t="shared" si="2"/>
        <v>0.13165906884123563</v>
      </c>
    </row>
    <row r="18" spans="1:8" ht="12" customHeight="1">
      <c r="A18" s="133" t="s">
        <v>503</v>
      </c>
      <c r="B18" s="314">
        <v>247</v>
      </c>
      <c r="C18" s="314">
        <v>197</v>
      </c>
      <c r="D18" s="314">
        <v>580</v>
      </c>
      <c r="E18" s="314">
        <v>512</v>
      </c>
      <c r="F18" s="177">
        <f t="shared" si="0"/>
        <v>-68</v>
      </c>
      <c r="G18" s="161">
        <f t="shared" si="1"/>
        <v>-11.724137931034482</v>
      </c>
      <c r="H18" s="161">
        <f t="shared" si="2"/>
        <v>0.84261804058390799</v>
      </c>
    </row>
    <row r="19" spans="1:8" ht="12" customHeight="1">
      <c r="A19" s="133" t="s">
        <v>404</v>
      </c>
      <c r="B19" s="337">
        <v>2589</v>
      </c>
      <c r="C19" s="337">
        <v>2605</v>
      </c>
      <c r="D19" s="337">
        <v>3173</v>
      </c>
      <c r="E19" s="337">
        <v>3411</v>
      </c>
      <c r="F19" s="177">
        <f t="shared" si="0"/>
        <v>238</v>
      </c>
      <c r="G19" s="161">
        <f t="shared" si="1"/>
        <v>7.5007878978884337</v>
      </c>
      <c r="H19" s="161">
        <f t="shared" si="2"/>
        <v>5.6136135477181837</v>
      </c>
    </row>
    <row r="20" spans="1:8" ht="12" customHeight="1">
      <c r="A20" s="133" t="s">
        <v>403</v>
      </c>
      <c r="B20" s="337">
        <v>3473</v>
      </c>
      <c r="C20" s="337">
        <v>3697</v>
      </c>
      <c r="D20" s="337">
        <v>4041</v>
      </c>
      <c r="E20" s="337">
        <v>5153</v>
      </c>
      <c r="F20" s="177">
        <f t="shared" si="0"/>
        <v>1112</v>
      </c>
      <c r="G20" s="161">
        <f t="shared" si="1"/>
        <v>27.517941103687203</v>
      </c>
      <c r="H20" s="161">
        <f t="shared" si="2"/>
        <v>8.4804897717360905</v>
      </c>
    </row>
    <row r="21" spans="1:8" ht="12" customHeight="1">
      <c r="A21" s="133" t="s">
        <v>447</v>
      </c>
      <c r="B21" s="314">
        <v>411</v>
      </c>
      <c r="C21" s="314">
        <v>379</v>
      </c>
      <c r="D21" s="314">
        <v>437</v>
      </c>
      <c r="E21" s="314">
        <v>655</v>
      </c>
      <c r="F21" s="177">
        <f t="shared" si="0"/>
        <v>218</v>
      </c>
      <c r="G21" s="161">
        <f t="shared" si="1"/>
        <v>49.88558352402746</v>
      </c>
      <c r="H21" s="161">
        <f t="shared" si="2"/>
        <v>1.0779586261376166</v>
      </c>
    </row>
    <row r="22" spans="1:8" ht="12" customHeight="1">
      <c r="A22" s="133" t="s">
        <v>434</v>
      </c>
      <c r="B22" s="314">
        <v>232</v>
      </c>
      <c r="C22" s="314">
        <v>262</v>
      </c>
      <c r="D22" s="314">
        <v>314</v>
      </c>
      <c r="E22" s="314">
        <v>241</v>
      </c>
      <c r="F22" s="177">
        <f t="shared" si="0"/>
        <v>-73</v>
      </c>
      <c r="G22" s="161">
        <f t="shared" si="1"/>
        <v>-23.248407643312103</v>
      </c>
      <c r="H22" s="161">
        <f t="shared" si="2"/>
        <v>0.39662294488422228</v>
      </c>
    </row>
    <row r="23" spans="1:8" ht="12" customHeight="1">
      <c r="A23" s="133" t="s">
        <v>380</v>
      </c>
      <c r="B23" s="314">
        <v>592</v>
      </c>
      <c r="C23" s="314">
        <v>846</v>
      </c>
      <c r="D23" s="314">
        <v>980</v>
      </c>
      <c r="E23" s="314">
        <v>775</v>
      </c>
      <c r="F23" s="177">
        <f t="shared" si="0"/>
        <v>-205</v>
      </c>
      <c r="G23" s="161">
        <f t="shared" si="1"/>
        <v>-20.918367346938776</v>
      </c>
      <c r="H23" s="161">
        <f t="shared" si="2"/>
        <v>1.2754472293994701</v>
      </c>
    </row>
    <row r="24" spans="1:8" ht="12" customHeight="1">
      <c r="A24" s="133" t="s">
        <v>453</v>
      </c>
      <c r="B24" s="314">
        <v>203</v>
      </c>
      <c r="C24" s="314">
        <v>198</v>
      </c>
      <c r="D24" s="314">
        <v>148</v>
      </c>
      <c r="E24" s="314">
        <v>324</v>
      </c>
      <c r="F24" s="177">
        <f t="shared" si="0"/>
        <v>176</v>
      </c>
      <c r="G24" s="161">
        <f t="shared" si="1"/>
        <v>118.91891891891892</v>
      </c>
      <c r="H24" s="161">
        <f t="shared" si="2"/>
        <v>0.53321922880700434</v>
      </c>
    </row>
    <row r="25" spans="1:8" ht="12" customHeight="1">
      <c r="A25" s="133" t="s">
        <v>504</v>
      </c>
      <c r="B25" s="314">
        <v>33</v>
      </c>
      <c r="C25" s="314">
        <v>22</v>
      </c>
      <c r="D25" s="314">
        <v>41</v>
      </c>
      <c r="E25" s="314">
        <v>28</v>
      </c>
      <c r="F25" s="177">
        <f t="shared" si="0"/>
        <v>-13</v>
      </c>
      <c r="G25" s="161">
        <f t="shared" si="1"/>
        <v>-31.707317073170731</v>
      </c>
      <c r="H25" s="161">
        <f t="shared" si="2"/>
        <v>4.6080674094432471E-2</v>
      </c>
    </row>
    <row r="26" spans="1:8" ht="12" customHeight="1">
      <c r="A26" s="133" t="s">
        <v>505</v>
      </c>
      <c r="B26" s="314">
        <v>256</v>
      </c>
      <c r="C26" s="314">
        <v>417</v>
      </c>
      <c r="D26" s="314">
        <v>305</v>
      </c>
      <c r="E26" s="314">
        <v>122</v>
      </c>
      <c r="F26" s="177">
        <f t="shared" si="0"/>
        <v>-183</v>
      </c>
      <c r="G26" s="161">
        <f t="shared" si="1"/>
        <v>-60</v>
      </c>
      <c r="H26" s="161">
        <f t="shared" si="2"/>
        <v>0.2007800799828843</v>
      </c>
    </row>
    <row r="27" spans="1:8" ht="12" customHeight="1">
      <c r="A27" s="133" t="s">
        <v>450</v>
      </c>
      <c r="B27" s="314">
        <v>88</v>
      </c>
      <c r="C27" s="314">
        <v>39</v>
      </c>
      <c r="D27" s="314">
        <v>50</v>
      </c>
      <c r="E27" s="314">
        <v>65</v>
      </c>
      <c r="F27" s="177">
        <f t="shared" si="0"/>
        <v>15</v>
      </c>
      <c r="G27" s="161">
        <f t="shared" si="1"/>
        <v>30</v>
      </c>
      <c r="H27" s="161">
        <f t="shared" si="2"/>
        <v>0.10697299343350394</v>
      </c>
    </row>
    <row r="28" spans="1:8" ht="12" customHeight="1">
      <c r="A28" s="133" t="s">
        <v>454</v>
      </c>
      <c r="B28" s="314">
        <v>153</v>
      </c>
      <c r="C28" s="314">
        <v>89</v>
      </c>
      <c r="D28" s="314">
        <v>148</v>
      </c>
      <c r="E28" s="314">
        <v>221</v>
      </c>
      <c r="F28" s="177">
        <f t="shared" si="0"/>
        <v>73</v>
      </c>
      <c r="G28" s="161">
        <f t="shared" si="1"/>
        <v>49.324324324324323</v>
      </c>
      <c r="H28" s="161">
        <f t="shared" si="2"/>
        <v>0.36370817767391339</v>
      </c>
    </row>
    <row r="29" spans="1:8" ht="12" customHeight="1">
      <c r="A29" s="133" t="s">
        <v>506</v>
      </c>
      <c r="B29" s="314">
        <v>55</v>
      </c>
      <c r="C29" s="314">
        <v>33</v>
      </c>
      <c r="D29" s="314">
        <v>255</v>
      </c>
      <c r="E29" s="314">
        <v>33</v>
      </c>
      <c r="F29" s="177">
        <f t="shared" si="0"/>
        <v>-222</v>
      </c>
      <c r="G29" s="161">
        <f t="shared" si="1"/>
        <v>-87.058823529411768</v>
      </c>
      <c r="H29" s="161">
        <f t="shared" si="2"/>
        <v>5.4309365897009694E-2</v>
      </c>
    </row>
    <row r="30" spans="1:8" ht="12" customHeight="1">
      <c r="A30" s="133" t="s">
        <v>507</v>
      </c>
      <c r="B30" s="314">
        <v>85</v>
      </c>
      <c r="C30" s="314">
        <v>17</v>
      </c>
      <c r="D30" s="314">
        <v>14</v>
      </c>
      <c r="E30" s="314">
        <v>33</v>
      </c>
      <c r="F30" s="177">
        <f t="shared" si="0"/>
        <v>19</v>
      </c>
      <c r="G30" s="161">
        <f t="shared" si="1"/>
        <v>135.71428571428572</v>
      </c>
      <c r="H30" s="161">
        <f t="shared" si="2"/>
        <v>5.4309365897009694E-2</v>
      </c>
    </row>
    <row r="31" spans="1:8" ht="12" customHeight="1">
      <c r="A31" s="133" t="s">
        <v>431</v>
      </c>
      <c r="B31" s="314">
        <v>194</v>
      </c>
      <c r="C31" s="314">
        <v>202</v>
      </c>
      <c r="D31" s="314">
        <v>160</v>
      </c>
      <c r="E31" s="314">
        <v>175</v>
      </c>
      <c r="F31" s="177">
        <f t="shared" si="0"/>
        <v>15</v>
      </c>
      <c r="G31" s="161">
        <f t="shared" si="1"/>
        <v>9.375</v>
      </c>
      <c r="H31" s="161">
        <f t="shared" si="2"/>
        <v>0.28800421309020291</v>
      </c>
    </row>
    <row r="32" spans="1:8" ht="12" customHeight="1">
      <c r="A32" s="133" t="s">
        <v>508</v>
      </c>
      <c r="B32" s="314">
        <v>241</v>
      </c>
      <c r="C32" s="314">
        <v>179</v>
      </c>
      <c r="D32" s="314">
        <v>277</v>
      </c>
      <c r="E32" s="314">
        <v>222</v>
      </c>
      <c r="F32" s="177">
        <f t="shared" si="0"/>
        <v>-55</v>
      </c>
      <c r="G32" s="161">
        <f t="shared" si="1"/>
        <v>-19.855595667870034</v>
      </c>
      <c r="H32" s="161">
        <f t="shared" si="2"/>
        <v>0.36535391603442885</v>
      </c>
    </row>
    <row r="33" spans="1:8" ht="12" customHeight="1">
      <c r="A33" s="133" t="s">
        <v>462</v>
      </c>
      <c r="B33" s="314">
        <v>69</v>
      </c>
      <c r="C33" s="314">
        <v>44</v>
      </c>
      <c r="D33" s="314">
        <v>67</v>
      </c>
      <c r="E33" s="314">
        <v>38</v>
      </c>
      <c r="F33" s="177">
        <f t="shared" si="0"/>
        <v>-29</v>
      </c>
      <c r="G33" s="161">
        <f t="shared" si="1"/>
        <v>-43.283582089552233</v>
      </c>
      <c r="H33" s="161">
        <f t="shared" si="2"/>
        <v>6.2538057699586924E-2</v>
      </c>
    </row>
    <row r="34" spans="1:8" ht="12" customHeight="1">
      <c r="A34" s="133" t="s">
        <v>430</v>
      </c>
      <c r="B34" s="314">
        <v>683</v>
      </c>
      <c r="C34" s="314">
        <v>642</v>
      </c>
      <c r="D34" s="314">
        <v>960</v>
      </c>
      <c r="E34" s="314">
        <v>1106</v>
      </c>
      <c r="F34" s="177">
        <f t="shared" si="0"/>
        <v>146</v>
      </c>
      <c r="G34" s="161">
        <f t="shared" si="1"/>
        <v>15.208333333333332</v>
      </c>
      <c r="H34" s="161">
        <f t="shared" si="2"/>
        <v>1.8201866267300824</v>
      </c>
    </row>
    <row r="35" spans="1:8" ht="12" customHeight="1">
      <c r="A35" s="133" t="s">
        <v>389</v>
      </c>
      <c r="B35" s="337">
        <v>3708</v>
      </c>
      <c r="C35" s="337">
        <v>3602</v>
      </c>
      <c r="D35" s="337">
        <v>2365</v>
      </c>
      <c r="E35" s="337">
        <v>2922</v>
      </c>
      <c r="F35" s="177">
        <f t="shared" si="0"/>
        <v>557</v>
      </c>
      <c r="G35" s="161">
        <f t="shared" si="1"/>
        <v>23.551797040169134</v>
      </c>
      <c r="H35" s="161">
        <f t="shared" si="2"/>
        <v>4.8088474894261308</v>
      </c>
    </row>
    <row r="36" spans="1:8" ht="12" customHeight="1">
      <c r="A36" s="133" t="s">
        <v>436</v>
      </c>
      <c r="B36" s="314">
        <v>263</v>
      </c>
      <c r="C36" s="314">
        <v>541</v>
      </c>
      <c r="D36" s="314">
        <v>1139</v>
      </c>
      <c r="E36" s="314">
        <v>985</v>
      </c>
      <c r="F36" s="177">
        <f t="shared" si="0"/>
        <v>-154</v>
      </c>
      <c r="G36" s="161">
        <f t="shared" si="1"/>
        <v>-13.520632133450395</v>
      </c>
      <c r="H36" s="161">
        <f t="shared" si="2"/>
        <v>1.6210522851077138</v>
      </c>
    </row>
    <row r="37" spans="1:8" ht="12" customHeight="1">
      <c r="A37" s="133" t="s">
        <v>413</v>
      </c>
      <c r="B37" s="337">
        <v>2760</v>
      </c>
      <c r="C37" s="337">
        <v>2830</v>
      </c>
      <c r="D37" s="337">
        <v>2832</v>
      </c>
      <c r="E37" s="337">
        <v>2979</v>
      </c>
      <c r="F37" s="177">
        <f t="shared" si="0"/>
        <v>147</v>
      </c>
      <c r="G37" s="161">
        <f t="shared" si="1"/>
        <v>5.1906779661016946</v>
      </c>
      <c r="H37" s="161">
        <f t="shared" si="2"/>
        <v>4.9026545759755109</v>
      </c>
    </row>
    <row r="38" spans="1:8" ht="12" customHeight="1">
      <c r="A38" s="133" t="s">
        <v>1730</v>
      </c>
      <c r="B38" s="314">
        <v>369</v>
      </c>
      <c r="C38" s="314">
        <v>566</v>
      </c>
      <c r="D38" s="314">
        <v>1112</v>
      </c>
      <c r="E38" s="314">
        <v>747</v>
      </c>
      <c r="F38" s="177">
        <f t="shared" si="0"/>
        <v>-365</v>
      </c>
      <c r="G38" s="161">
        <f t="shared" si="1"/>
        <v>-32.823741007194243</v>
      </c>
      <c r="H38" s="161">
        <f t="shared" si="2"/>
        <v>1.2293665553050377</v>
      </c>
    </row>
    <row r="39" spans="1:8" ht="12" customHeight="1">
      <c r="A39" s="133" t="s">
        <v>370</v>
      </c>
      <c r="B39" s="337">
        <v>2104</v>
      </c>
      <c r="C39" s="337">
        <v>2129</v>
      </c>
      <c r="D39" s="337">
        <v>1999</v>
      </c>
      <c r="E39" s="337">
        <v>2216</v>
      </c>
      <c r="F39" s="177">
        <f t="shared" si="0"/>
        <v>217</v>
      </c>
      <c r="G39" s="161">
        <f t="shared" si="1"/>
        <v>10.855427713856928</v>
      </c>
      <c r="H39" s="161">
        <f t="shared" si="2"/>
        <v>3.6469562069022263</v>
      </c>
    </row>
    <row r="40" spans="1:8" ht="12" customHeight="1">
      <c r="A40" s="133" t="s">
        <v>471</v>
      </c>
      <c r="B40" s="337">
        <v>1589</v>
      </c>
      <c r="C40" s="337">
        <v>2159</v>
      </c>
      <c r="D40" s="337">
        <v>2218</v>
      </c>
      <c r="E40" s="337">
        <v>2656</v>
      </c>
      <c r="F40" s="177">
        <f t="shared" si="0"/>
        <v>438</v>
      </c>
      <c r="G40" s="161">
        <f t="shared" si="1"/>
        <v>19.747520288548241</v>
      </c>
      <c r="H40" s="161">
        <f t="shared" si="2"/>
        <v>4.3710810855290223</v>
      </c>
    </row>
    <row r="41" spans="1:8" ht="12" customHeight="1">
      <c r="A41" s="133" t="s">
        <v>426</v>
      </c>
      <c r="B41" s="314">
        <v>190</v>
      </c>
      <c r="C41" s="314">
        <v>342</v>
      </c>
      <c r="D41" s="314">
        <v>502</v>
      </c>
      <c r="E41" s="314">
        <v>242</v>
      </c>
      <c r="F41" s="177">
        <f t="shared" si="0"/>
        <v>-260</v>
      </c>
      <c r="G41" s="161">
        <f t="shared" si="1"/>
        <v>-51.792828685258961</v>
      </c>
      <c r="H41" s="161">
        <f t="shared" si="2"/>
        <v>0.39826868324473774</v>
      </c>
    </row>
    <row r="42" spans="1:8" ht="12" customHeight="1">
      <c r="A42" s="133" t="s">
        <v>424</v>
      </c>
      <c r="B42" s="314">
        <v>272</v>
      </c>
      <c r="C42" s="314">
        <v>556</v>
      </c>
      <c r="D42" s="314">
        <v>521</v>
      </c>
      <c r="E42" s="314">
        <v>489</v>
      </c>
      <c r="F42" s="177">
        <f t="shared" si="0"/>
        <v>-32</v>
      </c>
      <c r="G42" s="161">
        <f t="shared" si="1"/>
        <v>-6.1420345489443378</v>
      </c>
      <c r="H42" s="161">
        <f t="shared" si="2"/>
        <v>0.80476605829205272</v>
      </c>
    </row>
    <row r="43" spans="1:8" ht="12" customHeight="1">
      <c r="A43" s="133" t="s">
        <v>395</v>
      </c>
      <c r="B43" s="337">
        <v>1301</v>
      </c>
      <c r="C43" s="337">
        <v>1266</v>
      </c>
      <c r="D43" s="337">
        <v>2064</v>
      </c>
      <c r="E43" s="337">
        <v>1582</v>
      </c>
      <c r="F43" s="177">
        <f t="shared" si="0"/>
        <v>-482</v>
      </c>
      <c r="G43" s="161">
        <f t="shared" si="1"/>
        <v>-23.352713178294575</v>
      </c>
      <c r="H43" s="161">
        <f t="shared" si="2"/>
        <v>2.6035580863354344</v>
      </c>
    </row>
    <row r="44" spans="1:8" ht="12" customHeight="1">
      <c r="A44" s="133" t="s">
        <v>509</v>
      </c>
      <c r="B44" s="337">
        <v>12787</v>
      </c>
      <c r="C44" s="337">
        <v>10973</v>
      </c>
      <c r="D44" s="337">
        <v>12182</v>
      </c>
      <c r="E44" s="337">
        <v>11905</v>
      </c>
      <c r="F44" s="177">
        <f t="shared" si="0"/>
        <v>-277</v>
      </c>
      <c r="G44" s="161">
        <f t="shared" si="1"/>
        <v>-2.2738466590050894</v>
      </c>
      <c r="H44" s="161">
        <f t="shared" si="2"/>
        <v>19.592515181936378</v>
      </c>
    </row>
    <row r="45" spans="1:8" ht="12" customHeight="1">
      <c r="A45" s="133" t="s">
        <v>510</v>
      </c>
      <c r="B45" s="314">
        <v>107</v>
      </c>
      <c r="C45" s="314">
        <v>56</v>
      </c>
      <c r="D45" s="314">
        <v>85</v>
      </c>
      <c r="E45" s="314">
        <v>20</v>
      </c>
      <c r="F45" s="177">
        <f t="shared" si="0"/>
        <v>-65</v>
      </c>
      <c r="G45" s="161">
        <f t="shared" si="1"/>
        <v>-76.470588235294116</v>
      </c>
      <c r="H45" s="161">
        <f t="shared" si="2"/>
        <v>3.2914767210308907E-2</v>
      </c>
    </row>
    <row r="46" spans="1:8" ht="12" customHeight="1">
      <c r="A46" s="133" t="s">
        <v>412</v>
      </c>
      <c r="B46" s="337">
        <v>1531</v>
      </c>
      <c r="C46" s="337">
        <v>1664</v>
      </c>
      <c r="D46" s="337">
        <v>2247</v>
      </c>
      <c r="E46" s="337">
        <v>1777</v>
      </c>
      <c r="F46" s="177">
        <f t="shared" si="0"/>
        <v>-470</v>
      </c>
      <c r="G46" s="161">
        <f t="shared" si="1"/>
        <v>-20.916777926123721</v>
      </c>
      <c r="H46" s="161">
        <f t="shared" si="2"/>
        <v>2.9244770666359461</v>
      </c>
    </row>
    <row r="47" spans="1:8" ht="12" customHeight="1">
      <c r="A47" s="133" t="s">
        <v>461</v>
      </c>
      <c r="B47" s="314">
        <v>907</v>
      </c>
      <c r="C47" s="337">
        <v>1356</v>
      </c>
      <c r="D47" s="314">
        <v>1291</v>
      </c>
      <c r="E47" s="337">
        <v>1112</v>
      </c>
      <c r="F47" s="177">
        <f t="shared" si="0"/>
        <v>-179</v>
      </c>
      <c r="G47" s="161">
        <f t="shared" si="1"/>
        <v>-13.86522075910147</v>
      </c>
      <c r="H47" s="161">
        <f t="shared" si="2"/>
        <v>1.830061056893175</v>
      </c>
    </row>
    <row r="48" spans="1:8" ht="12" customHeight="1">
      <c r="A48" s="133" t="s">
        <v>407</v>
      </c>
      <c r="B48" s="314">
        <v>334</v>
      </c>
      <c r="C48" s="314">
        <v>394</v>
      </c>
      <c r="D48" s="314">
        <v>361</v>
      </c>
      <c r="E48" s="314">
        <v>380</v>
      </c>
      <c r="F48" s="177">
        <f t="shared" si="0"/>
        <v>19</v>
      </c>
      <c r="G48" s="161">
        <f t="shared" si="1"/>
        <v>5.2631578947368416</v>
      </c>
      <c r="H48" s="161">
        <f t="shared" si="2"/>
        <v>0.62538057699586913</v>
      </c>
    </row>
    <row r="49" spans="1:8" ht="12" customHeight="1">
      <c r="A49" s="133" t="s">
        <v>375</v>
      </c>
      <c r="B49" s="314">
        <v>380</v>
      </c>
      <c r="C49" s="314">
        <v>631</v>
      </c>
      <c r="D49" s="314">
        <v>704</v>
      </c>
      <c r="E49" s="314">
        <v>976</v>
      </c>
      <c r="F49" s="177">
        <f t="shared" si="0"/>
        <v>272</v>
      </c>
      <c r="G49" s="161">
        <f t="shared" si="1"/>
        <v>38.636363636363633</v>
      </c>
      <c r="H49" s="161">
        <f t="shared" si="2"/>
        <v>1.6062406398630744</v>
      </c>
    </row>
    <row r="50" spans="1:8" ht="12" customHeight="1">
      <c r="A50" s="133" t="s">
        <v>423</v>
      </c>
      <c r="B50" s="314">
        <v>774</v>
      </c>
      <c r="C50" s="314">
        <v>629</v>
      </c>
      <c r="D50" s="314">
        <v>641</v>
      </c>
      <c r="E50" s="314">
        <v>822</v>
      </c>
      <c r="F50" s="177">
        <f t="shared" si="0"/>
        <v>181</v>
      </c>
      <c r="G50" s="161">
        <f t="shared" si="1"/>
        <v>28.237129485179409</v>
      </c>
      <c r="H50" s="161">
        <f t="shared" si="2"/>
        <v>1.3527969323436961</v>
      </c>
    </row>
    <row r="51" spans="1:8" ht="12" customHeight="1">
      <c r="A51" s="133" t="s">
        <v>419</v>
      </c>
      <c r="B51" s="314">
        <v>78</v>
      </c>
      <c r="C51" s="314">
        <v>68</v>
      </c>
      <c r="D51" s="314">
        <v>230</v>
      </c>
      <c r="E51" s="314">
        <v>108</v>
      </c>
      <c r="F51" s="177">
        <f t="shared" si="0"/>
        <v>-122</v>
      </c>
      <c r="G51" s="161">
        <f t="shared" si="1"/>
        <v>-53.04347826086957</v>
      </c>
      <c r="H51" s="161">
        <f t="shared" si="2"/>
        <v>0.17773974293566808</v>
      </c>
    </row>
    <row r="52" spans="1:8" ht="12" customHeight="1">
      <c r="A52" s="133" t="s">
        <v>512</v>
      </c>
      <c r="B52" s="314">
        <v>807</v>
      </c>
      <c r="C52" s="337">
        <v>1138</v>
      </c>
      <c r="D52" s="314">
        <v>1719</v>
      </c>
      <c r="E52" s="337">
        <v>1497</v>
      </c>
      <c r="F52" s="177">
        <f t="shared" si="0"/>
        <v>-222</v>
      </c>
      <c r="G52" s="161">
        <f t="shared" si="1"/>
        <v>-12.914485165794066</v>
      </c>
      <c r="H52" s="161">
        <f t="shared" si="2"/>
        <v>2.4636703256916217</v>
      </c>
    </row>
    <row r="53" spans="1:8" ht="12" customHeight="1">
      <c r="A53" s="133" t="s">
        <v>513</v>
      </c>
      <c r="B53" s="314">
        <v>97</v>
      </c>
      <c r="C53" s="314">
        <v>110</v>
      </c>
      <c r="D53" s="314">
        <v>85</v>
      </c>
      <c r="E53" s="314">
        <v>79</v>
      </c>
      <c r="F53" s="177">
        <f t="shared" si="0"/>
        <v>-6</v>
      </c>
      <c r="G53" s="161">
        <f t="shared" si="1"/>
        <v>-7.0588235294117645</v>
      </c>
      <c r="H53" s="161">
        <f t="shared" si="2"/>
        <v>0.13001333048072017</v>
      </c>
    </row>
    <row r="54" spans="1:8" ht="12" customHeight="1">
      <c r="A54" s="133" t="s">
        <v>522</v>
      </c>
      <c r="B54" s="314">
        <v>620</v>
      </c>
      <c r="C54" s="314">
        <v>597</v>
      </c>
      <c r="D54" s="314">
        <v>1108</v>
      </c>
      <c r="E54" s="314">
        <v>682</v>
      </c>
      <c r="F54" s="177">
        <f t="shared" si="0"/>
        <v>-426</v>
      </c>
      <c r="G54" s="161">
        <f t="shared" si="1"/>
        <v>-38.447653429602887</v>
      </c>
      <c r="H54" s="161">
        <f t="shared" si="2"/>
        <v>1.1223935618715337</v>
      </c>
    </row>
    <row r="55" spans="1:8" ht="12" customHeight="1">
      <c r="A55" s="133" t="s">
        <v>523</v>
      </c>
      <c r="B55" s="314">
        <v>717</v>
      </c>
      <c r="C55" s="314">
        <v>741</v>
      </c>
      <c r="D55" s="314">
        <v>457</v>
      </c>
      <c r="E55" s="314">
        <v>611</v>
      </c>
      <c r="F55" s="177">
        <f t="shared" si="0"/>
        <v>154</v>
      </c>
      <c r="G55" s="161">
        <f t="shared" si="1"/>
        <v>33.698030634573307</v>
      </c>
      <c r="H55" s="161">
        <f t="shared" si="2"/>
        <v>1.0055461382749371</v>
      </c>
    </row>
    <row r="56" spans="1:8" ht="12" customHeight="1">
      <c r="A56" s="133" t="s">
        <v>516</v>
      </c>
      <c r="B56" s="314">
        <v>424</v>
      </c>
      <c r="C56" s="314">
        <v>414</v>
      </c>
      <c r="D56" s="314">
        <v>423</v>
      </c>
      <c r="E56" s="314">
        <v>515</v>
      </c>
      <c r="F56" s="177">
        <f t="shared" si="0"/>
        <v>92</v>
      </c>
      <c r="G56" s="161">
        <f t="shared" si="1"/>
        <v>21.749408983451538</v>
      </c>
      <c r="H56" s="161">
        <f t="shared" si="2"/>
        <v>0.84755525566545431</v>
      </c>
    </row>
    <row r="57" spans="1:8" ht="12" customHeight="1">
      <c r="A57" s="133" t="s">
        <v>517</v>
      </c>
      <c r="B57" s="314">
        <v>392</v>
      </c>
      <c r="C57" s="314">
        <v>567</v>
      </c>
      <c r="D57" s="314">
        <v>773</v>
      </c>
      <c r="E57" s="314">
        <v>471</v>
      </c>
      <c r="F57" s="177">
        <f t="shared" si="0"/>
        <v>-302</v>
      </c>
      <c r="G57" s="161">
        <f t="shared" si="1"/>
        <v>-39.068564036222512</v>
      </c>
      <c r="H57" s="161">
        <f t="shared" si="2"/>
        <v>0.77514276780277469</v>
      </c>
    </row>
    <row r="58" spans="1:8" ht="12" customHeight="1">
      <c r="A58" s="133" t="s">
        <v>524</v>
      </c>
      <c r="B58" s="314">
        <v>405</v>
      </c>
      <c r="C58" s="314">
        <v>354</v>
      </c>
      <c r="D58" s="314">
        <v>830</v>
      </c>
      <c r="E58" s="314">
        <v>848</v>
      </c>
      <c r="F58" s="177">
        <f t="shared" si="0"/>
        <v>18</v>
      </c>
      <c r="G58" s="161">
        <f t="shared" si="1"/>
        <v>2.1686746987951806</v>
      </c>
      <c r="H58" s="161">
        <f t="shared" si="2"/>
        <v>1.3955861297170975</v>
      </c>
    </row>
    <row r="59" spans="1:8" ht="12" customHeight="1">
      <c r="A59" s="133" t="s">
        <v>525</v>
      </c>
      <c r="B59" s="314">
        <v>0</v>
      </c>
      <c r="C59" s="314">
        <v>3</v>
      </c>
      <c r="D59" s="314">
        <v>0</v>
      </c>
      <c r="E59" s="314">
        <v>0</v>
      </c>
      <c r="F59" s="177">
        <f t="shared" si="0"/>
        <v>0</v>
      </c>
      <c r="G59" s="946" t="s">
        <v>47</v>
      </c>
      <c r="H59" s="161">
        <f t="shared" si="2"/>
        <v>0</v>
      </c>
    </row>
    <row r="60" spans="1:8" s="19" customFormat="1" ht="12" customHeight="1">
      <c r="A60" s="548" t="s">
        <v>519</v>
      </c>
      <c r="B60" s="513">
        <v>50188</v>
      </c>
      <c r="C60" s="513">
        <v>52822</v>
      </c>
      <c r="D60" s="513">
        <f>SUM(D4:D59)</f>
        <v>60608</v>
      </c>
      <c r="E60" s="513">
        <f>SUM(E4:E59)</f>
        <v>60763</v>
      </c>
      <c r="F60" s="512">
        <f t="shared" si="0"/>
        <v>155</v>
      </c>
      <c r="G60" s="166">
        <f t="shared" si="1"/>
        <v>0.25574181626187964</v>
      </c>
      <c r="H60" s="166">
        <f t="shared" si="2"/>
        <v>100</v>
      </c>
    </row>
    <row r="61" spans="1:8" ht="12" customHeight="1">
      <c r="A61" s="323" t="s">
        <v>1774</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pageSetUpPr fitToPage="1"/>
  </sheetPr>
  <dimension ref="A1:T31"/>
  <sheetViews>
    <sheetView view="pageBreakPreview" zoomScale="60" zoomScaleNormal="100" workbookViewId="0"/>
  </sheetViews>
  <sheetFormatPr defaultRowHeight="13.5" customHeight="1"/>
  <cols>
    <col min="1" max="2" width="5.85546875" style="349" customWidth="1"/>
    <col min="3" max="20" width="7.28515625" style="56" customWidth="1"/>
    <col min="21" max="256" width="9.140625" style="56"/>
    <col min="257" max="257" width="10.7109375" style="56" bestFit="1" customWidth="1"/>
    <col min="258" max="258" width="9.7109375" style="56" bestFit="1" customWidth="1"/>
    <col min="259" max="259" width="10.7109375" style="56" bestFit="1" customWidth="1"/>
    <col min="260" max="260" width="12.7109375" style="56" bestFit="1" customWidth="1"/>
    <col min="261" max="261" width="13.7109375" style="56" bestFit="1" customWidth="1"/>
    <col min="262" max="262" width="10.7109375" style="56" bestFit="1" customWidth="1"/>
    <col min="263" max="263" width="12.7109375" style="56" bestFit="1" customWidth="1"/>
    <col min="264" max="264" width="13.7109375" style="56" bestFit="1" customWidth="1"/>
    <col min="265" max="265" width="10.7109375" style="56" bestFit="1" customWidth="1"/>
    <col min="266" max="266" width="12.7109375" style="56" bestFit="1" customWidth="1"/>
    <col min="267" max="267" width="13.7109375" style="56" bestFit="1" customWidth="1"/>
    <col min="268" max="268" width="10.7109375" style="56" bestFit="1" customWidth="1"/>
    <col min="269" max="269" width="12.7109375" style="56" bestFit="1" customWidth="1"/>
    <col min="270" max="270" width="13.7109375" style="56" bestFit="1" customWidth="1"/>
    <col min="271" max="271" width="10.7109375" style="56" bestFit="1" customWidth="1"/>
    <col min="272" max="272" width="12.7109375" style="56" bestFit="1" customWidth="1"/>
    <col min="273" max="273" width="13.7109375" style="56" bestFit="1" customWidth="1"/>
    <col min="274" max="274" width="10.7109375" style="56" bestFit="1" customWidth="1"/>
    <col min="275" max="275" width="12.7109375" style="56" bestFit="1" customWidth="1"/>
    <col min="276" max="276" width="13.7109375" style="56" bestFit="1" customWidth="1"/>
    <col min="277" max="512" width="9.140625" style="56"/>
    <col min="513" max="513" width="10.7109375" style="56" bestFit="1" customWidth="1"/>
    <col min="514" max="514" width="9.7109375" style="56" bestFit="1" customWidth="1"/>
    <col min="515" max="515" width="10.7109375" style="56" bestFit="1" customWidth="1"/>
    <col min="516" max="516" width="12.7109375" style="56" bestFit="1" customWidth="1"/>
    <col min="517" max="517" width="13.7109375" style="56" bestFit="1" customWidth="1"/>
    <col min="518" max="518" width="10.7109375" style="56" bestFit="1" customWidth="1"/>
    <col min="519" max="519" width="12.7109375" style="56" bestFit="1" customWidth="1"/>
    <col min="520" max="520" width="13.7109375" style="56" bestFit="1" customWidth="1"/>
    <col min="521" max="521" width="10.7109375" style="56" bestFit="1" customWidth="1"/>
    <col min="522" max="522" width="12.7109375" style="56" bestFit="1" customWidth="1"/>
    <col min="523" max="523" width="13.7109375" style="56" bestFit="1" customWidth="1"/>
    <col min="524" max="524" width="10.7109375" style="56" bestFit="1" customWidth="1"/>
    <col min="525" max="525" width="12.7109375" style="56" bestFit="1" customWidth="1"/>
    <col min="526" max="526" width="13.7109375" style="56" bestFit="1" customWidth="1"/>
    <col min="527" max="527" width="10.7109375" style="56" bestFit="1" customWidth="1"/>
    <col min="528" max="528" width="12.7109375" style="56" bestFit="1" customWidth="1"/>
    <col min="529" max="529" width="13.7109375" style="56" bestFit="1" customWidth="1"/>
    <col min="530" max="530" width="10.7109375" style="56" bestFit="1" customWidth="1"/>
    <col min="531" max="531" width="12.7109375" style="56" bestFit="1" customWidth="1"/>
    <col min="532" max="532" width="13.7109375" style="56" bestFit="1" customWidth="1"/>
    <col min="533" max="768" width="9.140625" style="56"/>
    <col min="769" max="769" width="10.7109375" style="56" bestFit="1" customWidth="1"/>
    <col min="770" max="770" width="9.7109375" style="56" bestFit="1" customWidth="1"/>
    <col min="771" max="771" width="10.7109375" style="56" bestFit="1" customWidth="1"/>
    <col min="772" max="772" width="12.7109375" style="56" bestFit="1" customWidth="1"/>
    <col min="773" max="773" width="13.7109375" style="56" bestFit="1" customWidth="1"/>
    <col min="774" max="774" width="10.7109375" style="56" bestFit="1" customWidth="1"/>
    <col min="775" max="775" width="12.7109375" style="56" bestFit="1" customWidth="1"/>
    <col min="776" max="776" width="13.7109375" style="56" bestFit="1" customWidth="1"/>
    <col min="777" max="777" width="10.7109375" style="56" bestFit="1" customWidth="1"/>
    <col min="778" max="778" width="12.7109375" style="56" bestFit="1" customWidth="1"/>
    <col min="779" max="779" width="13.7109375" style="56" bestFit="1" customWidth="1"/>
    <col min="780" max="780" width="10.7109375" style="56" bestFit="1" customWidth="1"/>
    <col min="781" max="781" width="12.7109375" style="56" bestFit="1" customWidth="1"/>
    <col min="782" max="782" width="13.7109375" style="56" bestFit="1" customWidth="1"/>
    <col min="783" max="783" width="10.7109375" style="56" bestFit="1" customWidth="1"/>
    <col min="784" max="784" width="12.7109375" style="56" bestFit="1" customWidth="1"/>
    <col min="785" max="785" width="13.7109375" style="56" bestFit="1" customWidth="1"/>
    <col min="786" max="786" width="10.7109375" style="56" bestFit="1" customWidth="1"/>
    <col min="787" max="787" width="12.7109375" style="56" bestFit="1" customWidth="1"/>
    <col min="788" max="788" width="13.7109375" style="56" bestFit="1" customWidth="1"/>
    <col min="789" max="1024" width="9.140625" style="56"/>
    <col min="1025" max="1025" width="10.7109375" style="56" bestFit="1" customWidth="1"/>
    <col min="1026" max="1026" width="9.7109375" style="56" bestFit="1" customWidth="1"/>
    <col min="1027" max="1027" width="10.7109375" style="56" bestFit="1" customWidth="1"/>
    <col min="1028" max="1028" width="12.7109375" style="56" bestFit="1" customWidth="1"/>
    <col min="1029" max="1029" width="13.7109375" style="56" bestFit="1" customWidth="1"/>
    <col min="1030" max="1030" width="10.7109375" style="56" bestFit="1" customWidth="1"/>
    <col min="1031" max="1031" width="12.7109375" style="56" bestFit="1" customWidth="1"/>
    <col min="1032" max="1032" width="13.7109375" style="56" bestFit="1" customWidth="1"/>
    <col min="1033" max="1033" width="10.7109375" style="56" bestFit="1" customWidth="1"/>
    <col min="1034" max="1034" width="12.7109375" style="56" bestFit="1" customWidth="1"/>
    <col min="1035" max="1035" width="13.7109375" style="56" bestFit="1" customWidth="1"/>
    <col min="1036" max="1036" width="10.7109375" style="56" bestFit="1" customWidth="1"/>
    <col min="1037" max="1037" width="12.7109375" style="56" bestFit="1" customWidth="1"/>
    <col min="1038" max="1038" width="13.7109375" style="56" bestFit="1" customWidth="1"/>
    <col min="1039" max="1039" width="10.7109375" style="56" bestFit="1" customWidth="1"/>
    <col min="1040" max="1040" width="12.7109375" style="56" bestFit="1" customWidth="1"/>
    <col min="1041" max="1041" width="13.7109375" style="56" bestFit="1" customWidth="1"/>
    <col min="1042" max="1042" width="10.7109375" style="56" bestFit="1" customWidth="1"/>
    <col min="1043" max="1043" width="12.7109375" style="56" bestFit="1" customWidth="1"/>
    <col min="1044" max="1044" width="13.7109375" style="56" bestFit="1" customWidth="1"/>
    <col min="1045" max="1280" width="9.140625" style="56"/>
    <col min="1281" max="1281" width="10.7109375" style="56" bestFit="1" customWidth="1"/>
    <col min="1282" max="1282" width="9.7109375" style="56" bestFit="1" customWidth="1"/>
    <col min="1283" max="1283" width="10.7109375" style="56" bestFit="1" customWidth="1"/>
    <col min="1284" max="1284" width="12.7109375" style="56" bestFit="1" customWidth="1"/>
    <col min="1285" max="1285" width="13.7109375" style="56" bestFit="1" customWidth="1"/>
    <col min="1286" max="1286" width="10.7109375" style="56" bestFit="1" customWidth="1"/>
    <col min="1287" max="1287" width="12.7109375" style="56" bestFit="1" customWidth="1"/>
    <col min="1288" max="1288" width="13.7109375" style="56" bestFit="1" customWidth="1"/>
    <col min="1289" max="1289" width="10.7109375" style="56" bestFit="1" customWidth="1"/>
    <col min="1290" max="1290" width="12.7109375" style="56" bestFit="1" customWidth="1"/>
    <col min="1291" max="1291" width="13.7109375" style="56" bestFit="1" customWidth="1"/>
    <col min="1292" max="1292" width="10.7109375" style="56" bestFit="1" customWidth="1"/>
    <col min="1293" max="1293" width="12.7109375" style="56" bestFit="1" customWidth="1"/>
    <col min="1294" max="1294" width="13.7109375" style="56" bestFit="1" customWidth="1"/>
    <col min="1295" max="1295" width="10.7109375" style="56" bestFit="1" customWidth="1"/>
    <col min="1296" max="1296" width="12.7109375" style="56" bestFit="1" customWidth="1"/>
    <col min="1297" max="1297" width="13.7109375" style="56" bestFit="1" customWidth="1"/>
    <col min="1298" max="1298" width="10.7109375" style="56" bestFit="1" customWidth="1"/>
    <col min="1299" max="1299" width="12.7109375" style="56" bestFit="1" customWidth="1"/>
    <col min="1300" max="1300" width="13.7109375" style="56" bestFit="1" customWidth="1"/>
    <col min="1301" max="1536" width="9.140625" style="56"/>
    <col min="1537" max="1537" width="10.7109375" style="56" bestFit="1" customWidth="1"/>
    <col min="1538" max="1538" width="9.7109375" style="56" bestFit="1" customWidth="1"/>
    <col min="1539" max="1539" width="10.7109375" style="56" bestFit="1" customWidth="1"/>
    <col min="1540" max="1540" width="12.7109375" style="56" bestFit="1" customWidth="1"/>
    <col min="1541" max="1541" width="13.7109375" style="56" bestFit="1" customWidth="1"/>
    <col min="1542" max="1542" width="10.7109375" style="56" bestFit="1" customWidth="1"/>
    <col min="1543" max="1543" width="12.7109375" style="56" bestFit="1" customWidth="1"/>
    <col min="1544" max="1544" width="13.7109375" style="56" bestFit="1" customWidth="1"/>
    <col min="1545" max="1545" width="10.7109375" style="56" bestFit="1" customWidth="1"/>
    <col min="1546" max="1546" width="12.7109375" style="56" bestFit="1" customWidth="1"/>
    <col min="1547" max="1547" width="13.7109375" style="56" bestFit="1" customWidth="1"/>
    <col min="1548" max="1548" width="10.7109375" style="56" bestFit="1" customWidth="1"/>
    <col min="1549" max="1549" width="12.7109375" style="56" bestFit="1" customWidth="1"/>
    <col min="1550" max="1550" width="13.7109375" style="56" bestFit="1" customWidth="1"/>
    <col min="1551" max="1551" width="10.7109375" style="56" bestFit="1" customWidth="1"/>
    <col min="1552" max="1552" width="12.7109375" style="56" bestFit="1" customWidth="1"/>
    <col min="1553" max="1553" width="13.7109375" style="56" bestFit="1" customWidth="1"/>
    <col min="1554" max="1554" width="10.7109375" style="56" bestFit="1" customWidth="1"/>
    <col min="1555" max="1555" width="12.7109375" style="56" bestFit="1" customWidth="1"/>
    <col min="1556" max="1556" width="13.7109375" style="56" bestFit="1" customWidth="1"/>
    <col min="1557" max="1792" width="9.140625" style="56"/>
    <col min="1793" max="1793" width="10.7109375" style="56" bestFit="1" customWidth="1"/>
    <col min="1794" max="1794" width="9.7109375" style="56" bestFit="1" customWidth="1"/>
    <col min="1795" max="1795" width="10.7109375" style="56" bestFit="1" customWidth="1"/>
    <col min="1796" max="1796" width="12.7109375" style="56" bestFit="1" customWidth="1"/>
    <col min="1797" max="1797" width="13.7109375" style="56" bestFit="1" customWidth="1"/>
    <col min="1798" max="1798" width="10.7109375" style="56" bestFit="1" customWidth="1"/>
    <col min="1799" max="1799" width="12.7109375" style="56" bestFit="1" customWidth="1"/>
    <col min="1800" max="1800" width="13.7109375" style="56" bestFit="1" customWidth="1"/>
    <col min="1801" max="1801" width="10.7109375" style="56" bestFit="1" customWidth="1"/>
    <col min="1802" max="1802" width="12.7109375" style="56" bestFit="1" customWidth="1"/>
    <col min="1803" max="1803" width="13.7109375" style="56" bestFit="1" customWidth="1"/>
    <col min="1804" max="1804" width="10.7109375" style="56" bestFit="1" customWidth="1"/>
    <col min="1805" max="1805" width="12.7109375" style="56" bestFit="1" customWidth="1"/>
    <col min="1806" max="1806" width="13.7109375" style="56" bestFit="1" customWidth="1"/>
    <col min="1807" max="1807" width="10.7109375" style="56" bestFit="1" customWidth="1"/>
    <col min="1808" max="1808" width="12.7109375" style="56" bestFit="1" customWidth="1"/>
    <col min="1809" max="1809" width="13.7109375" style="56" bestFit="1" customWidth="1"/>
    <col min="1810" max="1810" width="10.7109375" style="56" bestFit="1" customWidth="1"/>
    <col min="1811" max="1811" width="12.7109375" style="56" bestFit="1" customWidth="1"/>
    <col min="1812" max="1812" width="13.7109375" style="56" bestFit="1" customWidth="1"/>
    <col min="1813" max="2048" width="9.140625" style="56"/>
    <col min="2049" max="2049" width="10.7109375" style="56" bestFit="1" customWidth="1"/>
    <col min="2050" max="2050" width="9.7109375" style="56" bestFit="1" customWidth="1"/>
    <col min="2051" max="2051" width="10.7109375" style="56" bestFit="1" customWidth="1"/>
    <col min="2052" max="2052" width="12.7109375" style="56" bestFit="1" customWidth="1"/>
    <col min="2053" max="2053" width="13.7109375" style="56" bestFit="1" customWidth="1"/>
    <col min="2054" max="2054" width="10.7109375" style="56" bestFit="1" customWidth="1"/>
    <col min="2055" max="2055" width="12.7109375" style="56" bestFit="1" customWidth="1"/>
    <col min="2056" max="2056" width="13.7109375" style="56" bestFit="1" customWidth="1"/>
    <col min="2057" max="2057" width="10.7109375" style="56" bestFit="1" customWidth="1"/>
    <col min="2058" max="2058" width="12.7109375" style="56" bestFit="1" customWidth="1"/>
    <col min="2059" max="2059" width="13.7109375" style="56" bestFit="1" customWidth="1"/>
    <col min="2060" max="2060" width="10.7109375" style="56" bestFit="1" customWidth="1"/>
    <col min="2061" max="2061" width="12.7109375" style="56" bestFit="1" customWidth="1"/>
    <col min="2062" max="2062" width="13.7109375" style="56" bestFit="1" customWidth="1"/>
    <col min="2063" max="2063" width="10.7109375" style="56" bestFit="1" customWidth="1"/>
    <col min="2064" max="2064" width="12.7109375" style="56" bestFit="1" customWidth="1"/>
    <col min="2065" max="2065" width="13.7109375" style="56" bestFit="1" customWidth="1"/>
    <col min="2066" max="2066" width="10.7109375" style="56" bestFit="1" customWidth="1"/>
    <col min="2067" max="2067" width="12.7109375" style="56" bestFit="1" customWidth="1"/>
    <col min="2068" max="2068" width="13.7109375" style="56" bestFit="1" customWidth="1"/>
    <col min="2069" max="2304" width="9.140625" style="56"/>
    <col min="2305" max="2305" width="10.7109375" style="56" bestFit="1" customWidth="1"/>
    <col min="2306" max="2306" width="9.7109375" style="56" bestFit="1" customWidth="1"/>
    <col min="2307" max="2307" width="10.7109375" style="56" bestFit="1" customWidth="1"/>
    <col min="2308" max="2308" width="12.7109375" style="56" bestFit="1" customWidth="1"/>
    <col min="2309" max="2309" width="13.7109375" style="56" bestFit="1" customWidth="1"/>
    <col min="2310" max="2310" width="10.7109375" style="56" bestFit="1" customWidth="1"/>
    <col min="2311" max="2311" width="12.7109375" style="56" bestFit="1" customWidth="1"/>
    <col min="2312" max="2312" width="13.7109375" style="56" bestFit="1" customWidth="1"/>
    <col min="2313" max="2313" width="10.7109375" style="56" bestFit="1" customWidth="1"/>
    <col min="2314" max="2314" width="12.7109375" style="56" bestFit="1" customWidth="1"/>
    <col min="2315" max="2315" width="13.7109375" style="56" bestFit="1" customWidth="1"/>
    <col min="2316" max="2316" width="10.7109375" style="56" bestFit="1" customWidth="1"/>
    <col min="2317" max="2317" width="12.7109375" style="56" bestFit="1" customWidth="1"/>
    <col min="2318" max="2318" width="13.7109375" style="56" bestFit="1" customWidth="1"/>
    <col min="2319" max="2319" width="10.7109375" style="56" bestFit="1" customWidth="1"/>
    <col min="2320" max="2320" width="12.7109375" style="56" bestFit="1" customWidth="1"/>
    <col min="2321" max="2321" width="13.7109375" style="56" bestFit="1" customWidth="1"/>
    <col min="2322" max="2322" width="10.7109375" style="56" bestFit="1" customWidth="1"/>
    <col min="2323" max="2323" width="12.7109375" style="56" bestFit="1" customWidth="1"/>
    <col min="2324" max="2324" width="13.7109375" style="56" bestFit="1" customWidth="1"/>
    <col min="2325" max="2560" width="9.140625" style="56"/>
    <col min="2561" max="2561" width="10.7109375" style="56" bestFit="1" customWidth="1"/>
    <col min="2562" max="2562" width="9.7109375" style="56" bestFit="1" customWidth="1"/>
    <col min="2563" max="2563" width="10.7109375" style="56" bestFit="1" customWidth="1"/>
    <col min="2564" max="2564" width="12.7109375" style="56" bestFit="1" customWidth="1"/>
    <col min="2565" max="2565" width="13.7109375" style="56" bestFit="1" customWidth="1"/>
    <col min="2566" max="2566" width="10.7109375" style="56" bestFit="1" customWidth="1"/>
    <col min="2567" max="2567" width="12.7109375" style="56" bestFit="1" customWidth="1"/>
    <col min="2568" max="2568" width="13.7109375" style="56" bestFit="1" customWidth="1"/>
    <col min="2569" max="2569" width="10.7109375" style="56" bestFit="1" customWidth="1"/>
    <col min="2570" max="2570" width="12.7109375" style="56" bestFit="1" customWidth="1"/>
    <col min="2571" max="2571" width="13.7109375" style="56" bestFit="1" customWidth="1"/>
    <col min="2572" max="2572" width="10.7109375" style="56" bestFit="1" customWidth="1"/>
    <col min="2573" max="2573" width="12.7109375" style="56" bestFit="1" customWidth="1"/>
    <col min="2574" max="2574" width="13.7109375" style="56" bestFit="1" customWidth="1"/>
    <col min="2575" max="2575" width="10.7109375" style="56" bestFit="1" customWidth="1"/>
    <col min="2576" max="2576" width="12.7109375" style="56" bestFit="1" customWidth="1"/>
    <col min="2577" max="2577" width="13.7109375" style="56" bestFit="1" customWidth="1"/>
    <col min="2578" max="2578" width="10.7109375" style="56" bestFit="1" customWidth="1"/>
    <col min="2579" max="2579" width="12.7109375" style="56" bestFit="1" customWidth="1"/>
    <col min="2580" max="2580" width="13.7109375" style="56" bestFit="1" customWidth="1"/>
    <col min="2581" max="2816" width="9.140625" style="56"/>
    <col min="2817" max="2817" width="10.7109375" style="56" bestFit="1" customWidth="1"/>
    <col min="2818" max="2818" width="9.7109375" style="56" bestFit="1" customWidth="1"/>
    <col min="2819" max="2819" width="10.7109375" style="56" bestFit="1" customWidth="1"/>
    <col min="2820" max="2820" width="12.7109375" style="56" bestFit="1" customWidth="1"/>
    <col min="2821" max="2821" width="13.7109375" style="56" bestFit="1" customWidth="1"/>
    <col min="2822" max="2822" width="10.7109375" style="56" bestFit="1" customWidth="1"/>
    <col min="2823" max="2823" width="12.7109375" style="56" bestFit="1" customWidth="1"/>
    <col min="2824" max="2824" width="13.7109375" style="56" bestFit="1" customWidth="1"/>
    <col min="2825" max="2825" width="10.7109375" style="56" bestFit="1" customWidth="1"/>
    <col min="2826" max="2826" width="12.7109375" style="56" bestFit="1" customWidth="1"/>
    <col min="2827" max="2827" width="13.7109375" style="56" bestFit="1" customWidth="1"/>
    <col min="2828" max="2828" width="10.7109375" style="56" bestFit="1" customWidth="1"/>
    <col min="2829" max="2829" width="12.7109375" style="56" bestFit="1" customWidth="1"/>
    <col min="2830" max="2830" width="13.7109375" style="56" bestFit="1" customWidth="1"/>
    <col min="2831" max="2831" width="10.7109375" style="56" bestFit="1" customWidth="1"/>
    <col min="2832" max="2832" width="12.7109375" style="56" bestFit="1" customWidth="1"/>
    <col min="2833" max="2833" width="13.7109375" style="56" bestFit="1" customWidth="1"/>
    <col min="2834" max="2834" width="10.7109375" style="56" bestFit="1" customWidth="1"/>
    <col min="2835" max="2835" width="12.7109375" style="56" bestFit="1" customWidth="1"/>
    <col min="2836" max="2836" width="13.7109375" style="56" bestFit="1" customWidth="1"/>
    <col min="2837" max="3072" width="9.140625" style="56"/>
    <col min="3073" max="3073" width="10.7109375" style="56" bestFit="1" customWidth="1"/>
    <col min="3074" max="3074" width="9.7109375" style="56" bestFit="1" customWidth="1"/>
    <col min="3075" max="3075" width="10.7109375" style="56" bestFit="1" customWidth="1"/>
    <col min="3076" max="3076" width="12.7109375" style="56" bestFit="1" customWidth="1"/>
    <col min="3077" max="3077" width="13.7109375" style="56" bestFit="1" customWidth="1"/>
    <col min="3078" max="3078" width="10.7109375" style="56" bestFit="1" customWidth="1"/>
    <col min="3079" max="3079" width="12.7109375" style="56" bestFit="1" customWidth="1"/>
    <col min="3080" max="3080" width="13.7109375" style="56" bestFit="1" customWidth="1"/>
    <col min="3081" max="3081" width="10.7109375" style="56" bestFit="1" customWidth="1"/>
    <col min="3082" max="3082" width="12.7109375" style="56" bestFit="1" customWidth="1"/>
    <col min="3083" max="3083" width="13.7109375" style="56" bestFit="1" customWidth="1"/>
    <col min="3084" max="3084" width="10.7109375" style="56" bestFit="1" customWidth="1"/>
    <col min="3085" max="3085" width="12.7109375" style="56" bestFit="1" customWidth="1"/>
    <col min="3086" max="3086" width="13.7109375" style="56" bestFit="1" customWidth="1"/>
    <col min="3087" max="3087" width="10.7109375" style="56" bestFit="1" customWidth="1"/>
    <col min="3088" max="3088" width="12.7109375" style="56" bestFit="1" customWidth="1"/>
    <col min="3089" max="3089" width="13.7109375" style="56" bestFit="1" customWidth="1"/>
    <col min="3090" max="3090" width="10.7109375" style="56" bestFit="1" customWidth="1"/>
    <col min="3091" max="3091" width="12.7109375" style="56" bestFit="1" customWidth="1"/>
    <col min="3092" max="3092" width="13.7109375" style="56" bestFit="1" customWidth="1"/>
    <col min="3093" max="3328" width="9.140625" style="56"/>
    <col min="3329" max="3329" width="10.7109375" style="56" bestFit="1" customWidth="1"/>
    <col min="3330" max="3330" width="9.7109375" style="56" bestFit="1" customWidth="1"/>
    <col min="3331" max="3331" width="10.7109375" style="56" bestFit="1" customWidth="1"/>
    <col min="3332" max="3332" width="12.7109375" style="56" bestFit="1" customWidth="1"/>
    <col min="3333" max="3333" width="13.7109375" style="56" bestFit="1" customWidth="1"/>
    <col min="3334" max="3334" width="10.7109375" style="56" bestFit="1" customWidth="1"/>
    <col min="3335" max="3335" width="12.7109375" style="56" bestFit="1" customWidth="1"/>
    <col min="3336" max="3336" width="13.7109375" style="56" bestFit="1" customWidth="1"/>
    <col min="3337" max="3337" width="10.7109375" style="56" bestFit="1" customWidth="1"/>
    <col min="3338" max="3338" width="12.7109375" style="56" bestFit="1" customWidth="1"/>
    <col min="3339" max="3339" width="13.7109375" style="56" bestFit="1" customWidth="1"/>
    <col min="3340" max="3340" width="10.7109375" style="56" bestFit="1" customWidth="1"/>
    <col min="3341" max="3341" width="12.7109375" style="56" bestFit="1" customWidth="1"/>
    <col min="3342" max="3342" width="13.7109375" style="56" bestFit="1" customWidth="1"/>
    <col min="3343" max="3343" width="10.7109375" style="56" bestFit="1" customWidth="1"/>
    <col min="3344" max="3344" width="12.7109375" style="56" bestFit="1" customWidth="1"/>
    <col min="3345" max="3345" width="13.7109375" style="56" bestFit="1" customWidth="1"/>
    <col min="3346" max="3346" width="10.7109375" style="56" bestFit="1" customWidth="1"/>
    <col min="3347" max="3347" width="12.7109375" style="56" bestFit="1" customWidth="1"/>
    <col min="3348" max="3348" width="13.7109375" style="56" bestFit="1" customWidth="1"/>
    <col min="3349" max="3584" width="9.140625" style="56"/>
    <col min="3585" max="3585" width="10.7109375" style="56" bestFit="1" customWidth="1"/>
    <col min="3586" max="3586" width="9.7109375" style="56" bestFit="1" customWidth="1"/>
    <col min="3587" max="3587" width="10.7109375" style="56" bestFit="1" customWidth="1"/>
    <col min="3588" max="3588" width="12.7109375" style="56" bestFit="1" customWidth="1"/>
    <col min="3589" max="3589" width="13.7109375" style="56" bestFit="1" customWidth="1"/>
    <col min="3590" max="3590" width="10.7109375" style="56" bestFit="1" customWidth="1"/>
    <col min="3591" max="3591" width="12.7109375" style="56" bestFit="1" customWidth="1"/>
    <col min="3592" max="3592" width="13.7109375" style="56" bestFit="1" customWidth="1"/>
    <col min="3593" max="3593" width="10.7109375" style="56" bestFit="1" customWidth="1"/>
    <col min="3594" max="3594" width="12.7109375" style="56" bestFit="1" customWidth="1"/>
    <col min="3595" max="3595" width="13.7109375" style="56" bestFit="1" customWidth="1"/>
    <col min="3596" max="3596" width="10.7109375" style="56" bestFit="1" customWidth="1"/>
    <col min="3597" max="3597" width="12.7109375" style="56" bestFit="1" customWidth="1"/>
    <col min="3598" max="3598" width="13.7109375" style="56" bestFit="1" customWidth="1"/>
    <col min="3599" max="3599" width="10.7109375" style="56" bestFit="1" customWidth="1"/>
    <col min="3600" max="3600" width="12.7109375" style="56" bestFit="1" customWidth="1"/>
    <col min="3601" max="3601" width="13.7109375" style="56" bestFit="1" customWidth="1"/>
    <col min="3602" max="3602" width="10.7109375" style="56" bestFit="1" customWidth="1"/>
    <col min="3603" max="3603" width="12.7109375" style="56" bestFit="1" customWidth="1"/>
    <col min="3604" max="3604" width="13.7109375" style="56" bestFit="1" customWidth="1"/>
    <col min="3605" max="3840" width="9.140625" style="56"/>
    <col min="3841" max="3841" width="10.7109375" style="56" bestFit="1" customWidth="1"/>
    <col min="3842" max="3842" width="9.7109375" style="56" bestFit="1" customWidth="1"/>
    <col min="3843" max="3843" width="10.7109375" style="56" bestFit="1" customWidth="1"/>
    <col min="3844" max="3844" width="12.7109375" style="56" bestFit="1" customWidth="1"/>
    <col min="3845" max="3845" width="13.7109375" style="56" bestFit="1" customWidth="1"/>
    <col min="3846" max="3846" width="10.7109375" style="56" bestFit="1" customWidth="1"/>
    <col min="3847" max="3847" width="12.7109375" style="56" bestFit="1" customWidth="1"/>
    <col min="3848" max="3848" width="13.7109375" style="56" bestFit="1" customWidth="1"/>
    <col min="3849" max="3849" width="10.7109375" style="56" bestFit="1" customWidth="1"/>
    <col min="3850" max="3850" width="12.7109375" style="56" bestFit="1" customWidth="1"/>
    <col min="3851" max="3851" width="13.7109375" style="56" bestFit="1" customWidth="1"/>
    <col min="3852" max="3852" width="10.7109375" style="56" bestFit="1" customWidth="1"/>
    <col min="3853" max="3853" width="12.7109375" style="56" bestFit="1" customWidth="1"/>
    <col min="3854" max="3854" width="13.7109375" style="56" bestFit="1" customWidth="1"/>
    <col min="3855" max="3855" width="10.7109375" style="56" bestFit="1" customWidth="1"/>
    <col min="3856" max="3856" width="12.7109375" style="56" bestFit="1" customWidth="1"/>
    <col min="3857" max="3857" width="13.7109375" style="56" bestFit="1" customWidth="1"/>
    <col min="3858" max="3858" width="10.7109375" style="56" bestFit="1" customWidth="1"/>
    <col min="3859" max="3859" width="12.7109375" style="56" bestFit="1" customWidth="1"/>
    <col min="3860" max="3860" width="13.7109375" style="56" bestFit="1" customWidth="1"/>
    <col min="3861" max="4096" width="9.140625" style="56"/>
    <col min="4097" max="4097" width="10.7109375" style="56" bestFit="1" customWidth="1"/>
    <col min="4098" max="4098" width="9.7109375" style="56" bestFit="1" customWidth="1"/>
    <col min="4099" max="4099" width="10.7109375" style="56" bestFit="1" customWidth="1"/>
    <col min="4100" max="4100" width="12.7109375" style="56" bestFit="1" customWidth="1"/>
    <col min="4101" max="4101" width="13.7109375" style="56" bestFit="1" customWidth="1"/>
    <col min="4102" max="4102" width="10.7109375" style="56" bestFit="1" customWidth="1"/>
    <col min="4103" max="4103" width="12.7109375" style="56" bestFit="1" customWidth="1"/>
    <col min="4104" max="4104" width="13.7109375" style="56" bestFit="1" customWidth="1"/>
    <col min="4105" max="4105" width="10.7109375" style="56" bestFit="1" customWidth="1"/>
    <col min="4106" max="4106" width="12.7109375" style="56" bestFit="1" customWidth="1"/>
    <col min="4107" max="4107" width="13.7109375" style="56" bestFit="1" customWidth="1"/>
    <col min="4108" max="4108" width="10.7109375" style="56" bestFit="1" customWidth="1"/>
    <col min="4109" max="4109" width="12.7109375" style="56" bestFit="1" customWidth="1"/>
    <col min="4110" max="4110" width="13.7109375" style="56" bestFit="1" customWidth="1"/>
    <col min="4111" max="4111" width="10.7109375" style="56" bestFit="1" customWidth="1"/>
    <col min="4112" max="4112" width="12.7109375" style="56" bestFit="1" customWidth="1"/>
    <col min="4113" max="4113" width="13.7109375" style="56" bestFit="1" customWidth="1"/>
    <col min="4114" max="4114" width="10.7109375" style="56" bestFit="1" customWidth="1"/>
    <col min="4115" max="4115" width="12.7109375" style="56" bestFit="1" customWidth="1"/>
    <col min="4116" max="4116" width="13.7109375" style="56" bestFit="1" customWidth="1"/>
    <col min="4117" max="4352" width="9.140625" style="56"/>
    <col min="4353" max="4353" width="10.7109375" style="56" bestFit="1" customWidth="1"/>
    <col min="4354" max="4354" width="9.7109375" style="56" bestFit="1" customWidth="1"/>
    <col min="4355" max="4355" width="10.7109375" style="56" bestFit="1" customWidth="1"/>
    <col min="4356" max="4356" width="12.7109375" style="56" bestFit="1" customWidth="1"/>
    <col min="4357" max="4357" width="13.7109375" style="56" bestFit="1" customWidth="1"/>
    <col min="4358" max="4358" width="10.7109375" style="56" bestFit="1" customWidth="1"/>
    <col min="4359" max="4359" width="12.7109375" style="56" bestFit="1" customWidth="1"/>
    <col min="4360" max="4360" width="13.7109375" style="56" bestFit="1" customWidth="1"/>
    <col min="4361" max="4361" width="10.7109375" style="56" bestFit="1" customWidth="1"/>
    <col min="4362" max="4362" width="12.7109375" style="56" bestFit="1" customWidth="1"/>
    <col min="4363" max="4363" width="13.7109375" style="56" bestFit="1" customWidth="1"/>
    <col min="4364" max="4364" width="10.7109375" style="56" bestFit="1" customWidth="1"/>
    <col min="4365" max="4365" width="12.7109375" style="56" bestFit="1" customWidth="1"/>
    <col min="4366" max="4366" width="13.7109375" style="56" bestFit="1" customWidth="1"/>
    <col min="4367" max="4367" width="10.7109375" style="56" bestFit="1" customWidth="1"/>
    <col min="4368" max="4368" width="12.7109375" style="56" bestFit="1" customWidth="1"/>
    <col min="4369" max="4369" width="13.7109375" style="56" bestFit="1" customWidth="1"/>
    <col min="4370" max="4370" width="10.7109375" style="56" bestFit="1" customWidth="1"/>
    <col min="4371" max="4371" width="12.7109375" style="56" bestFit="1" customWidth="1"/>
    <col min="4372" max="4372" width="13.7109375" style="56" bestFit="1" customWidth="1"/>
    <col min="4373" max="4608" width="9.140625" style="56"/>
    <col min="4609" max="4609" width="10.7109375" style="56" bestFit="1" customWidth="1"/>
    <col min="4610" max="4610" width="9.7109375" style="56" bestFit="1" customWidth="1"/>
    <col min="4611" max="4611" width="10.7109375" style="56" bestFit="1" customWidth="1"/>
    <col min="4612" max="4612" width="12.7109375" style="56" bestFit="1" customWidth="1"/>
    <col min="4613" max="4613" width="13.7109375" style="56" bestFit="1" customWidth="1"/>
    <col min="4614" max="4614" width="10.7109375" style="56" bestFit="1" customWidth="1"/>
    <col min="4615" max="4615" width="12.7109375" style="56" bestFit="1" customWidth="1"/>
    <col min="4616" max="4616" width="13.7109375" style="56" bestFit="1" customWidth="1"/>
    <col min="4617" max="4617" width="10.7109375" style="56" bestFit="1" customWidth="1"/>
    <col min="4618" max="4618" width="12.7109375" style="56" bestFit="1" customWidth="1"/>
    <col min="4619" max="4619" width="13.7109375" style="56" bestFit="1" customWidth="1"/>
    <col min="4620" max="4620" width="10.7109375" style="56" bestFit="1" customWidth="1"/>
    <col min="4621" max="4621" width="12.7109375" style="56" bestFit="1" customWidth="1"/>
    <col min="4622" max="4622" width="13.7109375" style="56" bestFit="1" customWidth="1"/>
    <col min="4623" max="4623" width="10.7109375" style="56" bestFit="1" customWidth="1"/>
    <col min="4624" max="4624" width="12.7109375" style="56" bestFit="1" customWidth="1"/>
    <col min="4625" max="4625" width="13.7109375" style="56" bestFit="1" customWidth="1"/>
    <col min="4626" max="4626" width="10.7109375" style="56" bestFit="1" customWidth="1"/>
    <col min="4627" max="4627" width="12.7109375" style="56" bestFit="1" customWidth="1"/>
    <col min="4628" max="4628" width="13.7109375" style="56" bestFit="1" customWidth="1"/>
    <col min="4629" max="4864" width="9.140625" style="56"/>
    <col min="4865" max="4865" width="10.7109375" style="56" bestFit="1" customWidth="1"/>
    <col min="4866" max="4866" width="9.7109375" style="56" bestFit="1" customWidth="1"/>
    <col min="4867" max="4867" width="10.7109375" style="56" bestFit="1" customWidth="1"/>
    <col min="4868" max="4868" width="12.7109375" style="56" bestFit="1" customWidth="1"/>
    <col min="4869" max="4869" width="13.7109375" style="56" bestFit="1" customWidth="1"/>
    <col min="4870" max="4870" width="10.7109375" style="56" bestFit="1" customWidth="1"/>
    <col min="4871" max="4871" width="12.7109375" style="56" bestFit="1" customWidth="1"/>
    <col min="4872" max="4872" width="13.7109375" style="56" bestFit="1" customWidth="1"/>
    <col min="4873" max="4873" width="10.7109375" style="56" bestFit="1" customWidth="1"/>
    <col min="4874" max="4874" width="12.7109375" style="56" bestFit="1" customWidth="1"/>
    <col min="4875" max="4875" width="13.7109375" style="56" bestFit="1" customWidth="1"/>
    <col min="4876" max="4876" width="10.7109375" style="56" bestFit="1" customWidth="1"/>
    <col min="4877" max="4877" width="12.7109375" style="56" bestFit="1" customWidth="1"/>
    <col min="4878" max="4878" width="13.7109375" style="56" bestFit="1" customWidth="1"/>
    <col min="4879" max="4879" width="10.7109375" style="56" bestFit="1" customWidth="1"/>
    <col min="4880" max="4880" width="12.7109375" style="56" bestFit="1" customWidth="1"/>
    <col min="4881" max="4881" width="13.7109375" style="56" bestFit="1" customWidth="1"/>
    <col min="4882" max="4882" width="10.7109375" style="56" bestFit="1" customWidth="1"/>
    <col min="4883" max="4883" width="12.7109375" style="56" bestFit="1" customWidth="1"/>
    <col min="4884" max="4884" width="13.7109375" style="56" bestFit="1" customWidth="1"/>
    <col min="4885" max="5120" width="9.140625" style="56"/>
    <col min="5121" max="5121" width="10.7109375" style="56" bestFit="1" customWidth="1"/>
    <col min="5122" max="5122" width="9.7109375" style="56" bestFit="1" customWidth="1"/>
    <col min="5123" max="5123" width="10.7109375" style="56" bestFit="1" customWidth="1"/>
    <col min="5124" max="5124" width="12.7109375" style="56" bestFit="1" customWidth="1"/>
    <col min="5125" max="5125" width="13.7109375" style="56" bestFit="1" customWidth="1"/>
    <col min="5126" max="5126" width="10.7109375" style="56" bestFit="1" customWidth="1"/>
    <col min="5127" max="5127" width="12.7109375" style="56" bestFit="1" customWidth="1"/>
    <col min="5128" max="5128" width="13.7109375" style="56" bestFit="1" customWidth="1"/>
    <col min="5129" max="5129" width="10.7109375" style="56" bestFit="1" customWidth="1"/>
    <col min="5130" max="5130" width="12.7109375" style="56" bestFit="1" customWidth="1"/>
    <col min="5131" max="5131" width="13.7109375" style="56" bestFit="1" customWidth="1"/>
    <col min="5132" max="5132" width="10.7109375" style="56" bestFit="1" customWidth="1"/>
    <col min="5133" max="5133" width="12.7109375" style="56" bestFit="1" customWidth="1"/>
    <col min="5134" max="5134" width="13.7109375" style="56" bestFit="1" customWidth="1"/>
    <col min="5135" max="5135" width="10.7109375" style="56" bestFit="1" customWidth="1"/>
    <col min="5136" max="5136" width="12.7109375" style="56" bestFit="1" customWidth="1"/>
    <col min="5137" max="5137" width="13.7109375" style="56" bestFit="1" customWidth="1"/>
    <col min="5138" max="5138" width="10.7109375" style="56" bestFit="1" customWidth="1"/>
    <col min="5139" max="5139" width="12.7109375" style="56" bestFit="1" customWidth="1"/>
    <col min="5140" max="5140" width="13.7109375" style="56" bestFit="1" customWidth="1"/>
    <col min="5141" max="5376" width="9.140625" style="56"/>
    <col min="5377" max="5377" width="10.7109375" style="56" bestFit="1" customWidth="1"/>
    <col min="5378" max="5378" width="9.7109375" style="56" bestFit="1" customWidth="1"/>
    <col min="5379" max="5379" width="10.7109375" style="56" bestFit="1" customWidth="1"/>
    <col min="5380" max="5380" width="12.7109375" style="56" bestFit="1" customWidth="1"/>
    <col min="5381" max="5381" width="13.7109375" style="56" bestFit="1" customWidth="1"/>
    <col min="5382" max="5382" width="10.7109375" style="56" bestFit="1" customWidth="1"/>
    <col min="5383" max="5383" width="12.7109375" style="56" bestFit="1" customWidth="1"/>
    <col min="5384" max="5384" width="13.7109375" style="56" bestFit="1" customWidth="1"/>
    <col min="5385" max="5385" width="10.7109375" style="56" bestFit="1" customWidth="1"/>
    <col min="5386" max="5386" width="12.7109375" style="56" bestFit="1" customWidth="1"/>
    <col min="5387" max="5387" width="13.7109375" style="56" bestFit="1" customWidth="1"/>
    <col min="5388" max="5388" width="10.7109375" style="56" bestFit="1" customWidth="1"/>
    <col min="5389" max="5389" width="12.7109375" style="56" bestFit="1" customWidth="1"/>
    <col min="5390" max="5390" width="13.7109375" style="56" bestFit="1" customWidth="1"/>
    <col min="5391" max="5391" width="10.7109375" style="56" bestFit="1" customWidth="1"/>
    <col min="5392" max="5392" width="12.7109375" style="56" bestFit="1" customWidth="1"/>
    <col min="5393" max="5393" width="13.7109375" style="56" bestFit="1" customWidth="1"/>
    <col min="5394" max="5394" width="10.7109375" style="56" bestFit="1" customWidth="1"/>
    <col min="5395" max="5395" width="12.7109375" style="56" bestFit="1" customWidth="1"/>
    <col min="5396" max="5396" width="13.7109375" style="56" bestFit="1" customWidth="1"/>
    <col min="5397" max="5632" width="9.140625" style="56"/>
    <col min="5633" max="5633" width="10.7109375" style="56" bestFit="1" customWidth="1"/>
    <col min="5634" max="5634" width="9.7109375" style="56" bestFit="1" customWidth="1"/>
    <col min="5635" max="5635" width="10.7109375" style="56" bestFit="1" customWidth="1"/>
    <col min="5636" max="5636" width="12.7109375" style="56" bestFit="1" customWidth="1"/>
    <col min="5637" max="5637" width="13.7109375" style="56" bestFit="1" customWidth="1"/>
    <col min="5638" max="5638" width="10.7109375" style="56" bestFit="1" customWidth="1"/>
    <col min="5639" max="5639" width="12.7109375" style="56" bestFit="1" customWidth="1"/>
    <col min="5640" max="5640" width="13.7109375" style="56" bestFit="1" customWidth="1"/>
    <col min="5641" max="5641" width="10.7109375" style="56" bestFit="1" customWidth="1"/>
    <col min="5642" max="5642" width="12.7109375" style="56" bestFit="1" customWidth="1"/>
    <col min="5643" max="5643" width="13.7109375" style="56" bestFit="1" customWidth="1"/>
    <col min="5644" max="5644" width="10.7109375" style="56" bestFit="1" customWidth="1"/>
    <col min="5645" max="5645" width="12.7109375" style="56" bestFit="1" customWidth="1"/>
    <col min="5646" max="5646" width="13.7109375" style="56" bestFit="1" customWidth="1"/>
    <col min="5647" max="5647" width="10.7109375" style="56" bestFit="1" customWidth="1"/>
    <col min="5648" max="5648" width="12.7109375" style="56" bestFit="1" customWidth="1"/>
    <col min="5649" max="5649" width="13.7109375" style="56" bestFit="1" customWidth="1"/>
    <col min="5650" max="5650" width="10.7109375" style="56" bestFit="1" customWidth="1"/>
    <col min="5651" max="5651" width="12.7109375" style="56" bestFit="1" customWidth="1"/>
    <col min="5652" max="5652" width="13.7109375" style="56" bestFit="1" customWidth="1"/>
    <col min="5653" max="5888" width="9.140625" style="56"/>
    <col min="5889" max="5889" width="10.7109375" style="56" bestFit="1" customWidth="1"/>
    <col min="5890" max="5890" width="9.7109375" style="56" bestFit="1" customWidth="1"/>
    <col min="5891" max="5891" width="10.7109375" style="56" bestFit="1" customWidth="1"/>
    <col min="5892" max="5892" width="12.7109375" style="56" bestFit="1" customWidth="1"/>
    <col min="5893" max="5893" width="13.7109375" style="56" bestFit="1" customWidth="1"/>
    <col min="5894" max="5894" width="10.7109375" style="56" bestFit="1" customWidth="1"/>
    <col min="5895" max="5895" width="12.7109375" style="56" bestFit="1" customWidth="1"/>
    <col min="5896" max="5896" width="13.7109375" style="56" bestFit="1" customWidth="1"/>
    <col min="5897" max="5897" width="10.7109375" style="56" bestFit="1" customWidth="1"/>
    <col min="5898" max="5898" width="12.7109375" style="56" bestFit="1" customWidth="1"/>
    <col min="5899" max="5899" width="13.7109375" style="56" bestFit="1" customWidth="1"/>
    <col min="5900" max="5900" width="10.7109375" style="56" bestFit="1" customWidth="1"/>
    <col min="5901" max="5901" width="12.7109375" style="56" bestFit="1" customWidth="1"/>
    <col min="5902" max="5902" width="13.7109375" style="56" bestFit="1" customWidth="1"/>
    <col min="5903" max="5903" width="10.7109375" style="56" bestFit="1" customWidth="1"/>
    <col min="5904" max="5904" width="12.7109375" style="56" bestFit="1" customWidth="1"/>
    <col min="5905" max="5905" width="13.7109375" style="56" bestFit="1" customWidth="1"/>
    <col min="5906" max="5906" width="10.7109375" style="56" bestFit="1" customWidth="1"/>
    <col min="5907" max="5907" width="12.7109375" style="56" bestFit="1" customWidth="1"/>
    <col min="5908" max="5908" width="13.7109375" style="56" bestFit="1" customWidth="1"/>
    <col min="5909" max="6144" width="9.140625" style="56"/>
    <col min="6145" max="6145" width="10.7109375" style="56" bestFit="1" customWidth="1"/>
    <col min="6146" max="6146" width="9.7109375" style="56" bestFit="1" customWidth="1"/>
    <col min="6147" max="6147" width="10.7109375" style="56" bestFit="1" customWidth="1"/>
    <col min="6148" max="6148" width="12.7109375" style="56" bestFit="1" customWidth="1"/>
    <col min="6149" max="6149" width="13.7109375" style="56" bestFit="1" customWidth="1"/>
    <col min="6150" max="6150" width="10.7109375" style="56" bestFit="1" customWidth="1"/>
    <col min="6151" max="6151" width="12.7109375" style="56" bestFit="1" customWidth="1"/>
    <col min="6152" max="6152" width="13.7109375" style="56" bestFit="1" customWidth="1"/>
    <col min="6153" max="6153" width="10.7109375" style="56" bestFit="1" customWidth="1"/>
    <col min="6154" max="6154" width="12.7109375" style="56" bestFit="1" customWidth="1"/>
    <col min="6155" max="6155" width="13.7109375" style="56" bestFit="1" customWidth="1"/>
    <col min="6156" max="6156" width="10.7109375" style="56" bestFit="1" customWidth="1"/>
    <col min="6157" max="6157" width="12.7109375" style="56" bestFit="1" customWidth="1"/>
    <col min="6158" max="6158" width="13.7109375" style="56" bestFit="1" customWidth="1"/>
    <col min="6159" max="6159" width="10.7109375" style="56" bestFit="1" customWidth="1"/>
    <col min="6160" max="6160" width="12.7109375" style="56" bestFit="1" customWidth="1"/>
    <col min="6161" max="6161" width="13.7109375" style="56" bestFit="1" customWidth="1"/>
    <col min="6162" max="6162" width="10.7109375" style="56" bestFit="1" customWidth="1"/>
    <col min="6163" max="6163" width="12.7109375" style="56" bestFit="1" customWidth="1"/>
    <col min="6164" max="6164" width="13.7109375" style="56" bestFit="1" customWidth="1"/>
    <col min="6165" max="6400" width="9.140625" style="56"/>
    <col min="6401" max="6401" width="10.7109375" style="56" bestFit="1" customWidth="1"/>
    <col min="6402" max="6402" width="9.7109375" style="56" bestFit="1" customWidth="1"/>
    <col min="6403" max="6403" width="10.7109375" style="56" bestFit="1" customWidth="1"/>
    <col min="6404" max="6404" width="12.7109375" style="56" bestFit="1" customWidth="1"/>
    <col min="6405" max="6405" width="13.7109375" style="56" bestFit="1" customWidth="1"/>
    <col min="6406" max="6406" width="10.7109375" style="56" bestFit="1" customWidth="1"/>
    <col min="6407" max="6407" width="12.7109375" style="56" bestFit="1" customWidth="1"/>
    <col min="6408" max="6408" width="13.7109375" style="56" bestFit="1" customWidth="1"/>
    <col min="6409" max="6409" width="10.7109375" style="56" bestFit="1" customWidth="1"/>
    <col min="6410" max="6410" width="12.7109375" style="56" bestFit="1" customWidth="1"/>
    <col min="6411" max="6411" width="13.7109375" style="56" bestFit="1" customWidth="1"/>
    <col min="6412" max="6412" width="10.7109375" style="56" bestFit="1" customWidth="1"/>
    <col min="6413" max="6413" width="12.7109375" style="56" bestFit="1" customWidth="1"/>
    <col min="6414" max="6414" width="13.7109375" style="56" bestFit="1" customWidth="1"/>
    <col min="6415" max="6415" width="10.7109375" style="56" bestFit="1" customWidth="1"/>
    <col min="6416" max="6416" width="12.7109375" style="56" bestFit="1" customWidth="1"/>
    <col min="6417" max="6417" width="13.7109375" style="56" bestFit="1" customWidth="1"/>
    <col min="6418" max="6418" width="10.7109375" style="56" bestFit="1" customWidth="1"/>
    <col min="6419" max="6419" width="12.7109375" style="56" bestFit="1" customWidth="1"/>
    <col min="6420" max="6420" width="13.7109375" style="56" bestFit="1" customWidth="1"/>
    <col min="6421" max="6656" width="9.140625" style="56"/>
    <col min="6657" max="6657" width="10.7109375" style="56" bestFit="1" customWidth="1"/>
    <col min="6658" max="6658" width="9.7109375" style="56" bestFit="1" customWidth="1"/>
    <col min="6659" max="6659" width="10.7109375" style="56" bestFit="1" customWidth="1"/>
    <col min="6660" max="6660" width="12.7109375" style="56" bestFit="1" customWidth="1"/>
    <col min="6661" max="6661" width="13.7109375" style="56" bestFit="1" customWidth="1"/>
    <col min="6662" max="6662" width="10.7109375" style="56" bestFit="1" customWidth="1"/>
    <col min="6663" max="6663" width="12.7109375" style="56" bestFit="1" customWidth="1"/>
    <col min="6664" max="6664" width="13.7109375" style="56" bestFit="1" customWidth="1"/>
    <col min="6665" max="6665" width="10.7109375" style="56" bestFit="1" customWidth="1"/>
    <col min="6666" max="6666" width="12.7109375" style="56" bestFit="1" customWidth="1"/>
    <col min="6667" max="6667" width="13.7109375" style="56" bestFit="1" customWidth="1"/>
    <col min="6668" max="6668" width="10.7109375" style="56" bestFit="1" customWidth="1"/>
    <col min="6669" max="6669" width="12.7109375" style="56" bestFit="1" customWidth="1"/>
    <col min="6670" max="6670" width="13.7109375" style="56" bestFit="1" customWidth="1"/>
    <col min="6671" max="6671" width="10.7109375" style="56" bestFit="1" customWidth="1"/>
    <col min="6672" max="6672" width="12.7109375" style="56" bestFit="1" customWidth="1"/>
    <col min="6673" max="6673" width="13.7109375" style="56" bestFit="1" customWidth="1"/>
    <col min="6674" max="6674" width="10.7109375" style="56" bestFit="1" customWidth="1"/>
    <col min="6675" max="6675" width="12.7109375" style="56" bestFit="1" customWidth="1"/>
    <col min="6676" max="6676" width="13.7109375" style="56" bestFit="1" customWidth="1"/>
    <col min="6677" max="6912" width="9.140625" style="56"/>
    <col min="6913" max="6913" width="10.7109375" style="56" bestFit="1" customWidth="1"/>
    <col min="6914" max="6914" width="9.7109375" style="56" bestFit="1" customWidth="1"/>
    <col min="6915" max="6915" width="10.7109375" style="56" bestFit="1" customWidth="1"/>
    <col min="6916" max="6916" width="12.7109375" style="56" bestFit="1" customWidth="1"/>
    <col min="6917" max="6917" width="13.7109375" style="56" bestFit="1" customWidth="1"/>
    <col min="6918" max="6918" width="10.7109375" style="56" bestFit="1" customWidth="1"/>
    <col min="6919" max="6919" width="12.7109375" style="56" bestFit="1" customWidth="1"/>
    <col min="6920" max="6920" width="13.7109375" style="56" bestFit="1" customWidth="1"/>
    <col min="6921" max="6921" width="10.7109375" style="56" bestFit="1" customWidth="1"/>
    <col min="6922" max="6922" width="12.7109375" style="56" bestFit="1" customWidth="1"/>
    <col min="6923" max="6923" width="13.7109375" style="56" bestFit="1" customWidth="1"/>
    <col min="6924" max="6924" width="10.7109375" style="56" bestFit="1" customWidth="1"/>
    <col min="6925" max="6925" width="12.7109375" style="56" bestFit="1" customWidth="1"/>
    <col min="6926" max="6926" width="13.7109375" style="56" bestFit="1" customWidth="1"/>
    <col min="6927" max="6927" width="10.7109375" style="56" bestFit="1" customWidth="1"/>
    <col min="6928" max="6928" width="12.7109375" style="56" bestFit="1" customWidth="1"/>
    <col min="6929" max="6929" width="13.7109375" style="56" bestFit="1" customWidth="1"/>
    <col min="6930" max="6930" width="10.7109375" style="56" bestFit="1" customWidth="1"/>
    <col min="6931" max="6931" width="12.7109375" style="56" bestFit="1" customWidth="1"/>
    <col min="6932" max="6932" width="13.7109375" style="56" bestFit="1" customWidth="1"/>
    <col min="6933" max="7168" width="9.140625" style="56"/>
    <col min="7169" max="7169" width="10.7109375" style="56" bestFit="1" customWidth="1"/>
    <col min="7170" max="7170" width="9.7109375" style="56" bestFit="1" customWidth="1"/>
    <col min="7171" max="7171" width="10.7109375" style="56" bestFit="1" customWidth="1"/>
    <col min="7172" max="7172" width="12.7109375" style="56" bestFit="1" customWidth="1"/>
    <col min="7173" max="7173" width="13.7109375" style="56" bestFit="1" customWidth="1"/>
    <col min="7174" max="7174" width="10.7109375" style="56" bestFit="1" customWidth="1"/>
    <col min="7175" max="7175" width="12.7109375" style="56" bestFit="1" customWidth="1"/>
    <col min="7176" max="7176" width="13.7109375" style="56" bestFit="1" customWidth="1"/>
    <col min="7177" max="7177" width="10.7109375" style="56" bestFit="1" customWidth="1"/>
    <col min="7178" max="7178" width="12.7109375" style="56" bestFit="1" customWidth="1"/>
    <col min="7179" max="7179" width="13.7109375" style="56" bestFit="1" customWidth="1"/>
    <col min="7180" max="7180" width="10.7109375" style="56" bestFit="1" customWidth="1"/>
    <col min="7181" max="7181" width="12.7109375" style="56" bestFit="1" customWidth="1"/>
    <col min="7182" max="7182" width="13.7109375" style="56" bestFit="1" customWidth="1"/>
    <col min="7183" max="7183" width="10.7109375" style="56" bestFit="1" customWidth="1"/>
    <col min="7184" max="7184" width="12.7109375" style="56" bestFit="1" customWidth="1"/>
    <col min="7185" max="7185" width="13.7109375" style="56" bestFit="1" customWidth="1"/>
    <col min="7186" max="7186" width="10.7109375" style="56" bestFit="1" customWidth="1"/>
    <col min="7187" max="7187" width="12.7109375" style="56" bestFit="1" customWidth="1"/>
    <col min="7188" max="7188" width="13.7109375" style="56" bestFit="1" customWidth="1"/>
    <col min="7189" max="7424" width="9.140625" style="56"/>
    <col min="7425" max="7425" width="10.7109375" style="56" bestFit="1" customWidth="1"/>
    <col min="7426" max="7426" width="9.7109375" style="56" bestFit="1" customWidth="1"/>
    <col min="7427" max="7427" width="10.7109375" style="56" bestFit="1" customWidth="1"/>
    <col min="7428" max="7428" width="12.7109375" style="56" bestFit="1" customWidth="1"/>
    <col min="7429" max="7429" width="13.7109375" style="56" bestFit="1" customWidth="1"/>
    <col min="7430" max="7430" width="10.7109375" style="56" bestFit="1" customWidth="1"/>
    <col min="7431" max="7431" width="12.7109375" style="56" bestFit="1" customWidth="1"/>
    <col min="7432" max="7432" width="13.7109375" style="56" bestFit="1" customWidth="1"/>
    <col min="7433" max="7433" width="10.7109375" style="56" bestFit="1" customWidth="1"/>
    <col min="7434" max="7434" width="12.7109375" style="56" bestFit="1" customWidth="1"/>
    <col min="7435" max="7435" width="13.7109375" style="56" bestFit="1" customWidth="1"/>
    <col min="7436" max="7436" width="10.7109375" style="56" bestFit="1" customWidth="1"/>
    <col min="7437" max="7437" width="12.7109375" style="56" bestFit="1" customWidth="1"/>
    <col min="7438" max="7438" width="13.7109375" style="56" bestFit="1" customWidth="1"/>
    <col min="7439" max="7439" width="10.7109375" style="56" bestFit="1" customWidth="1"/>
    <col min="7440" max="7440" width="12.7109375" style="56" bestFit="1" customWidth="1"/>
    <col min="7441" max="7441" width="13.7109375" style="56" bestFit="1" customWidth="1"/>
    <col min="7442" max="7442" width="10.7109375" style="56" bestFit="1" customWidth="1"/>
    <col min="7443" max="7443" width="12.7109375" style="56" bestFit="1" customWidth="1"/>
    <col min="7444" max="7444" width="13.7109375" style="56" bestFit="1" customWidth="1"/>
    <col min="7445" max="7680" width="9.140625" style="56"/>
    <col min="7681" max="7681" width="10.7109375" style="56" bestFit="1" customWidth="1"/>
    <col min="7682" max="7682" width="9.7109375" style="56" bestFit="1" customWidth="1"/>
    <col min="7683" max="7683" width="10.7109375" style="56" bestFit="1" customWidth="1"/>
    <col min="7684" max="7684" width="12.7109375" style="56" bestFit="1" customWidth="1"/>
    <col min="7685" max="7685" width="13.7109375" style="56" bestFit="1" customWidth="1"/>
    <col min="7686" max="7686" width="10.7109375" style="56" bestFit="1" customWidth="1"/>
    <col min="7687" max="7687" width="12.7109375" style="56" bestFit="1" customWidth="1"/>
    <col min="7688" max="7688" width="13.7109375" style="56" bestFit="1" customWidth="1"/>
    <col min="7689" max="7689" width="10.7109375" style="56" bestFit="1" customWidth="1"/>
    <col min="7690" max="7690" width="12.7109375" style="56" bestFit="1" customWidth="1"/>
    <col min="7691" max="7691" width="13.7109375" style="56" bestFit="1" customWidth="1"/>
    <col min="7692" max="7692" width="10.7109375" style="56" bestFit="1" customWidth="1"/>
    <col min="7693" max="7693" width="12.7109375" style="56" bestFit="1" customWidth="1"/>
    <col min="7694" max="7694" width="13.7109375" style="56" bestFit="1" customWidth="1"/>
    <col min="7695" max="7695" width="10.7109375" style="56" bestFit="1" customWidth="1"/>
    <col min="7696" max="7696" width="12.7109375" style="56" bestFit="1" customWidth="1"/>
    <col min="7697" max="7697" width="13.7109375" style="56" bestFit="1" customWidth="1"/>
    <col min="7698" max="7698" width="10.7109375" style="56" bestFit="1" customWidth="1"/>
    <col min="7699" max="7699" width="12.7109375" style="56" bestFit="1" customWidth="1"/>
    <col min="7700" max="7700" width="13.7109375" style="56" bestFit="1" customWidth="1"/>
    <col min="7701" max="7936" width="9.140625" style="56"/>
    <col min="7937" max="7937" width="10.7109375" style="56" bestFit="1" customWidth="1"/>
    <col min="7938" max="7938" width="9.7109375" style="56" bestFit="1" customWidth="1"/>
    <col min="7939" max="7939" width="10.7109375" style="56" bestFit="1" customWidth="1"/>
    <col min="7940" max="7940" width="12.7109375" style="56" bestFit="1" customWidth="1"/>
    <col min="7941" max="7941" width="13.7109375" style="56" bestFit="1" customWidth="1"/>
    <col min="7942" max="7942" width="10.7109375" style="56" bestFit="1" customWidth="1"/>
    <col min="7943" max="7943" width="12.7109375" style="56" bestFit="1" customWidth="1"/>
    <col min="7944" max="7944" width="13.7109375" style="56" bestFit="1" customWidth="1"/>
    <col min="7945" max="7945" width="10.7109375" style="56" bestFit="1" customWidth="1"/>
    <col min="7946" max="7946" width="12.7109375" style="56" bestFit="1" customWidth="1"/>
    <col min="7947" max="7947" width="13.7109375" style="56" bestFit="1" customWidth="1"/>
    <col min="7948" max="7948" width="10.7109375" style="56" bestFit="1" customWidth="1"/>
    <col min="7949" max="7949" width="12.7109375" style="56" bestFit="1" customWidth="1"/>
    <col min="7950" max="7950" width="13.7109375" style="56" bestFit="1" customWidth="1"/>
    <col min="7951" max="7951" width="10.7109375" style="56" bestFit="1" customWidth="1"/>
    <col min="7952" max="7952" width="12.7109375" style="56" bestFit="1" customWidth="1"/>
    <col min="7953" max="7953" width="13.7109375" style="56" bestFit="1" customWidth="1"/>
    <col min="7954" max="7954" width="10.7109375" style="56" bestFit="1" customWidth="1"/>
    <col min="7955" max="7955" width="12.7109375" style="56" bestFit="1" customWidth="1"/>
    <col min="7956" max="7956" width="13.7109375" style="56" bestFit="1" customWidth="1"/>
    <col min="7957" max="8192" width="9.140625" style="56"/>
    <col min="8193" max="8193" width="10.7109375" style="56" bestFit="1" customWidth="1"/>
    <col min="8194" max="8194" width="9.7109375" style="56" bestFit="1" customWidth="1"/>
    <col min="8195" max="8195" width="10.7109375" style="56" bestFit="1" customWidth="1"/>
    <col min="8196" max="8196" width="12.7109375" style="56" bestFit="1" customWidth="1"/>
    <col min="8197" max="8197" width="13.7109375" style="56" bestFit="1" customWidth="1"/>
    <col min="8198" max="8198" width="10.7109375" style="56" bestFit="1" customWidth="1"/>
    <col min="8199" max="8199" width="12.7109375" style="56" bestFit="1" customWidth="1"/>
    <col min="8200" max="8200" width="13.7109375" style="56" bestFit="1" customWidth="1"/>
    <col min="8201" max="8201" width="10.7109375" style="56" bestFit="1" customWidth="1"/>
    <col min="8202" max="8202" width="12.7109375" style="56" bestFit="1" customWidth="1"/>
    <col min="8203" max="8203" width="13.7109375" style="56" bestFit="1" customWidth="1"/>
    <col min="8204" max="8204" width="10.7109375" style="56" bestFit="1" customWidth="1"/>
    <col min="8205" max="8205" width="12.7109375" style="56" bestFit="1" customWidth="1"/>
    <col min="8206" max="8206" width="13.7109375" style="56" bestFit="1" customWidth="1"/>
    <col min="8207" max="8207" width="10.7109375" style="56" bestFit="1" customWidth="1"/>
    <col min="8208" max="8208" width="12.7109375" style="56" bestFit="1" customWidth="1"/>
    <col min="8209" max="8209" width="13.7109375" style="56" bestFit="1" customWidth="1"/>
    <col min="8210" max="8210" width="10.7109375" style="56" bestFit="1" customWidth="1"/>
    <col min="8211" max="8211" width="12.7109375" style="56" bestFit="1" customWidth="1"/>
    <col min="8212" max="8212" width="13.7109375" style="56" bestFit="1" customWidth="1"/>
    <col min="8213" max="8448" width="9.140625" style="56"/>
    <col min="8449" max="8449" width="10.7109375" style="56" bestFit="1" customWidth="1"/>
    <col min="8450" max="8450" width="9.7109375" style="56" bestFit="1" customWidth="1"/>
    <col min="8451" max="8451" width="10.7109375" style="56" bestFit="1" customWidth="1"/>
    <col min="8452" max="8452" width="12.7109375" style="56" bestFit="1" customWidth="1"/>
    <col min="8453" max="8453" width="13.7109375" style="56" bestFit="1" customWidth="1"/>
    <col min="8454" max="8454" width="10.7109375" style="56" bestFit="1" customWidth="1"/>
    <col min="8455" max="8455" width="12.7109375" style="56" bestFit="1" customWidth="1"/>
    <col min="8456" max="8456" width="13.7109375" style="56" bestFit="1" customWidth="1"/>
    <col min="8457" max="8457" width="10.7109375" style="56" bestFit="1" customWidth="1"/>
    <col min="8458" max="8458" width="12.7109375" style="56" bestFit="1" customWidth="1"/>
    <col min="8459" max="8459" width="13.7109375" style="56" bestFit="1" customWidth="1"/>
    <col min="8460" max="8460" width="10.7109375" style="56" bestFit="1" customWidth="1"/>
    <col min="8461" max="8461" width="12.7109375" style="56" bestFit="1" customWidth="1"/>
    <col min="8462" max="8462" width="13.7109375" style="56" bestFit="1" customWidth="1"/>
    <col min="8463" max="8463" width="10.7109375" style="56" bestFit="1" customWidth="1"/>
    <col min="8464" max="8464" width="12.7109375" style="56" bestFit="1" customWidth="1"/>
    <col min="8465" max="8465" width="13.7109375" style="56" bestFit="1" customWidth="1"/>
    <col min="8466" max="8466" width="10.7109375" style="56" bestFit="1" customWidth="1"/>
    <col min="8467" max="8467" width="12.7109375" style="56" bestFit="1" customWidth="1"/>
    <col min="8468" max="8468" width="13.7109375" style="56" bestFit="1" customWidth="1"/>
    <col min="8469" max="8704" width="9.140625" style="56"/>
    <col min="8705" max="8705" width="10.7109375" style="56" bestFit="1" customWidth="1"/>
    <col min="8706" max="8706" width="9.7109375" style="56" bestFit="1" customWidth="1"/>
    <col min="8707" max="8707" width="10.7109375" style="56" bestFit="1" customWidth="1"/>
    <col min="8708" max="8708" width="12.7109375" style="56" bestFit="1" customWidth="1"/>
    <col min="8709" max="8709" width="13.7109375" style="56" bestFit="1" customWidth="1"/>
    <col min="8710" max="8710" width="10.7109375" style="56" bestFit="1" customWidth="1"/>
    <col min="8711" max="8711" width="12.7109375" style="56" bestFit="1" customWidth="1"/>
    <col min="8712" max="8712" width="13.7109375" style="56" bestFit="1" customWidth="1"/>
    <col min="8713" max="8713" width="10.7109375" style="56" bestFit="1" customWidth="1"/>
    <col min="8714" max="8714" width="12.7109375" style="56" bestFit="1" customWidth="1"/>
    <col min="8715" max="8715" width="13.7109375" style="56" bestFit="1" customWidth="1"/>
    <col min="8716" max="8716" width="10.7109375" style="56" bestFit="1" customWidth="1"/>
    <col min="8717" max="8717" width="12.7109375" style="56" bestFit="1" customWidth="1"/>
    <col min="8718" max="8718" width="13.7109375" style="56" bestFit="1" customWidth="1"/>
    <col min="8719" max="8719" width="10.7109375" style="56" bestFit="1" customWidth="1"/>
    <col min="8720" max="8720" width="12.7109375" style="56" bestFit="1" customWidth="1"/>
    <col min="8721" max="8721" width="13.7109375" style="56" bestFit="1" customWidth="1"/>
    <col min="8722" max="8722" width="10.7109375" style="56" bestFit="1" customWidth="1"/>
    <col min="8723" max="8723" width="12.7109375" style="56" bestFit="1" customWidth="1"/>
    <col min="8724" max="8724" width="13.7109375" style="56" bestFit="1" customWidth="1"/>
    <col min="8725" max="8960" width="9.140625" style="56"/>
    <col min="8961" max="8961" width="10.7109375" style="56" bestFit="1" customWidth="1"/>
    <col min="8962" max="8962" width="9.7109375" style="56" bestFit="1" customWidth="1"/>
    <col min="8963" max="8963" width="10.7109375" style="56" bestFit="1" customWidth="1"/>
    <col min="8964" max="8964" width="12.7109375" style="56" bestFit="1" customWidth="1"/>
    <col min="8965" max="8965" width="13.7109375" style="56" bestFit="1" customWidth="1"/>
    <col min="8966" max="8966" width="10.7109375" style="56" bestFit="1" customWidth="1"/>
    <col min="8967" max="8967" width="12.7109375" style="56" bestFit="1" customWidth="1"/>
    <col min="8968" max="8968" width="13.7109375" style="56" bestFit="1" customWidth="1"/>
    <col min="8969" max="8969" width="10.7109375" style="56" bestFit="1" customWidth="1"/>
    <col min="8970" max="8970" width="12.7109375" style="56" bestFit="1" customWidth="1"/>
    <col min="8971" max="8971" width="13.7109375" style="56" bestFit="1" customWidth="1"/>
    <col min="8972" max="8972" width="10.7109375" style="56" bestFit="1" customWidth="1"/>
    <col min="8973" max="8973" width="12.7109375" style="56" bestFit="1" customWidth="1"/>
    <col min="8974" max="8974" width="13.7109375" style="56" bestFit="1" customWidth="1"/>
    <col min="8975" max="8975" width="10.7109375" style="56" bestFit="1" customWidth="1"/>
    <col min="8976" max="8976" width="12.7109375" style="56" bestFit="1" customWidth="1"/>
    <col min="8977" max="8977" width="13.7109375" style="56" bestFit="1" customWidth="1"/>
    <col min="8978" max="8978" width="10.7109375" style="56" bestFit="1" customWidth="1"/>
    <col min="8979" max="8979" width="12.7109375" style="56" bestFit="1" customWidth="1"/>
    <col min="8980" max="8980" width="13.7109375" style="56" bestFit="1" customWidth="1"/>
    <col min="8981" max="9216" width="9.140625" style="56"/>
    <col min="9217" max="9217" width="10.7109375" style="56" bestFit="1" customWidth="1"/>
    <col min="9218" max="9218" width="9.7109375" style="56" bestFit="1" customWidth="1"/>
    <col min="9219" max="9219" width="10.7109375" style="56" bestFit="1" customWidth="1"/>
    <col min="9220" max="9220" width="12.7109375" style="56" bestFit="1" customWidth="1"/>
    <col min="9221" max="9221" width="13.7109375" style="56" bestFit="1" customWidth="1"/>
    <col min="9222" max="9222" width="10.7109375" style="56" bestFit="1" customWidth="1"/>
    <col min="9223" max="9223" width="12.7109375" style="56" bestFit="1" customWidth="1"/>
    <col min="9224" max="9224" width="13.7109375" style="56" bestFit="1" customWidth="1"/>
    <col min="9225" max="9225" width="10.7109375" style="56" bestFit="1" customWidth="1"/>
    <col min="9226" max="9226" width="12.7109375" style="56" bestFit="1" customWidth="1"/>
    <col min="9227" max="9227" width="13.7109375" style="56" bestFit="1" customWidth="1"/>
    <col min="9228" max="9228" width="10.7109375" style="56" bestFit="1" customWidth="1"/>
    <col min="9229" max="9229" width="12.7109375" style="56" bestFit="1" customWidth="1"/>
    <col min="9230" max="9230" width="13.7109375" style="56" bestFit="1" customWidth="1"/>
    <col min="9231" max="9231" width="10.7109375" style="56" bestFit="1" customWidth="1"/>
    <col min="9232" max="9232" width="12.7109375" style="56" bestFit="1" customWidth="1"/>
    <col min="9233" max="9233" width="13.7109375" style="56" bestFit="1" customWidth="1"/>
    <col min="9234" max="9234" width="10.7109375" style="56" bestFit="1" customWidth="1"/>
    <col min="9235" max="9235" width="12.7109375" style="56" bestFit="1" customWidth="1"/>
    <col min="9236" max="9236" width="13.7109375" style="56" bestFit="1" customWidth="1"/>
    <col min="9237" max="9472" width="9.140625" style="56"/>
    <col min="9473" max="9473" width="10.7109375" style="56" bestFit="1" customWidth="1"/>
    <col min="9474" max="9474" width="9.7109375" style="56" bestFit="1" customWidth="1"/>
    <col min="9475" max="9475" width="10.7109375" style="56" bestFit="1" customWidth="1"/>
    <col min="9476" max="9476" width="12.7109375" style="56" bestFit="1" customWidth="1"/>
    <col min="9477" max="9477" width="13.7109375" style="56" bestFit="1" customWidth="1"/>
    <col min="9478" max="9478" width="10.7109375" style="56" bestFit="1" customWidth="1"/>
    <col min="9479" max="9479" width="12.7109375" style="56" bestFit="1" customWidth="1"/>
    <col min="9480" max="9480" width="13.7109375" style="56" bestFit="1" customWidth="1"/>
    <col min="9481" max="9481" width="10.7109375" style="56" bestFit="1" customWidth="1"/>
    <col min="9482" max="9482" width="12.7109375" style="56" bestFit="1" customWidth="1"/>
    <col min="9483" max="9483" width="13.7109375" style="56" bestFit="1" customWidth="1"/>
    <col min="9484" max="9484" width="10.7109375" style="56" bestFit="1" customWidth="1"/>
    <col min="9485" max="9485" width="12.7109375" style="56" bestFit="1" customWidth="1"/>
    <col min="9486" max="9486" width="13.7109375" style="56" bestFit="1" customWidth="1"/>
    <col min="9487" max="9487" width="10.7109375" style="56" bestFit="1" customWidth="1"/>
    <col min="9488" max="9488" width="12.7109375" style="56" bestFit="1" customWidth="1"/>
    <col min="9489" max="9489" width="13.7109375" style="56" bestFit="1" customWidth="1"/>
    <col min="9490" max="9490" width="10.7109375" style="56" bestFit="1" customWidth="1"/>
    <col min="9491" max="9491" width="12.7109375" style="56" bestFit="1" customWidth="1"/>
    <col min="9492" max="9492" width="13.7109375" style="56" bestFit="1" customWidth="1"/>
    <col min="9493" max="9728" width="9.140625" style="56"/>
    <col min="9729" max="9729" width="10.7109375" style="56" bestFit="1" customWidth="1"/>
    <col min="9730" max="9730" width="9.7109375" style="56" bestFit="1" customWidth="1"/>
    <col min="9731" max="9731" width="10.7109375" style="56" bestFit="1" customWidth="1"/>
    <col min="9732" max="9732" width="12.7109375" style="56" bestFit="1" customWidth="1"/>
    <col min="9733" max="9733" width="13.7109375" style="56" bestFit="1" customWidth="1"/>
    <col min="9734" max="9734" width="10.7109375" style="56" bestFit="1" customWidth="1"/>
    <col min="9735" max="9735" width="12.7109375" style="56" bestFit="1" customWidth="1"/>
    <col min="9736" max="9736" width="13.7109375" style="56" bestFit="1" customWidth="1"/>
    <col min="9737" max="9737" width="10.7109375" style="56" bestFit="1" customWidth="1"/>
    <col min="9738" max="9738" width="12.7109375" style="56" bestFit="1" customWidth="1"/>
    <col min="9739" max="9739" width="13.7109375" style="56" bestFit="1" customWidth="1"/>
    <col min="9740" max="9740" width="10.7109375" style="56" bestFit="1" customWidth="1"/>
    <col min="9741" max="9741" width="12.7109375" style="56" bestFit="1" customWidth="1"/>
    <col min="9742" max="9742" width="13.7109375" style="56" bestFit="1" customWidth="1"/>
    <col min="9743" max="9743" width="10.7109375" style="56" bestFit="1" customWidth="1"/>
    <col min="9744" max="9744" width="12.7109375" style="56" bestFit="1" customWidth="1"/>
    <col min="9745" max="9745" width="13.7109375" style="56" bestFit="1" customWidth="1"/>
    <col min="9746" max="9746" width="10.7109375" style="56" bestFit="1" customWidth="1"/>
    <col min="9747" max="9747" width="12.7109375" style="56" bestFit="1" customWidth="1"/>
    <col min="9748" max="9748" width="13.7109375" style="56" bestFit="1" customWidth="1"/>
    <col min="9749" max="9984" width="9.140625" style="56"/>
    <col min="9985" max="9985" width="10.7109375" style="56" bestFit="1" customWidth="1"/>
    <col min="9986" max="9986" width="9.7109375" style="56" bestFit="1" customWidth="1"/>
    <col min="9987" max="9987" width="10.7109375" style="56" bestFit="1" customWidth="1"/>
    <col min="9988" max="9988" width="12.7109375" style="56" bestFit="1" customWidth="1"/>
    <col min="9989" max="9989" width="13.7109375" style="56" bestFit="1" customWidth="1"/>
    <col min="9990" max="9990" width="10.7109375" style="56" bestFit="1" customWidth="1"/>
    <col min="9991" max="9991" width="12.7109375" style="56" bestFit="1" customWidth="1"/>
    <col min="9992" max="9992" width="13.7109375" style="56" bestFit="1" customWidth="1"/>
    <col min="9993" max="9993" width="10.7109375" style="56" bestFit="1" customWidth="1"/>
    <col min="9994" max="9994" width="12.7109375" style="56" bestFit="1" customWidth="1"/>
    <col min="9995" max="9995" width="13.7109375" style="56" bestFit="1" customWidth="1"/>
    <col min="9996" max="9996" width="10.7109375" style="56" bestFit="1" customWidth="1"/>
    <col min="9997" max="9997" width="12.7109375" style="56" bestFit="1" customWidth="1"/>
    <col min="9998" max="9998" width="13.7109375" style="56" bestFit="1" customWidth="1"/>
    <col min="9999" max="9999" width="10.7109375" style="56" bestFit="1" customWidth="1"/>
    <col min="10000" max="10000" width="12.7109375" style="56" bestFit="1" customWidth="1"/>
    <col min="10001" max="10001" width="13.7109375" style="56" bestFit="1" customWidth="1"/>
    <col min="10002" max="10002" width="10.7109375" style="56" bestFit="1" customWidth="1"/>
    <col min="10003" max="10003" width="12.7109375" style="56" bestFit="1" customWidth="1"/>
    <col min="10004" max="10004" width="13.7109375" style="56" bestFit="1" customWidth="1"/>
    <col min="10005" max="10240" width="9.140625" style="56"/>
    <col min="10241" max="10241" width="10.7109375" style="56" bestFit="1" customWidth="1"/>
    <col min="10242" max="10242" width="9.7109375" style="56" bestFit="1" customWidth="1"/>
    <col min="10243" max="10243" width="10.7109375" style="56" bestFit="1" customWidth="1"/>
    <col min="10244" max="10244" width="12.7109375" style="56" bestFit="1" customWidth="1"/>
    <col min="10245" max="10245" width="13.7109375" style="56" bestFit="1" customWidth="1"/>
    <col min="10246" max="10246" width="10.7109375" style="56" bestFit="1" customWidth="1"/>
    <col min="10247" max="10247" width="12.7109375" style="56" bestFit="1" customWidth="1"/>
    <col min="10248" max="10248" width="13.7109375" style="56" bestFit="1" customWidth="1"/>
    <col min="10249" max="10249" width="10.7109375" style="56" bestFit="1" customWidth="1"/>
    <col min="10250" max="10250" width="12.7109375" style="56" bestFit="1" customWidth="1"/>
    <col min="10251" max="10251" width="13.7109375" style="56" bestFit="1" customWidth="1"/>
    <col min="10252" max="10252" width="10.7109375" style="56" bestFit="1" customWidth="1"/>
    <col min="10253" max="10253" width="12.7109375" style="56" bestFit="1" customWidth="1"/>
    <col min="10254" max="10254" width="13.7109375" style="56" bestFit="1" customWidth="1"/>
    <col min="10255" max="10255" width="10.7109375" style="56" bestFit="1" customWidth="1"/>
    <col min="10256" max="10256" width="12.7109375" style="56" bestFit="1" customWidth="1"/>
    <col min="10257" max="10257" width="13.7109375" style="56" bestFit="1" customWidth="1"/>
    <col min="10258" max="10258" width="10.7109375" style="56" bestFit="1" customWidth="1"/>
    <col min="10259" max="10259" width="12.7109375" style="56" bestFit="1" customWidth="1"/>
    <col min="10260" max="10260" width="13.7109375" style="56" bestFit="1" customWidth="1"/>
    <col min="10261" max="10496" width="9.140625" style="56"/>
    <col min="10497" max="10497" width="10.7109375" style="56" bestFit="1" customWidth="1"/>
    <col min="10498" max="10498" width="9.7109375" style="56" bestFit="1" customWidth="1"/>
    <col min="10499" max="10499" width="10.7109375" style="56" bestFit="1" customWidth="1"/>
    <col min="10500" max="10500" width="12.7109375" style="56" bestFit="1" customWidth="1"/>
    <col min="10501" max="10501" width="13.7109375" style="56" bestFit="1" customWidth="1"/>
    <col min="10502" max="10502" width="10.7109375" style="56" bestFit="1" customWidth="1"/>
    <col min="10503" max="10503" width="12.7109375" style="56" bestFit="1" customWidth="1"/>
    <col min="10504" max="10504" width="13.7109375" style="56" bestFit="1" customWidth="1"/>
    <col min="10505" max="10505" width="10.7109375" style="56" bestFit="1" customWidth="1"/>
    <col min="10506" max="10506" width="12.7109375" style="56" bestFit="1" customWidth="1"/>
    <col min="10507" max="10507" width="13.7109375" style="56" bestFit="1" customWidth="1"/>
    <col min="10508" max="10508" width="10.7109375" style="56" bestFit="1" customWidth="1"/>
    <col min="10509" max="10509" width="12.7109375" style="56" bestFit="1" customWidth="1"/>
    <col min="10510" max="10510" width="13.7109375" style="56" bestFit="1" customWidth="1"/>
    <col min="10511" max="10511" width="10.7109375" style="56" bestFit="1" customWidth="1"/>
    <col min="10512" max="10512" width="12.7109375" style="56" bestFit="1" customWidth="1"/>
    <col min="10513" max="10513" width="13.7109375" style="56" bestFit="1" customWidth="1"/>
    <col min="10514" max="10514" width="10.7109375" style="56" bestFit="1" customWidth="1"/>
    <col min="10515" max="10515" width="12.7109375" style="56" bestFit="1" customWidth="1"/>
    <col min="10516" max="10516" width="13.7109375" style="56" bestFit="1" customWidth="1"/>
    <col min="10517" max="10752" width="9.140625" style="56"/>
    <col min="10753" max="10753" width="10.7109375" style="56" bestFit="1" customWidth="1"/>
    <col min="10754" max="10754" width="9.7109375" style="56" bestFit="1" customWidth="1"/>
    <col min="10755" max="10755" width="10.7109375" style="56" bestFit="1" customWidth="1"/>
    <col min="10756" max="10756" width="12.7109375" style="56" bestFit="1" customWidth="1"/>
    <col min="10757" max="10757" width="13.7109375" style="56" bestFit="1" customWidth="1"/>
    <col min="10758" max="10758" width="10.7109375" style="56" bestFit="1" customWidth="1"/>
    <col min="10759" max="10759" width="12.7109375" style="56" bestFit="1" customWidth="1"/>
    <col min="10760" max="10760" width="13.7109375" style="56" bestFit="1" customWidth="1"/>
    <col min="10761" max="10761" width="10.7109375" style="56" bestFit="1" customWidth="1"/>
    <col min="10762" max="10762" width="12.7109375" style="56" bestFit="1" customWidth="1"/>
    <col min="10763" max="10763" width="13.7109375" style="56" bestFit="1" customWidth="1"/>
    <col min="10764" max="10764" width="10.7109375" style="56" bestFit="1" customWidth="1"/>
    <col min="10765" max="10765" width="12.7109375" style="56" bestFit="1" customWidth="1"/>
    <col min="10766" max="10766" width="13.7109375" style="56" bestFit="1" customWidth="1"/>
    <col min="10767" max="10767" width="10.7109375" style="56" bestFit="1" customWidth="1"/>
    <col min="10768" max="10768" width="12.7109375" style="56" bestFit="1" customWidth="1"/>
    <col min="10769" max="10769" width="13.7109375" style="56" bestFit="1" customWidth="1"/>
    <col min="10770" max="10770" width="10.7109375" style="56" bestFit="1" customWidth="1"/>
    <col min="10771" max="10771" width="12.7109375" style="56" bestFit="1" customWidth="1"/>
    <col min="10772" max="10772" width="13.7109375" style="56" bestFit="1" customWidth="1"/>
    <col min="10773" max="11008" width="9.140625" style="56"/>
    <col min="11009" max="11009" width="10.7109375" style="56" bestFit="1" customWidth="1"/>
    <col min="11010" max="11010" width="9.7109375" style="56" bestFit="1" customWidth="1"/>
    <col min="11011" max="11011" width="10.7109375" style="56" bestFit="1" customWidth="1"/>
    <col min="11012" max="11012" width="12.7109375" style="56" bestFit="1" customWidth="1"/>
    <col min="11013" max="11013" width="13.7109375" style="56" bestFit="1" customWidth="1"/>
    <col min="11014" max="11014" width="10.7109375" style="56" bestFit="1" customWidth="1"/>
    <col min="11015" max="11015" width="12.7109375" style="56" bestFit="1" customWidth="1"/>
    <col min="11016" max="11016" width="13.7109375" style="56" bestFit="1" customWidth="1"/>
    <col min="11017" max="11017" width="10.7109375" style="56" bestFit="1" customWidth="1"/>
    <col min="11018" max="11018" width="12.7109375" style="56" bestFit="1" customWidth="1"/>
    <col min="11019" max="11019" width="13.7109375" style="56" bestFit="1" customWidth="1"/>
    <col min="11020" max="11020" width="10.7109375" style="56" bestFit="1" customWidth="1"/>
    <col min="11021" max="11021" width="12.7109375" style="56" bestFit="1" customWidth="1"/>
    <col min="11022" max="11022" width="13.7109375" style="56" bestFit="1" customWidth="1"/>
    <col min="11023" max="11023" width="10.7109375" style="56" bestFit="1" customWidth="1"/>
    <col min="11024" max="11024" width="12.7109375" style="56" bestFit="1" customWidth="1"/>
    <col min="11025" max="11025" width="13.7109375" style="56" bestFit="1" customWidth="1"/>
    <col min="11026" max="11026" width="10.7109375" style="56" bestFit="1" customWidth="1"/>
    <col min="11027" max="11027" width="12.7109375" style="56" bestFit="1" customWidth="1"/>
    <col min="11028" max="11028" width="13.7109375" style="56" bestFit="1" customWidth="1"/>
    <col min="11029" max="11264" width="9.140625" style="56"/>
    <col min="11265" max="11265" width="10.7109375" style="56" bestFit="1" customWidth="1"/>
    <col min="11266" max="11266" width="9.7109375" style="56" bestFit="1" customWidth="1"/>
    <col min="11267" max="11267" width="10.7109375" style="56" bestFit="1" customWidth="1"/>
    <col min="11268" max="11268" width="12.7109375" style="56" bestFit="1" customWidth="1"/>
    <col min="11269" max="11269" width="13.7109375" style="56" bestFit="1" customWidth="1"/>
    <col min="11270" max="11270" width="10.7109375" style="56" bestFit="1" customWidth="1"/>
    <col min="11271" max="11271" width="12.7109375" style="56" bestFit="1" customWidth="1"/>
    <col min="11272" max="11272" width="13.7109375" style="56" bestFit="1" customWidth="1"/>
    <col min="11273" max="11273" width="10.7109375" style="56" bestFit="1" customWidth="1"/>
    <col min="11274" max="11274" width="12.7109375" style="56" bestFit="1" customWidth="1"/>
    <col min="11275" max="11275" width="13.7109375" style="56" bestFit="1" customWidth="1"/>
    <col min="11276" max="11276" width="10.7109375" style="56" bestFit="1" customWidth="1"/>
    <col min="11277" max="11277" width="12.7109375" style="56" bestFit="1" customWidth="1"/>
    <col min="11278" max="11278" width="13.7109375" style="56" bestFit="1" customWidth="1"/>
    <col min="11279" max="11279" width="10.7109375" style="56" bestFit="1" customWidth="1"/>
    <col min="11280" max="11280" width="12.7109375" style="56" bestFit="1" customWidth="1"/>
    <col min="11281" max="11281" width="13.7109375" style="56" bestFit="1" customWidth="1"/>
    <col min="11282" max="11282" width="10.7109375" style="56" bestFit="1" customWidth="1"/>
    <col min="11283" max="11283" width="12.7109375" style="56" bestFit="1" customWidth="1"/>
    <col min="11284" max="11284" width="13.7109375" style="56" bestFit="1" customWidth="1"/>
    <col min="11285" max="11520" width="9.140625" style="56"/>
    <col min="11521" max="11521" width="10.7109375" style="56" bestFit="1" customWidth="1"/>
    <col min="11522" max="11522" width="9.7109375" style="56" bestFit="1" customWidth="1"/>
    <col min="11523" max="11523" width="10.7109375" style="56" bestFit="1" customWidth="1"/>
    <col min="11524" max="11524" width="12.7109375" style="56" bestFit="1" customWidth="1"/>
    <col min="11525" max="11525" width="13.7109375" style="56" bestFit="1" customWidth="1"/>
    <col min="11526" max="11526" width="10.7109375" style="56" bestFit="1" customWidth="1"/>
    <col min="11527" max="11527" width="12.7109375" style="56" bestFit="1" customWidth="1"/>
    <col min="11528" max="11528" width="13.7109375" style="56" bestFit="1" customWidth="1"/>
    <col min="11529" max="11529" width="10.7109375" style="56" bestFit="1" customWidth="1"/>
    <col min="11530" max="11530" width="12.7109375" style="56" bestFit="1" customWidth="1"/>
    <col min="11531" max="11531" width="13.7109375" style="56" bestFit="1" customWidth="1"/>
    <col min="11532" max="11532" width="10.7109375" style="56" bestFit="1" customWidth="1"/>
    <col min="11533" max="11533" width="12.7109375" style="56" bestFit="1" customWidth="1"/>
    <col min="11534" max="11534" width="13.7109375" style="56" bestFit="1" customWidth="1"/>
    <col min="11535" max="11535" width="10.7109375" style="56" bestFit="1" customWidth="1"/>
    <col min="11536" max="11536" width="12.7109375" style="56" bestFit="1" customWidth="1"/>
    <col min="11537" max="11537" width="13.7109375" style="56" bestFit="1" customWidth="1"/>
    <col min="11538" max="11538" width="10.7109375" style="56" bestFit="1" customWidth="1"/>
    <col min="11539" max="11539" width="12.7109375" style="56" bestFit="1" customWidth="1"/>
    <col min="11540" max="11540" width="13.7109375" style="56" bestFit="1" customWidth="1"/>
    <col min="11541" max="11776" width="9.140625" style="56"/>
    <col min="11777" max="11777" width="10.7109375" style="56" bestFit="1" customWidth="1"/>
    <col min="11778" max="11778" width="9.7109375" style="56" bestFit="1" customWidth="1"/>
    <col min="11779" max="11779" width="10.7109375" style="56" bestFit="1" customWidth="1"/>
    <col min="11780" max="11780" width="12.7109375" style="56" bestFit="1" customWidth="1"/>
    <col min="11781" max="11781" width="13.7109375" style="56" bestFit="1" customWidth="1"/>
    <col min="11782" max="11782" width="10.7109375" style="56" bestFit="1" customWidth="1"/>
    <col min="11783" max="11783" width="12.7109375" style="56" bestFit="1" customWidth="1"/>
    <col min="11784" max="11784" width="13.7109375" style="56" bestFit="1" customWidth="1"/>
    <col min="11785" max="11785" width="10.7109375" style="56" bestFit="1" customWidth="1"/>
    <col min="11786" max="11786" width="12.7109375" style="56" bestFit="1" customWidth="1"/>
    <col min="11787" max="11787" width="13.7109375" style="56" bestFit="1" customWidth="1"/>
    <col min="11788" max="11788" width="10.7109375" style="56" bestFit="1" customWidth="1"/>
    <col min="11789" max="11789" width="12.7109375" style="56" bestFit="1" customWidth="1"/>
    <col min="11790" max="11790" width="13.7109375" style="56" bestFit="1" customWidth="1"/>
    <col min="11791" max="11791" width="10.7109375" style="56" bestFit="1" customWidth="1"/>
    <col min="11792" max="11792" width="12.7109375" style="56" bestFit="1" customWidth="1"/>
    <col min="11793" max="11793" width="13.7109375" style="56" bestFit="1" customWidth="1"/>
    <col min="11794" max="11794" width="10.7109375" style="56" bestFit="1" customWidth="1"/>
    <col min="11795" max="11795" width="12.7109375" style="56" bestFit="1" customWidth="1"/>
    <col min="11796" max="11796" width="13.7109375" style="56" bestFit="1" customWidth="1"/>
    <col min="11797" max="12032" width="9.140625" style="56"/>
    <col min="12033" max="12033" width="10.7109375" style="56" bestFit="1" customWidth="1"/>
    <col min="12034" max="12034" width="9.7109375" style="56" bestFit="1" customWidth="1"/>
    <col min="12035" max="12035" width="10.7109375" style="56" bestFit="1" customWidth="1"/>
    <col min="12036" max="12036" width="12.7109375" style="56" bestFit="1" customWidth="1"/>
    <col min="12037" max="12037" width="13.7109375" style="56" bestFit="1" customWidth="1"/>
    <col min="12038" max="12038" width="10.7109375" style="56" bestFit="1" customWidth="1"/>
    <col min="12039" max="12039" width="12.7109375" style="56" bestFit="1" customWidth="1"/>
    <col min="12040" max="12040" width="13.7109375" style="56" bestFit="1" customWidth="1"/>
    <col min="12041" max="12041" width="10.7109375" style="56" bestFit="1" customWidth="1"/>
    <col min="12042" max="12042" width="12.7109375" style="56" bestFit="1" customWidth="1"/>
    <col min="12043" max="12043" width="13.7109375" style="56" bestFit="1" customWidth="1"/>
    <col min="12044" max="12044" width="10.7109375" style="56" bestFit="1" customWidth="1"/>
    <col min="12045" max="12045" width="12.7109375" style="56" bestFit="1" customWidth="1"/>
    <col min="12046" max="12046" width="13.7109375" style="56" bestFit="1" customWidth="1"/>
    <col min="12047" max="12047" width="10.7109375" style="56" bestFit="1" customWidth="1"/>
    <col min="12048" max="12048" width="12.7109375" style="56" bestFit="1" customWidth="1"/>
    <col min="12049" max="12049" width="13.7109375" style="56" bestFit="1" customWidth="1"/>
    <col min="12050" max="12050" width="10.7109375" style="56" bestFit="1" customWidth="1"/>
    <col min="12051" max="12051" width="12.7109375" style="56" bestFit="1" customWidth="1"/>
    <col min="12052" max="12052" width="13.7109375" style="56" bestFit="1" customWidth="1"/>
    <col min="12053" max="12288" width="9.140625" style="56"/>
    <col min="12289" max="12289" width="10.7109375" style="56" bestFit="1" customWidth="1"/>
    <col min="12290" max="12290" width="9.7109375" style="56" bestFit="1" customWidth="1"/>
    <col min="12291" max="12291" width="10.7109375" style="56" bestFit="1" customWidth="1"/>
    <col min="12292" max="12292" width="12.7109375" style="56" bestFit="1" customWidth="1"/>
    <col min="12293" max="12293" width="13.7109375" style="56" bestFit="1" customWidth="1"/>
    <col min="12294" max="12294" width="10.7109375" style="56" bestFit="1" customWidth="1"/>
    <col min="12295" max="12295" width="12.7109375" style="56" bestFit="1" customWidth="1"/>
    <col min="12296" max="12296" width="13.7109375" style="56" bestFit="1" customWidth="1"/>
    <col min="12297" max="12297" width="10.7109375" style="56" bestFit="1" customWidth="1"/>
    <col min="12298" max="12298" width="12.7109375" style="56" bestFit="1" customWidth="1"/>
    <col min="12299" max="12299" width="13.7109375" style="56" bestFit="1" customWidth="1"/>
    <col min="12300" max="12300" width="10.7109375" style="56" bestFit="1" customWidth="1"/>
    <col min="12301" max="12301" width="12.7109375" style="56" bestFit="1" customWidth="1"/>
    <col min="12302" max="12302" width="13.7109375" style="56" bestFit="1" customWidth="1"/>
    <col min="12303" max="12303" width="10.7109375" style="56" bestFit="1" customWidth="1"/>
    <col min="12304" max="12304" width="12.7109375" style="56" bestFit="1" customWidth="1"/>
    <col min="12305" max="12305" width="13.7109375" style="56" bestFit="1" customWidth="1"/>
    <col min="12306" max="12306" width="10.7109375" style="56" bestFit="1" customWidth="1"/>
    <col min="12307" max="12307" width="12.7109375" style="56" bestFit="1" customWidth="1"/>
    <col min="12308" max="12308" width="13.7109375" style="56" bestFit="1" customWidth="1"/>
    <col min="12309" max="12544" width="9.140625" style="56"/>
    <col min="12545" max="12545" width="10.7109375" style="56" bestFit="1" customWidth="1"/>
    <col min="12546" max="12546" width="9.7109375" style="56" bestFit="1" customWidth="1"/>
    <col min="12547" max="12547" width="10.7109375" style="56" bestFit="1" customWidth="1"/>
    <col min="12548" max="12548" width="12.7109375" style="56" bestFit="1" customWidth="1"/>
    <col min="12549" max="12549" width="13.7109375" style="56" bestFit="1" customWidth="1"/>
    <col min="12550" max="12550" width="10.7109375" style="56" bestFit="1" customWidth="1"/>
    <col min="12551" max="12551" width="12.7109375" style="56" bestFit="1" customWidth="1"/>
    <col min="12552" max="12552" width="13.7109375" style="56" bestFit="1" customWidth="1"/>
    <col min="12553" max="12553" width="10.7109375" style="56" bestFit="1" customWidth="1"/>
    <col min="12554" max="12554" width="12.7109375" style="56" bestFit="1" customWidth="1"/>
    <col min="12555" max="12555" width="13.7109375" style="56" bestFit="1" customWidth="1"/>
    <col min="12556" max="12556" width="10.7109375" style="56" bestFit="1" customWidth="1"/>
    <col min="12557" max="12557" width="12.7109375" style="56" bestFit="1" customWidth="1"/>
    <col min="12558" max="12558" width="13.7109375" style="56" bestFit="1" customWidth="1"/>
    <col min="12559" max="12559" width="10.7109375" style="56" bestFit="1" customWidth="1"/>
    <col min="12560" max="12560" width="12.7109375" style="56" bestFit="1" customWidth="1"/>
    <col min="12561" max="12561" width="13.7109375" style="56" bestFit="1" customWidth="1"/>
    <col min="12562" max="12562" width="10.7109375" style="56" bestFit="1" customWidth="1"/>
    <col min="12563" max="12563" width="12.7109375" style="56" bestFit="1" customWidth="1"/>
    <col min="12564" max="12564" width="13.7109375" style="56" bestFit="1" customWidth="1"/>
    <col min="12565" max="12800" width="9.140625" style="56"/>
    <col min="12801" max="12801" width="10.7109375" style="56" bestFit="1" customWidth="1"/>
    <col min="12802" max="12802" width="9.7109375" style="56" bestFit="1" customWidth="1"/>
    <col min="12803" max="12803" width="10.7109375" style="56" bestFit="1" customWidth="1"/>
    <col min="12804" max="12804" width="12.7109375" style="56" bestFit="1" customWidth="1"/>
    <col min="12805" max="12805" width="13.7109375" style="56" bestFit="1" customWidth="1"/>
    <col min="12806" max="12806" width="10.7109375" style="56" bestFit="1" customWidth="1"/>
    <col min="12807" max="12807" width="12.7109375" style="56" bestFit="1" customWidth="1"/>
    <col min="12808" max="12808" width="13.7109375" style="56" bestFit="1" customWidth="1"/>
    <col min="12809" max="12809" width="10.7109375" style="56" bestFit="1" customWidth="1"/>
    <col min="12810" max="12810" width="12.7109375" style="56" bestFit="1" customWidth="1"/>
    <col min="12811" max="12811" width="13.7109375" style="56" bestFit="1" customWidth="1"/>
    <col min="12812" max="12812" width="10.7109375" style="56" bestFit="1" customWidth="1"/>
    <col min="12813" max="12813" width="12.7109375" style="56" bestFit="1" customWidth="1"/>
    <col min="12814" max="12814" width="13.7109375" style="56" bestFit="1" customWidth="1"/>
    <col min="12815" max="12815" width="10.7109375" style="56" bestFit="1" customWidth="1"/>
    <col min="12816" max="12816" width="12.7109375" style="56" bestFit="1" customWidth="1"/>
    <col min="12817" max="12817" width="13.7109375" style="56" bestFit="1" customWidth="1"/>
    <col min="12818" max="12818" width="10.7109375" style="56" bestFit="1" customWidth="1"/>
    <col min="12819" max="12819" width="12.7109375" style="56" bestFit="1" customWidth="1"/>
    <col min="12820" max="12820" width="13.7109375" style="56" bestFit="1" customWidth="1"/>
    <col min="12821" max="13056" width="9.140625" style="56"/>
    <col min="13057" max="13057" width="10.7109375" style="56" bestFit="1" customWidth="1"/>
    <col min="13058" max="13058" width="9.7109375" style="56" bestFit="1" customWidth="1"/>
    <col min="13059" max="13059" width="10.7109375" style="56" bestFit="1" customWidth="1"/>
    <col min="13060" max="13060" width="12.7109375" style="56" bestFit="1" customWidth="1"/>
    <col min="13061" max="13061" width="13.7109375" style="56" bestFit="1" customWidth="1"/>
    <col min="13062" max="13062" width="10.7109375" style="56" bestFit="1" customWidth="1"/>
    <col min="13063" max="13063" width="12.7109375" style="56" bestFit="1" customWidth="1"/>
    <col min="13064" max="13064" width="13.7109375" style="56" bestFit="1" customWidth="1"/>
    <col min="13065" max="13065" width="10.7109375" style="56" bestFit="1" customWidth="1"/>
    <col min="13066" max="13066" width="12.7109375" style="56" bestFit="1" customWidth="1"/>
    <col min="13067" max="13067" width="13.7109375" style="56" bestFit="1" customWidth="1"/>
    <col min="13068" max="13068" width="10.7109375" style="56" bestFit="1" customWidth="1"/>
    <col min="13069" max="13069" width="12.7109375" style="56" bestFit="1" customWidth="1"/>
    <col min="13070" max="13070" width="13.7109375" style="56" bestFit="1" customWidth="1"/>
    <col min="13071" max="13071" width="10.7109375" style="56" bestFit="1" customWidth="1"/>
    <col min="13072" max="13072" width="12.7109375" style="56" bestFit="1" customWidth="1"/>
    <col min="13073" max="13073" width="13.7109375" style="56" bestFit="1" customWidth="1"/>
    <col min="13074" max="13074" width="10.7109375" style="56" bestFit="1" customWidth="1"/>
    <col min="13075" max="13075" width="12.7109375" style="56" bestFit="1" customWidth="1"/>
    <col min="13076" max="13076" width="13.7109375" style="56" bestFit="1" customWidth="1"/>
    <col min="13077" max="13312" width="9.140625" style="56"/>
    <col min="13313" max="13313" width="10.7109375" style="56" bestFit="1" customWidth="1"/>
    <col min="13314" max="13314" width="9.7109375" style="56" bestFit="1" customWidth="1"/>
    <col min="13315" max="13315" width="10.7109375" style="56" bestFit="1" customWidth="1"/>
    <col min="13316" max="13316" width="12.7109375" style="56" bestFit="1" customWidth="1"/>
    <col min="13317" max="13317" width="13.7109375" style="56" bestFit="1" customWidth="1"/>
    <col min="13318" max="13318" width="10.7109375" style="56" bestFit="1" customWidth="1"/>
    <col min="13319" max="13319" width="12.7109375" style="56" bestFit="1" customWidth="1"/>
    <col min="13320" max="13320" width="13.7109375" style="56" bestFit="1" customWidth="1"/>
    <col min="13321" max="13321" width="10.7109375" style="56" bestFit="1" customWidth="1"/>
    <col min="13322" max="13322" width="12.7109375" style="56" bestFit="1" customWidth="1"/>
    <col min="13323" max="13323" width="13.7109375" style="56" bestFit="1" customWidth="1"/>
    <col min="13324" max="13324" width="10.7109375" style="56" bestFit="1" customWidth="1"/>
    <col min="13325" max="13325" width="12.7109375" style="56" bestFit="1" customWidth="1"/>
    <col min="13326" max="13326" width="13.7109375" style="56" bestFit="1" customWidth="1"/>
    <col min="13327" max="13327" width="10.7109375" style="56" bestFit="1" customWidth="1"/>
    <col min="13328" max="13328" width="12.7109375" style="56" bestFit="1" customWidth="1"/>
    <col min="13329" max="13329" width="13.7109375" style="56" bestFit="1" customWidth="1"/>
    <col min="13330" max="13330" width="10.7109375" style="56" bestFit="1" customWidth="1"/>
    <col min="13331" max="13331" width="12.7109375" style="56" bestFit="1" customWidth="1"/>
    <col min="13332" max="13332" width="13.7109375" style="56" bestFit="1" customWidth="1"/>
    <col min="13333" max="13568" width="9.140625" style="56"/>
    <col min="13569" max="13569" width="10.7109375" style="56" bestFit="1" customWidth="1"/>
    <col min="13570" max="13570" width="9.7109375" style="56" bestFit="1" customWidth="1"/>
    <col min="13571" max="13571" width="10.7109375" style="56" bestFit="1" customWidth="1"/>
    <col min="13572" max="13572" width="12.7109375" style="56" bestFit="1" customWidth="1"/>
    <col min="13573" max="13573" width="13.7109375" style="56" bestFit="1" customWidth="1"/>
    <col min="13574" max="13574" width="10.7109375" style="56" bestFit="1" customWidth="1"/>
    <col min="13575" max="13575" width="12.7109375" style="56" bestFit="1" customWidth="1"/>
    <col min="13576" max="13576" width="13.7109375" style="56" bestFit="1" customWidth="1"/>
    <col min="13577" max="13577" width="10.7109375" style="56" bestFit="1" customWidth="1"/>
    <col min="13578" max="13578" width="12.7109375" style="56" bestFit="1" customWidth="1"/>
    <col min="13579" max="13579" width="13.7109375" style="56" bestFit="1" customWidth="1"/>
    <col min="13580" max="13580" width="10.7109375" style="56" bestFit="1" customWidth="1"/>
    <col min="13581" max="13581" width="12.7109375" style="56" bestFit="1" customWidth="1"/>
    <col min="13582" max="13582" width="13.7109375" style="56" bestFit="1" customWidth="1"/>
    <col min="13583" max="13583" width="10.7109375" style="56" bestFit="1" customWidth="1"/>
    <col min="13584" max="13584" width="12.7109375" style="56" bestFit="1" customWidth="1"/>
    <col min="13585" max="13585" width="13.7109375" style="56" bestFit="1" customWidth="1"/>
    <col min="13586" max="13586" width="10.7109375" style="56" bestFit="1" customWidth="1"/>
    <col min="13587" max="13587" width="12.7109375" style="56" bestFit="1" customWidth="1"/>
    <col min="13588" max="13588" width="13.7109375" style="56" bestFit="1" customWidth="1"/>
    <col min="13589" max="13824" width="9.140625" style="56"/>
    <col min="13825" max="13825" width="10.7109375" style="56" bestFit="1" customWidth="1"/>
    <col min="13826" max="13826" width="9.7109375" style="56" bestFit="1" customWidth="1"/>
    <col min="13827" max="13827" width="10.7109375" style="56" bestFit="1" customWidth="1"/>
    <col min="13828" max="13828" width="12.7109375" style="56" bestFit="1" customWidth="1"/>
    <col min="13829" max="13829" width="13.7109375" style="56" bestFit="1" customWidth="1"/>
    <col min="13830" max="13830" width="10.7109375" style="56" bestFit="1" customWidth="1"/>
    <col min="13831" max="13831" width="12.7109375" style="56" bestFit="1" customWidth="1"/>
    <col min="13832" max="13832" width="13.7109375" style="56" bestFit="1" customWidth="1"/>
    <col min="13833" max="13833" width="10.7109375" style="56" bestFit="1" customWidth="1"/>
    <col min="13834" max="13834" width="12.7109375" style="56" bestFit="1" customWidth="1"/>
    <col min="13835" max="13835" width="13.7109375" style="56" bestFit="1" customWidth="1"/>
    <col min="13836" max="13836" width="10.7109375" style="56" bestFit="1" customWidth="1"/>
    <col min="13837" max="13837" width="12.7109375" style="56" bestFit="1" customWidth="1"/>
    <col min="13838" max="13838" width="13.7109375" style="56" bestFit="1" customWidth="1"/>
    <col min="13839" max="13839" width="10.7109375" style="56" bestFit="1" customWidth="1"/>
    <col min="13840" max="13840" width="12.7109375" style="56" bestFit="1" customWidth="1"/>
    <col min="13841" max="13841" width="13.7109375" style="56" bestFit="1" customWidth="1"/>
    <col min="13842" max="13842" width="10.7109375" style="56" bestFit="1" customWidth="1"/>
    <col min="13843" max="13843" width="12.7109375" style="56" bestFit="1" customWidth="1"/>
    <col min="13844" max="13844" width="13.7109375" style="56" bestFit="1" customWidth="1"/>
    <col min="13845" max="14080" width="9.140625" style="56"/>
    <col min="14081" max="14081" width="10.7109375" style="56" bestFit="1" customWidth="1"/>
    <col min="14082" max="14082" width="9.7109375" style="56" bestFit="1" customWidth="1"/>
    <col min="14083" max="14083" width="10.7109375" style="56" bestFit="1" customWidth="1"/>
    <col min="14084" max="14084" width="12.7109375" style="56" bestFit="1" customWidth="1"/>
    <col min="14085" max="14085" width="13.7109375" style="56" bestFit="1" customWidth="1"/>
    <col min="14086" max="14086" width="10.7109375" style="56" bestFit="1" customWidth="1"/>
    <col min="14087" max="14087" width="12.7109375" style="56" bestFit="1" customWidth="1"/>
    <col min="14088" max="14088" width="13.7109375" style="56" bestFit="1" customWidth="1"/>
    <col min="14089" max="14089" width="10.7109375" style="56" bestFit="1" customWidth="1"/>
    <col min="14090" max="14090" width="12.7109375" style="56" bestFit="1" customWidth="1"/>
    <col min="14091" max="14091" width="13.7109375" style="56" bestFit="1" customWidth="1"/>
    <col min="14092" max="14092" width="10.7109375" style="56" bestFit="1" customWidth="1"/>
    <col min="14093" max="14093" width="12.7109375" style="56" bestFit="1" customWidth="1"/>
    <col min="14094" max="14094" width="13.7109375" style="56" bestFit="1" customWidth="1"/>
    <col min="14095" max="14095" width="10.7109375" style="56" bestFit="1" customWidth="1"/>
    <col min="14096" max="14096" width="12.7109375" style="56" bestFit="1" customWidth="1"/>
    <col min="14097" max="14097" width="13.7109375" style="56" bestFit="1" customWidth="1"/>
    <col min="14098" max="14098" width="10.7109375" style="56" bestFit="1" customWidth="1"/>
    <col min="14099" max="14099" width="12.7109375" style="56" bestFit="1" customWidth="1"/>
    <col min="14100" max="14100" width="13.7109375" style="56" bestFit="1" customWidth="1"/>
    <col min="14101" max="14336" width="9.140625" style="56"/>
    <col min="14337" max="14337" width="10.7109375" style="56" bestFit="1" customWidth="1"/>
    <col min="14338" max="14338" width="9.7109375" style="56" bestFit="1" customWidth="1"/>
    <col min="14339" max="14339" width="10.7109375" style="56" bestFit="1" customWidth="1"/>
    <col min="14340" max="14340" width="12.7109375" style="56" bestFit="1" customWidth="1"/>
    <col min="14341" max="14341" width="13.7109375" style="56" bestFit="1" customWidth="1"/>
    <col min="14342" max="14342" width="10.7109375" style="56" bestFit="1" customWidth="1"/>
    <col min="14343" max="14343" width="12.7109375" style="56" bestFit="1" customWidth="1"/>
    <col min="14344" max="14344" width="13.7109375" style="56" bestFit="1" customWidth="1"/>
    <col min="14345" max="14345" width="10.7109375" style="56" bestFit="1" customWidth="1"/>
    <col min="14346" max="14346" width="12.7109375" style="56" bestFit="1" customWidth="1"/>
    <col min="14347" max="14347" width="13.7109375" style="56" bestFit="1" customWidth="1"/>
    <col min="14348" max="14348" width="10.7109375" style="56" bestFit="1" customWidth="1"/>
    <col min="14349" max="14349" width="12.7109375" style="56" bestFit="1" customWidth="1"/>
    <col min="14350" max="14350" width="13.7109375" style="56" bestFit="1" customWidth="1"/>
    <col min="14351" max="14351" width="10.7109375" style="56" bestFit="1" customWidth="1"/>
    <col min="14352" max="14352" width="12.7109375" style="56" bestFit="1" customWidth="1"/>
    <col min="14353" max="14353" width="13.7109375" style="56" bestFit="1" customWidth="1"/>
    <col min="14354" max="14354" width="10.7109375" style="56" bestFit="1" customWidth="1"/>
    <col min="14355" max="14355" width="12.7109375" style="56" bestFit="1" customWidth="1"/>
    <col min="14356" max="14356" width="13.7109375" style="56" bestFit="1" customWidth="1"/>
    <col min="14357" max="14592" width="9.140625" style="56"/>
    <col min="14593" max="14593" width="10.7109375" style="56" bestFit="1" customWidth="1"/>
    <col min="14594" max="14594" width="9.7109375" style="56" bestFit="1" customWidth="1"/>
    <col min="14595" max="14595" width="10.7109375" style="56" bestFit="1" customWidth="1"/>
    <col min="14596" max="14596" width="12.7109375" style="56" bestFit="1" customWidth="1"/>
    <col min="14597" max="14597" width="13.7109375" style="56" bestFit="1" customWidth="1"/>
    <col min="14598" max="14598" width="10.7109375" style="56" bestFit="1" customWidth="1"/>
    <col min="14599" max="14599" width="12.7109375" style="56" bestFit="1" customWidth="1"/>
    <col min="14600" max="14600" width="13.7109375" style="56" bestFit="1" customWidth="1"/>
    <col min="14601" max="14601" width="10.7109375" style="56" bestFit="1" customWidth="1"/>
    <col min="14602" max="14602" width="12.7109375" style="56" bestFit="1" customWidth="1"/>
    <col min="14603" max="14603" width="13.7109375" style="56" bestFit="1" customWidth="1"/>
    <col min="14604" max="14604" width="10.7109375" style="56" bestFit="1" customWidth="1"/>
    <col min="14605" max="14605" width="12.7109375" style="56" bestFit="1" customWidth="1"/>
    <col min="14606" max="14606" width="13.7109375" style="56" bestFit="1" customWidth="1"/>
    <col min="14607" max="14607" width="10.7109375" style="56" bestFit="1" customWidth="1"/>
    <col min="14608" max="14608" width="12.7109375" style="56" bestFit="1" customWidth="1"/>
    <col min="14609" max="14609" width="13.7109375" style="56" bestFit="1" customWidth="1"/>
    <col min="14610" max="14610" width="10.7109375" style="56" bestFit="1" customWidth="1"/>
    <col min="14611" max="14611" width="12.7109375" style="56" bestFit="1" customWidth="1"/>
    <col min="14612" max="14612" width="13.7109375" style="56" bestFit="1" customWidth="1"/>
    <col min="14613" max="14848" width="9.140625" style="56"/>
    <col min="14849" max="14849" width="10.7109375" style="56" bestFit="1" customWidth="1"/>
    <col min="14850" max="14850" width="9.7109375" style="56" bestFit="1" customWidth="1"/>
    <col min="14851" max="14851" width="10.7109375" style="56" bestFit="1" customWidth="1"/>
    <col min="14852" max="14852" width="12.7109375" style="56" bestFit="1" customWidth="1"/>
    <col min="14853" max="14853" width="13.7109375" style="56" bestFit="1" customWidth="1"/>
    <col min="14854" max="14854" width="10.7109375" style="56" bestFit="1" customWidth="1"/>
    <col min="14855" max="14855" width="12.7109375" style="56" bestFit="1" customWidth="1"/>
    <col min="14856" max="14856" width="13.7109375" style="56" bestFit="1" customWidth="1"/>
    <col min="14857" max="14857" width="10.7109375" style="56" bestFit="1" customWidth="1"/>
    <col min="14858" max="14858" width="12.7109375" style="56" bestFit="1" customWidth="1"/>
    <col min="14859" max="14859" width="13.7109375" style="56" bestFit="1" customWidth="1"/>
    <col min="14860" max="14860" width="10.7109375" style="56" bestFit="1" customWidth="1"/>
    <col min="14861" max="14861" width="12.7109375" style="56" bestFit="1" customWidth="1"/>
    <col min="14862" max="14862" width="13.7109375" style="56" bestFit="1" customWidth="1"/>
    <col min="14863" max="14863" width="10.7109375" style="56" bestFit="1" customWidth="1"/>
    <col min="14864" max="14864" width="12.7109375" style="56" bestFit="1" customWidth="1"/>
    <col min="14865" max="14865" width="13.7109375" style="56" bestFit="1" customWidth="1"/>
    <col min="14866" max="14866" width="10.7109375" style="56" bestFit="1" customWidth="1"/>
    <col min="14867" max="14867" width="12.7109375" style="56" bestFit="1" customWidth="1"/>
    <col min="14868" max="14868" width="13.7109375" style="56" bestFit="1" customWidth="1"/>
    <col min="14869" max="15104" width="9.140625" style="56"/>
    <col min="15105" max="15105" width="10.7109375" style="56" bestFit="1" customWidth="1"/>
    <col min="15106" max="15106" width="9.7109375" style="56" bestFit="1" customWidth="1"/>
    <col min="15107" max="15107" width="10.7109375" style="56" bestFit="1" customWidth="1"/>
    <col min="15108" max="15108" width="12.7109375" style="56" bestFit="1" customWidth="1"/>
    <col min="15109" max="15109" width="13.7109375" style="56" bestFit="1" customWidth="1"/>
    <col min="15110" max="15110" width="10.7109375" style="56" bestFit="1" customWidth="1"/>
    <col min="15111" max="15111" width="12.7109375" style="56" bestFit="1" customWidth="1"/>
    <col min="15112" max="15112" width="13.7109375" style="56" bestFit="1" customWidth="1"/>
    <col min="15113" max="15113" width="10.7109375" style="56" bestFit="1" customWidth="1"/>
    <col min="15114" max="15114" width="12.7109375" style="56" bestFit="1" customWidth="1"/>
    <col min="15115" max="15115" width="13.7109375" style="56" bestFit="1" customWidth="1"/>
    <col min="15116" max="15116" width="10.7109375" style="56" bestFit="1" customWidth="1"/>
    <col min="15117" max="15117" width="12.7109375" style="56" bestFit="1" customWidth="1"/>
    <col min="15118" max="15118" width="13.7109375" style="56" bestFit="1" customWidth="1"/>
    <col min="15119" max="15119" width="10.7109375" style="56" bestFit="1" customWidth="1"/>
    <col min="15120" max="15120" width="12.7109375" style="56" bestFit="1" customWidth="1"/>
    <col min="15121" max="15121" width="13.7109375" style="56" bestFit="1" customWidth="1"/>
    <col min="15122" max="15122" width="10.7109375" style="56" bestFit="1" customWidth="1"/>
    <col min="15123" max="15123" width="12.7109375" style="56" bestFit="1" customWidth="1"/>
    <col min="15124" max="15124" width="13.7109375" style="56" bestFit="1" customWidth="1"/>
    <col min="15125" max="15360" width="9.140625" style="56"/>
    <col min="15361" max="15361" width="10.7109375" style="56" bestFit="1" customWidth="1"/>
    <col min="15362" max="15362" width="9.7109375" style="56" bestFit="1" customWidth="1"/>
    <col min="15363" max="15363" width="10.7109375" style="56" bestFit="1" customWidth="1"/>
    <col min="15364" max="15364" width="12.7109375" style="56" bestFit="1" customWidth="1"/>
    <col min="15365" max="15365" width="13.7109375" style="56" bestFit="1" customWidth="1"/>
    <col min="15366" max="15366" width="10.7109375" style="56" bestFit="1" customWidth="1"/>
    <col min="15367" max="15367" width="12.7109375" style="56" bestFit="1" customWidth="1"/>
    <col min="15368" max="15368" width="13.7109375" style="56" bestFit="1" customWidth="1"/>
    <col min="15369" max="15369" width="10.7109375" style="56" bestFit="1" customWidth="1"/>
    <col min="15370" max="15370" width="12.7109375" style="56" bestFit="1" customWidth="1"/>
    <col min="15371" max="15371" width="13.7109375" style="56" bestFit="1" customWidth="1"/>
    <col min="15372" max="15372" width="10.7109375" style="56" bestFit="1" customWidth="1"/>
    <col min="15373" max="15373" width="12.7109375" style="56" bestFit="1" customWidth="1"/>
    <col min="15374" max="15374" width="13.7109375" style="56" bestFit="1" customWidth="1"/>
    <col min="15375" max="15375" width="10.7109375" style="56" bestFit="1" customWidth="1"/>
    <col min="15376" max="15376" width="12.7109375" style="56" bestFit="1" customWidth="1"/>
    <col min="15377" max="15377" width="13.7109375" style="56" bestFit="1" customWidth="1"/>
    <col min="15378" max="15378" width="10.7109375" style="56" bestFit="1" customWidth="1"/>
    <col min="15379" max="15379" width="12.7109375" style="56" bestFit="1" customWidth="1"/>
    <col min="15380" max="15380" width="13.7109375" style="56" bestFit="1" customWidth="1"/>
    <col min="15381" max="15616" width="9.140625" style="56"/>
    <col min="15617" max="15617" width="10.7109375" style="56" bestFit="1" customWidth="1"/>
    <col min="15618" max="15618" width="9.7109375" style="56" bestFit="1" customWidth="1"/>
    <col min="15619" max="15619" width="10.7109375" style="56" bestFit="1" customWidth="1"/>
    <col min="15620" max="15620" width="12.7109375" style="56" bestFit="1" customWidth="1"/>
    <col min="15621" max="15621" width="13.7109375" style="56" bestFit="1" customWidth="1"/>
    <col min="15622" max="15622" width="10.7109375" style="56" bestFit="1" customWidth="1"/>
    <col min="15623" max="15623" width="12.7109375" style="56" bestFit="1" customWidth="1"/>
    <col min="15624" max="15624" width="13.7109375" style="56" bestFit="1" customWidth="1"/>
    <col min="15625" max="15625" width="10.7109375" style="56" bestFit="1" customWidth="1"/>
    <col min="15626" max="15626" width="12.7109375" style="56" bestFit="1" customWidth="1"/>
    <col min="15627" max="15627" width="13.7109375" style="56" bestFit="1" customWidth="1"/>
    <col min="15628" max="15628" width="10.7109375" style="56" bestFit="1" customWidth="1"/>
    <col min="15629" max="15629" width="12.7109375" style="56" bestFit="1" customWidth="1"/>
    <col min="15630" max="15630" width="13.7109375" style="56" bestFit="1" customWidth="1"/>
    <col min="15631" max="15631" width="10.7109375" style="56" bestFit="1" customWidth="1"/>
    <col min="15632" max="15632" width="12.7109375" style="56" bestFit="1" customWidth="1"/>
    <col min="15633" max="15633" width="13.7109375" style="56" bestFit="1" customWidth="1"/>
    <col min="15634" max="15634" width="10.7109375" style="56" bestFit="1" customWidth="1"/>
    <col min="15635" max="15635" width="12.7109375" style="56" bestFit="1" customWidth="1"/>
    <col min="15636" max="15636" width="13.7109375" style="56" bestFit="1" customWidth="1"/>
    <col min="15637" max="15872" width="9.140625" style="56"/>
    <col min="15873" max="15873" width="10.7109375" style="56" bestFit="1" customWidth="1"/>
    <col min="15874" max="15874" width="9.7109375" style="56" bestFit="1" customWidth="1"/>
    <col min="15875" max="15875" width="10.7109375" style="56" bestFit="1" customWidth="1"/>
    <col min="15876" max="15876" width="12.7109375" style="56" bestFit="1" customWidth="1"/>
    <col min="15877" max="15877" width="13.7109375" style="56" bestFit="1" customWidth="1"/>
    <col min="15878" max="15878" width="10.7109375" style="56" bestFit="1" customWidth="1"/>
    <col min="15879" max="15879" width="12.7109375" style="56" bestFit="1" customWidth="1"/>
    <col min="15880" max="15880" width="13.7109375" style="56" bestFit="1" customWidth="1"/>
    <col min="15881" max="15881" width="10.7109375" style="56" bestFit="1" customWidth="1"/>
    <col min="15882" max="15882" width="12.7109375" style="56" bestFit="1" customWidth="1"/>
    <col min="15883" max="15883" width="13.7109375" style="56" bestFit="1" customWidth="1"/>
    <col min="15884" max="15884" width="10.7109375" style="56" bestFit="1" customWidth="1"/>
    <col min="15885" max="15885" width="12.7109375" style="56" bestFit="1" customWidth="1"/>
    <col min="15886" max="15886" width="13.7109375" style="56" bestFit="1" customWidth="1"/>
    <col min="15887" max="15887" width="10.7109375" style="56" bestFit="1" customWidth="1"/>
    <col min="15888" max="15888" width="12.7109375" style="56" bestFit="1" customWidth="1"/>
    <col min="15889" max="15889" width="13.7109375" style="56" bestFit="1" customWidth="1"/>
    <col min="15890" max="15890" width="10.7109375" style="56" bestFit="1" customWidth="1"/>
    <col min="15891" max="15891" width="12.7109375" style="56" bestFit="1" customWidth="1"/>
    <col min="15892" max="15892" width="13.7109375" style="56" bestFit="1" customWidth="1"/>
    <col min="15893" max="16128" width="9.140625" style="56"/>
    <col min="16129" max="16129" width="10.7109375" style="56" bestFit="1" customWidth="1"/>
    <col min="16130" max="16130" width="9.7109375" style="56" bestFit="1" customWidth="1"/>
    <col min="16131" max="16131" width="10.7109375" style="56" bestFit="1" customWidth="1"/>
    <col min="16132" max="16132" width="12.7109375" style="56" bestFit="1" customWidth="1"/>
    <col min="16133" max="16133" width="13.7109375" style="56" bestFit="1" customWidth="1"/>
    <col min="16134" max="16134" width="10.7109375" style="56" bestFit="1" customWidth="1"/>
    <col min="16135" max="16135" width="12.7109375" style="56" bestFit="1" customWidth="1"/>
    <col min="16136" max="16136" width="13.7109375" style="56" bestFit="1" customWidth="1"/>
    <col min="16137" max="16137" width="10.7109375" style="56" bestFit="1" customWidth="1"/>
    <col min="16138" max="16138" width="12.7109375" style="56" bestFit="1" customWidth="1"/>
    <col min="16139" max="16139" width="13.7109375" style="56" bestFit="1" customWidth="1"/>
    <col min="16140" max="16140" width="10.7109375" style="56" bestFit="1" customWidth="1"/>
    <col min="16141" max="16141" width="12.7109375" style="56" bestFit="1" customWidth="1"/>
    <col min="16142" max="16142" width="13.7109375" style="56" bestFit="1" customWidth="1"/>
    <col min="16143" max="16143" width="10.7109375" style="56" bestFit="1" customWidth="1"/>
    <col min="16144" max="16144" width="12.7109375" style="56" bestFit="1" customWidth="1"/>
    <col min="16145" max="16145" width="13.7109375" style="56" bestFit="1" customWidth="1"/>
    <col min="16146" max="16146" width="10.7109375" style="56" bestFit="1" customWidth="1"/>
    <col min="16147" max="16147" width="12.7109375" style="56" bestFit="1" customWidth="1"/>
    <col min="16148" max="16148" width="13.7109375" style="56" bestFit="1" customWidth="1"/>
    <col min="16149" max="16384" width="9.140625" style="56"/>
  </cols>
  <sheetData>
    <row r="1" spans="1:20" ht="16.5" customHeight="1">
      <c r="A1" s="67" t="s">
        <v>1821</v>
      </c>
    </row>
    <row r="2" spans="1:20" ht="16.5" customHeight="1">
      <c r="A2" s="554"/>
      <c r="B2" s="554"/>
      <c r="C2" s="554"/>
      <c r="D2" s="554"/>
      <c r="E2" s="554"/>
      <c r="F2" s="554"/>
      <c r="G2" s="554"/>
      <c r="H2" s="554"/>
      <c r="I2" s="554"/>
      <c r="J2" s="554"/>
      <c r="K2" s="554"/>
      <c r="L2" s="554"/>
      <c r="M2" s="554"/>
      <c r="N2" s="554"/>
      <c r="O2" s="554"/>
      <c r="P2" s="554"/>
      <c r="Q2" s="554"/>
      <c r="R2" s="554"/>
      <c r="S2" s="554"/>
      <c r="T2" s="554"/>
    </row>
    <row r="3" spans="1:20" ht="19.5" customHeight="1">
      <c r="A3" s="783" t="s">
        <v>0</v>
      </c>
      <c r="B3" s="843" t="s">
        <v>526</v>
      </c>
      <c r="C3" s="783" t="s">
        <v>1757</v>
      </c>
      <c r="D3" s="783"/>
      <c r="E3" s="783"/>
      <c r="F3" s="783"/>
      <c r="G3" s="783"/>
      <c r="H3" s="783"/>
      <c r="I3" s="783" t="s">
        <v>1758</v>
      </c>
      <c r="J3" s="783"/>
      <c r="K3" s="783"/>
      <c r="L3" s="783"/>
      <c r="M3" s="783"/>
      <c r="N3" s="783"/>
      <c r="O3" s="783" t="s">
        <v>807</v>
      </c>
      <c r="P3" s="783"/>
      <c r="Q3" s="783"/>
      <c r="R3" s="783"/>
      <c r="S3" s="783"/>
      <c r="T3" s="783"/>
    </row>
    <row r="4" spans="1:20" ht="19.5" customHeight="1">
      <c r="A4" s="783"/>
      <c r="B4" s="843"/>
      <c r="C4" s="783" t="s">
        <v>495</v>
      </c>
      <c r="D4" s="783"/>
      <c r="E4" s="783"/>
      <c r="F4" s="840" t="s">
        <v>521</v>
      </c>
      <c r="G4" s="840"/>
      <c r="H4" s="840"/>
      <c r="I4" s="783" t="s">
        <v>495</v>
      </c>
      <c r="J4" s="783"/>
      <c r="K4" s="783"/>
      <c r="L4" s="840" t="s">
        <v>521</v>
      </c>
      <c r="M4" s="840"/>
      <c r="N4" s="840"/>
      <c r="O4" s="783" t="s">
        <v>495</v>
      </c>
      <c r="P4" s="783"/>
      <c r="Q4" s="783"/>
      <c r="R4" s="840" t="s">
        <v>521</v>
      </c>
      <c r="S4" s="840"/>
      <c r="T4" s="840"/>
    </row>
    <row r="5" spans="1:20" s="253" customFormat="1" ht="19.5" customHeight="1">
      <c r="A5" s="783"/>
      <c r="B5" s="843"/>
      <c r="C5" s="549" t="s">
        <v>1759</v>
      </c>
      <c r="D5" s="549" t="s">
        <v>157</v>
      </c>
      <c r="E5" s="549" t="s">
        <v>68</v>
      </c>
      <c r="F5" s="549" t="s">
        <v>1759</v>
      </c>
      <c r="G5" s="549" t="s">
        <v>157</v>
      </c>
      <c r="H5" s="549" t="s">
        <v>68</v>
      </c>
      <c r="I5" s="549" t="s">
        <v>1759</v>
      </c>
      <c r="J5" s="549" t="s">
        <v>157</v>
      </c>
      <c r="K5" s="549" t="s">
        <v>68</v>
      </c>
      <c r="L5" s="549" t="s">
        <v>1759</v>
      </c>
      <c r="M5" s="549" t="s">
        <v>157</v>
      </c>
      <c r="N5" s="549" t="s">
        <v>68</v>
      </c>
      <c r="O5" s="549" t="s">
        <v>1759</v>
      </c>
      <c r="P5" s="549" t="s">
        <v>157</v>
      </c>
      <c r="Q5" s="549" t="s">
        <v>68</v>
      </c>
      <c r="R5" s="549" t="s">
        <v>1759</v>
      </c>
      <c r="S5" s="549" t="s">
        <v>157</v>
      </c>
      <c r="T5" s="549" t="s">
        <v>68</v>
      </c>
    </row>
    <row r="6" spans="1:20" s="50" customFormat="1" ht="15" customHeight="1">
      <c r="A6" s="844" t="s">
        <v>1544</v>
      </c>
      <c r="B6" s="559" t="s">
        <v>1760</v>
      </c>
      <c r="C6" s="555">
        <v>2089</v>
      </c>
      <c r="D6" s="555">
        <v>1288</v>
      </c>
      <c r="E6" s="556">
        <v>3377</v>
      </c>
      <c r="F6" s="555">
        <v>3592</v>
      </c>
      <c r="G6" s="555">
        <v>2935</v>
      </c>
      <c r="H6" s="556">
        <v>6527</v>
      </c>
      <c r="I6" s="555">
        <v>168</v>
      </c>
      <c r="J6" s="555">
        <v>52</v>
      </c>
      <c r="K6" s="556">
        <v>220</v>
      </c>
      <c r="L6" s="555">
        <v>981</v>
      </c>
      <c r="M6" s="555">
        <v>175</v>
      </c>
      <c r="N6" s="556">
        <v>1156</v>
      </c>
      <c r="O6" s="555">
        <v>2257</v>
      </c>
      <c r="P6" s="555">
        <v>1340</v>
      </c>
      <c r="Q6" s="556">
        <v>3597</v>
      </c>
      <c r="R6" s="555">
        <v>4573</v>
      </c>
      <c r="S6" s="555">
        <v>3110</v>
      </c>
      <c r="T6" s="556">
        <v>7683</v>
      </c>
    </row>
    <row r="7" spans="1:20" ht="15" customHeight="1">
      <c r="A7" s="844"/>
      <c r="B7" s="560" t="s">
        <v>1761</v>
      </c>
      <c r="C7" s="557">
        <v>2344</v>
      </c>
      <c r="D7" s="557">
        <v>1263</v>
      </c>
      <c r="E7" s="558">
        <v>3607</v>
      </c>
      <c r="F7" s="557">
        <v>4412</v>
      </c>
      <c r="G7" s="557">
        <v>2941</v>
      </c>
      <c r="H7" s="558">
        <v>7353</v>
      </c>
      <c r="I7" s="557">
        <v>226</v>
      </c>
      <c r="J7" s="557">
        <v>49</v>
      </c>
      <c r="K7" s="558">
        <v>275</v>
      </c>
      <c r="L7" s="557">
        <v>1066</v>
      </c>
      <c r="M7" s="557">
        <v>136</v>
      </c>
      <c r="N7" s="558">
        <v>1202</v>
      </c>
      <c r="O7" s="557">
        <v>2570</v>
      </c>
      <c r="P7" s="557">
        <v>1312</v>
      </c>
      <c r="Q7" s="558">
        <v>3882</v>
      </c>
      <c r="R7" s="557">
        <v>5478</v>
      </c>
      <c r="S7" s="557">
        <v>3077</v>
      </c>
      <c r="T7" s="558">
        <v>8555</v>
      </c>
    </row>
    <row r="8" spans="1:20" ht="15" customHeight="1">
      <c r="A8" s="844"/>
      <c r="B8" s="560" t="s">
        <v>1762</v>
      </c>
      <c r="C8" s="557">
        <v>2839</v>
      </c>
      <c r="D8" s="557">
        <v>1331</v>
      </c>
      <c r="E8" s="558">
        <v>4170</v>
      </c>
      <c r="F8" s="557">
        <v>5644</v>
      </c>
      <c r="G8" s="557">
        <v>3656</v>
      </c>
      <c r="H8" s="558">
        <v>9300</v>
      </c>
      <c r="I8" s="557">
        <v>249</v>
      </c>
      <c r="J8" s="557">
        <v>52</v>
      </c>
      <c r="K8" s="558">
        <v>301</v>
      </c>
      <c r="L8" s="557">
        <v>1318</v>
      </c>
      <c r="M8" s="557">
        <v>169</v>
      </c>
      <c r="N8" s="558">
        <v>1487</v>
      </c>
      <c r="O8" s="557">
        <v>3088</v>
      </c>
      <c r="P8" s="557">
        <v>1383</v>
      </c>
      <c r="Q8" s="558">
        <v>4471</v>
      </c>
      <c r="R8" s="557">
        <v>6962</v>
      </c>
      <c r="S8" s="557">
        <v>3825</v>
      </c>
      <c r="T8" s="558">
        <v>10787</v>
      </c>
    </row>
    <row r="9" spans="1:20" ht="15" customHeight="1">
      <c r="A9" s="844"/>
      <c r="B9" s="560" t="s">
        <v>1763</v>
      </c>
      <c r="C9" s="557">
        <v>2686</v>
      </c>
      <c r="D9" s="557">
        <v>2406</v>
      </c>
      <c r="E9" s="558">
        <v>5092</v>
      </c>
      <c r="F9" s="557">
        <v>5761</v>
      </c>
      <c r="G9" s="557">
        <v>6839</v>
      </c>
      <c r="H9" s="558">
        <v>12600</v>
      </c>
      <c r="I9" s="557">
        <v>269</v>
      </c>
      <c r="J9" s="557">
        <v>79</v>
      </c>
      <c r="K9" s="558">
        <v>348</v>
      </c>
      <c r="L9" s="557">
        <v>1201</v>
      </c>
      <c r="M9" s="557">
        <v>236</v>
      </c>
      <c r="N9" s="558">
        <v>1437</v>
      </c>
      <c r="O9" s="557">
        <v>2955</v>
      </c>
      <c r="P9" s="557">
        <v>2485</v>
      </c>
      <c r="Q9" s="558">
        <v>5440</v>
      </c>
      <c r="R9" s="557">
        <v>6962</v>
      </c>
      <c r="S9" s="557">
        <v>7075</v>
      </c>
      <c r="T9" s="558">
        <v>14037</v>
      </c>
    </row>
    <row r="10" spans="1:20" ht="15" customHeight="1">
      <c r="A10" s="844"/>
      <c r="B10" s="560" t="s">
        <v>1764</v>
      </c>
      <c r="C10" s="557">
        <v>3391</v>
      </c>
      <c r="D10" s="557">
        <v>2109</v>
      </c>
      <c r="E10" s="558">
        <v>5500</v>
      </c>
      <c r="F10" s="557">
        <v>6438</v>
      </c>
      <c r="G10" s="557">
        <v>5391</v>
      </c>
      <c r="H10" s="558">
        <v>11829</v>
      </c>
      <c r="I10" s="557">
        <v>305</v>
      </c>
      <c r="J10" s="557">
        <v>100</v>
      </c>
      <c r="K10" s="558">
        <v>405</v>
      </c>
      <c r="L10" s="557">
        <v>1287</v>
      </c>
      <c r="M10" s="557">
        <v>325</v>
      </c>
      <c r="N10" s="558">
        <v>1612</v>
      </c>
      <c r="O10" s="557">
        <v>3696</v>
      </c>
      <c r="P10" s="557">
        <v>2209</v>
      </c>
      <c r="Q10" s="558">
        <v>5905</v>
      </c>
      <c r="R10" s="557">
        <v>7725</v>
      </c>
      <c r="S10" s="557">
        <v>5716</v>
      </c>
      <c r="T10" s="558">
        <v>13441</v>
      </c>
    </row>
    <row r="11" spans="1:20" ht="15" customHeight="1">
      <c r="A11" s="844"/>
      <c r="B11" s="560" t="s">
        <v>1765</v>
      </c>
      <c r="C11" s="557">
        <v>2916</v>
      </c>
      <c r="D11" s="557">
        <v>1966</v>
      </c>
      <c r="E11" s="558">
        <v>4882</v>
      </c>
      <c r="F11" s="557">
        <v>5581</v>
      </c>
      <c r="G11" s="557">
        <v>4758</v>
      </c>
      <c r="H11" s="558">
        <v>10339</v>
      </c>
      <c r="I11" s="557">
        <v>259</v>
      </c>
      <c r="J11" s="557">
        <v>68</v>
      </c>
      <c r="K11" s="558">
        <v>327</v>
      </c>
      <c r="L11" s="557">
        <v>1214</v>
      </c>
      <c r="M11" s="557">
        <v>322</v>
      </c>
      <c r="N11" s="558">
        <v>1536</v>
      </c>
      <c r="O11" s="557">
        <v>3175</v>
      </c>
      <c r="P11" s="557">
        <v>2034</v>
      </c>
      <c r="Q11" s="558">
        <v>5209</v>
      </c>
      <c r="R11" s="557">
        <v>6795</v>
      </c>
      <c r="S11" s="557">
        <v>5080</v>
      </c>
      <c r="T11" s="558">
        <v>11875</v>
      </c>
    </row>
    <row r="12" spans="1:20" ht="15" customHeight="1">
      <c r="A12" s="844"/>
      <c r="B12" s="560" t="s">
        <v>1766</v>
      </c>
      <c r="C12" s="557">
        <v>1935</v>
      </c>
      <c r="D12" s="557">
        <v>1699</v>
      </c>
      <c r="E12" s="558">
        <v>3634</v>
      </c>
      <c r="F12" s="557">
        <v>4660</v>
      </c>
      <c r="G12" s="557">
        <v>6411</v>
      </c>
      <c r="H12" s="558">
        <v>11071</v>
      </c>
      <c r="I12" s="557">
        <v>235</v>
      </c>
      <c r="J12" s="557">
        <v>79</v>
      </c>
      <c r="K12" s="558">
        <v>314</v>
      </c>
      <c r="L12" s="557">
        <v>1163</v>
      </c>
      <c r="M12" s="557">
        <v>425</v>
      </c>
      <c r="N12" s="558">
        <v>1588</v>
      </c>
      <c r="O12" s="557">
        <v>2170</v>
      </c>
      <c r="P12" s="557">
        <v>1778</v>
      </c>
      <c r="Q12" s="558">
        <v>3948</v>
      </c>
      <c r="R12" s="557">
        <v>5823</v>
      </c>
      <c r="S12" s="557">
        <v>6836</v>
      </c>
      <c r="T12" s="558">
        <v>12659</v>
      </c>
    </row>
    <row r="13" spans="1:20" ht="15" customHeight="1">
      <c r="A13" s="844"/>
      <c r="B13" s="560" t="s">
        <v>1767</v>
      </c>
      <c r="C13" s="557">
        <v>1254</v>
      </c>
      <c r="D13" s="557">
        <v>1183</v>
      </c>
      <c r="E13" s="558">
        <v>2437</v>
      </c>
      <c r="F13" s="557">
        <v>3965</v>
      </c>
      <c r="G13" s="557">
        <v>4941</v>
      </c>
      <c r="H13" s="558">
        <v>8906</v>
      </c>
      <c r="I13" s="557">
        <v>194</v>
      </c>
      <c r="J13" s="557">
        <v>88</v>
      </c>
      <c r="K13" s="558">
        <v>282</v>
      </c>
      <c r="L13" s="557">
        <v>1010</v>
      </c>
      <c r="M13" s="557">
        <v>439</v>
      </c>
      <c r="N13" s="558">
        <v>1449</v>
      </c>
      <c r="O13" s="557">
        <v>1448</v>
      </c>
      <c r="P13" s="557">
        <v>1271</v>
      </c>
      <c r="Q13" s="558">
        <v>2719</v>
      </c>
      <c r="R13" s="557">
        <v>4975</v>
      </c>
      <c r="S13" s="557">
        <v>5380</v>
      </c>
      <c r="T13" s="558">
        <v>10355</v>
      </c>
    </row>
    <row r="14" spans="1:20" ht="15" customHeight="1">
      <c r="A14" s="844"/>
      <c r="B14" s="560" t="s">
        <v>1768</v>
      </c>
      <c r="C14" s="557">
        <v>3221</v>
      </c>
      <c r="D14" s="557">
        <v>2398</v>
      </c>
      <c r="E14" s="558">
        <v>5619</v>
      </c>
      <c r="F14" s="557">
        <v>6068</v>
      </c>
      <c r="G14" s="557">
        <v>5809</v>
      </c>
      <c r="H14" s="558">
        <v>11877</v>
      </c>
      <c r="I14" s="557">
        <v>270</v>
      </c>
      <c r="J14" s="557">
        <v>80</v>
      </c>
      <c r="K14" s="558">
        <v>350</v>
      </c>
      <c r="L14" s="557">
        <v>1068</v>
      </c>
      <c r="M14" s="557">
        <v>525</v>
      </c>
      <c r="N14" s="558">
        <v>1593</v>
      </c>
      <c r="O14" s="557">
        <v>3491</v>
      </c>
      <c r="P14" s="557">
        <v>2478</v>
      </c>
      <c r="Q14" s="558">
        <v>5969</v>
      </c>
      <c r="R14" s="557">
        <v>7136</v>
      </c>
      <c r="S14" s="557">
        <v>6334</v>
      </c>
      <c r="T14" s="558">
        <v>13470</v>
      </c>
    </row>
    <row r="15" spans="1:20" ht="15" customHeight="1">
      <c r="A15" s="844"/>
      <c r="B15" s="560" t="s">
        <v>791</v>
      </c>
      <c r="C15" s="557">
        <v>3118</v>
      </c>
      <c r="D15" s="557">
        <v>1814</v>
      </c>
      <c r="E15" s="558">
        <v>4932</v>
      </c>
      <c r="F15" s="557">
        <v>6114</v>
      </c>
      <c r="G15" s="557">
        <v>6262</v>
      </c>
      <c r="H15" s="558">
        <v>12376</v>
      </c>
      <c r="I15" s="557">
        <v>259</v>
      </c>
      <c r="J15" s="557">
        <v>83</v>
      </c>
      <c r="K15" s="558">
        <v>342</v>
      </c>
      <c r="L15" s="557">
        <v>981</v>
      </c>
      <c r="M15" s="557">
        <v>440</v>
      </c>
      <c r="N15" s="558">
        <v>1421</v>
      </c>
      <c r="O15" s="557">
        <v>3377</v>
      </c>
      <c r="P15" s="557">
        <v>1897</v>
      </c>
      <c r="Q15" s="558">
        <v>5274</v>
      </c>
      <c r="R15" s="557">
        <v>7095</v>
      </c>
      <c r="S15" s="557">
        <v>6702</v>
      </c>
      <c r="T15" s="558">
        <v>13797</v>
      </c>
    </row>
    <row r="16" spans="1:20" ht="15" customHeight="1">
      <c r="A16" s="844"/>
      <c r="B16" s="560" t="s">
        <v>792</v>
      </c>
      <c r="C16" s="557">
        <v>3298</v>
      </c>
      <c r="D16" s="557">
        <v>1592</v>
      </c>
      <c r="E16" s="558">
        <v>4890</v>
      </c>
      <c r="F16" s="557">
        <v>6162</v>
      </c>
      <c r="G16" s="557">
        <v>3943</v>
      </c>
      <c r="H16" s="558">
        <v>10105</v>
      </c>
      <c r="I16" s="557">
        <v>261</v>
      </c>
      <c r="J16" s="557">
        <v>26</v>
      </c>
      <c r="K16" s="558">
        <v>287</v>
      </c>
      <c r="L16" s="557">
        <v>987</v>
      </c>
      <c r="M16" s="557">
        <v>200</v>
      </c>
      <c r="N16" s="558">
        <v>1187</v>
      </c>
      <c r="O16" s="557">
        <v>3559</v>
      </c>
      <c r="P16" s="557">
        <v>1618</v>
      </c>
      <c r="Q16" s="558">
        <v>5177</v>
      </c>
      <c r="R16" s="557">
        <v>7149</v>
      </c>
      <c r="S16" s="557">
        <v>4143</v>
      </c>
      <c r="T16" s="558">
        <v>11292</v>
      </c>
    </row>
    <row r="17" spans="1:20" ht="15" customHeight="1">
      <c r="A17" s="845"/>
      <c r="B17" s="560" t="s">
        <v>793</v>
      </c>
      <c r="C17" s="557">
        <v>2403</v>
      </c>
      <c r="D17" s="557">
        <v>1327</v>
      </c>
      <c r="E17" s="558">
        <v>3730</v>
      </c>
      <c r="F17" s="557">
        <v>4897</v>
      </c>
      <c r="G17" s="557">
        <v>3061</v>
      </c>
      <c r="H17" s="558">
        <v>7958</v>
      </c>
      <c r="I17" s="557">
        <v>222</v>
      </c>
      <c r="J17" s="557">
        <v>39</v>
      </c>
      <c r="K17" s="558">
        <v>261</v>
      </c>
      <c r="L17" s="557">
        <v>987</v>
      </c>
      <c r="M17" s="557">
        <v>269</v>
      </c>
      <c r="N17" s="558">
        <v>1256</v>
      </c>
      <c r="O17" s="557">
        <v>2625</v>
      </c>
      <c r="P17" s="557">
        <v>1366</v>
      </c>
      <c r="Q17" s="558">
        <v>3991</v>
      </c>
      <c r="R17" s="557">
        <v>5884</v>
      </c>
      <c r="S17" s="557">
        <v>3330</v>
      </c>
      <c r="T17" s="558">
        <v>9214</v>
      </c>
    </row>
    <row r="18" spans="1:20" s="65" customFormat="1" ht="15" customHeight="1">
      <c r="A18" s="841" t="s">
        <v>1769</v>
      </c>
      <c r="B18" s="841"/>
      <c r="C18" s="558">
        <v>31494</v>
      </c>
      <c r="D18" s="558">
        <v>20376</v>
      </c>
      <c r="E18" s="558">
        <v>51870</v>
      </c>
      <c r="F18" s="558">
        <v>63294</v>
      </c>
      <c r="G18" s="558">
        <v>56947</v>
      </c>
      <c r="H18" s="558">
        <v>120241</v>
      </c>
      <c r="I18" s="558">
        <v>2917</v>
      </c>
      <c r="J18" s="558">
        <v>795</v>
      </c>
      <c r="K18" s="558">
        <v>3712</v>
      </c>
      <c r="L18" s="558">
        <v>13263</v>
      </c>
      <c r="M18" s="558">
        <v>3661</v>
      </c>
      <c r="N18" s="558">
        <v>16924</v>
      </c>
      <c r="O18" s="558">
        <v>34411</v>
      </c>
      <c r="P18" s="558">
        <v>21171</v>
      </c>
      <c r="Q18" s="558">
        <v>55582</v>
      </c>
      <c r="R18" s="558">
        <v>76557</v>
      </c>
      <c r="S18" s="558">
        <v>60608</v>
      </c>
      <c r="T18" s="558">
        <v>137165</v>
      </c>
    </row>
    <row r="19" spans="1:20" ht="15" customHeight="1">
      <c r="A19" s="846" t="s">
        <v>1770</v>
      </c>
      <c r="B19" s="560" t="s">
        <v>1760</v>
      </c>
      <c r="C19" s="557">
        <v>2566</v>
      </c>
      <c r="D19" s="557">
        <v>1336</v>
      </c>
      <c r="E19" s="558">
        <v>3902</v>
      </c>
      <c r="F19" s="557">
        <v>4437</v>
      </c>
      <c r="G19" s="557">
        <v>2804</v>
      </c>
      <c r="H19" s="558">
        <v>7241</v>
      </c>
      <c r="I19" s="557">
        <v>217</v>
      </c>
      <c r="J19" s="557">
        <v>37</v>
      </c>
      <c r="K19" s="558">
        <v>254</v>
      </c>
      <c r="L19" s="557">
        <v>965</v>
      </c>
      <c r="M19" s="557">
        <v>173</v>
      </c>
      <c r="N19" s="558">
        <v>1138</v>
      </c>
      <c r="O19" s="557">
        <v>2783</v>
      </c>
      <c r="P19" s="557">
        <v>1373</v>
      </c>
      <c r="Q19" s="558">
        <v>4156</v>
      </c>
      <c r="R19" s="557">
        <v>5402</v>
      </c>
      <c r="S19" s="557">
        <v>2977</v>
      </c>
      <c r="T19" s="558">
        <v>8379</v>
      </c>
    </row>
    <row r="20" spans="1:20" ht="15" customHeight="1">
      <c r="A20" s="844"/>
      <c r="B20" s="560" t="s">
        <v>1761</v>
      </c>
      <c r="C20" s="557">
        <v>2932</v>
      </c>
      <c r="D20" s="557">
        <v>1342</v>
      </c>
      <c r="E20" s="558">
        <v>4274</v>
      </c>
      <c r="F20" s="557">
        <v>4988</v>
      </c>
      <c r="G20" s="557">
        <v>3462</v>
      </c>
      <c r="H20" s="558">
        <v>8450</v>
      </c>
      <c r="I20" s="557">
        <v>241</v>
      </c>
      <c r="J20" s="557">
        <v>42</v>
      </c>
      <c r="K20" s="558">
        <v>283</v>
      </c>
      <c r="L20" s="557">
        <v>1025</v>
      </c>
      <c r="M20" s="557">
        <v>147</v>
      </c>
      <c r="N20" s="558">
        <v>1172</v>
      </c>
      <c r="O20" s="557">
        <v>3173</v>
      </c>
      <c r="P20" s="557">
        <v>1384</v>
      </c>
      <c r="Q20" s="558">
        <v>4557</v>
      </c>
      <c r="R20" s="557">
        <v>6013</v>
      </c>
      <c r="S20" s="557">
        <v>3609</v>
      </c>
      <c r="T20" s="558">
        <v>9622</v>
      </c>
    </row>
    <row r="21" spans="1:20" ht="15" customHeight="1">
      <c r="A21" s="844"/>
      <c r="B21" s="560" t="s">
        <v>1762</v>
      </c>
      <c r="C21" s="557">
        <v>3077</v>
      </c>
      <c r="D21" s="557">
        <v>1890</v>
      </c>
      <c r="E21" s="558">
        <v>4967</v>
      </c>
      <c r="F21" s="557">
        <v>5577</v>
      </c>
      <c r="G21" s="557">
        <v>4713</v>
      </c>
      <c r="H21" s="558">
        <v>10290</v>
      </c>
      <c r="I21" s="557">
        <v>241</v>
      </c>
      <c r="J21" s="557">
        <v>47</v>
      </c>
      <c r="K21" s="558">
        <v>288</v>
      </c>
      <c r="L21" s="557">
        <v>1124</v>
      </c>
      <c r="M21" s="557">
        <v>181</v>
      </c>
      <c r="N21" s="558">
        <v>1305</v>
      </c>
      <c r="O21" s="557">
        <v>3318</v>
      </c>
      <c r="P21" s="557">
        <v>1937</v>
      </c>
      <c r="Q21" s="558">
        <v>5255</v>
      </c>
      <c r="R21" s="557">
        <v>6701</v>
      </c>
      <c r="S21" s="557">
        <v>4894</v>
      </c>
      <c r="T21" s="558">
        <v>11595</v>
      </c>
    </row>
    <row r="22" spans="1:20" ht="15" customHeight="1">
      <c r="A22" s="844"/>
      <c r="B22" s="560" t="s">
        <v>1763</v>
      </c>
      <c r="C22" s="557">
        <v>2714</v>
      </c>
      <c r="D22" s="557">
        <v>1928</v>
      </c>
      <c r="E22" s="558">
        <v>4642</v>
      </c>
      <c r="F22" s="557">
        <v>5061</v>
      </c>
      <c r="G22" s="557">
        <v>5213</v>
      </c>
      <c r="H22" s="558">
        <v>10274</v>
      </c>
      <c r="I22" s="557">
        <v>299</v>
      </c>
      <c r="J22" s="557">
        <v>53</v>
      </c>
      <c r="K22" s="558">
        <v>352</v>
      </c>
      <c r="L22" s="557">
        <v>1205</v>
      </c>
      <c r="M22" s="557">
        <v>163</v>
      </c>
      <c r="N22" s="558">
        <v>1368</v>
      </c>
      <c r="O22" s="557">
        <v>3013</v>
      </c>
      <c r="P22" s="557">
        <v>1981</v>
      </c>
      <c r="Q22" s="558">
        <v>4994</v>
      </c>
      <c r="R22" s="557">
        <v>6266</v>
      </c>
      <c r="S22" s="557">
        <v>5376</v>
      </c>
      <c r="T22" s="558">
        <v>11642</v>
      </c>
    </row>
    <row r="23" spans="1:20" ht="15" customHeight="1">
      <c r="A23" s="844"/>
      <c r="B23" s="560" t="s">
        <v>1764</v>
      </c>
      <c r="C23" s="557">
        <v>3362</v>
      </c>
      <c r="D23" s="557">
        <v>2008</v>
      </c>
      <c r="E23" s="558">
        <v>5370</v>
      </c>
      <c r="F23" s="557">
        <v>6130</v>
      </c>
      <c r="G23" s="557">
        <v>4676</v>
      </c>
      <c r="H23" s="558">
        <v>10806</v>
      </c>
      <c r="I23" s="557">
        <v>165</v>
      </c>
      <c r="J23" s="557">
        <v>73</v>
      </c>
      <c r="K23" s="558">
        <v>238</v>
      </c>
      <c r="L23" s="557">
        <v>886</v>
      </c>
      <c r="M23" s="557">
        <v>392</v>
      </c>
      <c r="N23" s="558">
        <v>1278</v>
      </c>
      <c r="O23" s="557">
        <v>3527</v>
      </c>
      <c r="P23" s="557">
        <v>2081</v>
      </c>
      <c r="Q23" s="558">
        <v>5608</v>
      </c>
      <c r="R23" s="557">
        <v>7016</v>
      </c>
      <c r="S23" s="557">
        <v>5068</v>
      </c>
      <c r="T23" s="558">
        <v>12084</v>
      </c>
    </row>
    <row r="24" spans="1:20" ht="15" customHeight="1">
      <c r="A24" s="844"/>
      <c r="B24" s="560" t="s">
        <v>1765</v>
      </c>
      <c r="C24" s="557">
        <v>2343</v>
      </c>
      <c r="D24" s="557">
        <v>2043</v>
      </c>
      <c r="E24" s="558">
        <v>4386</v>
      </c>
      <c r="F24" s="557">
        <v>4336</v>
      </c>
      <c r="G24" s="557">
        <v>7014</v>
      </c>
      <c r="H24" s="558">
        <v>11350</v>
      </c>
      <c r="I24" s="557">
        <v>201</v>
      </c>
      <c r="J24" s="557">
        <v>59</v>
      </c>
      <c r="K24" s="558">
        <v>260</v>
      </c>
      <c r="L24" s="557">
        <v>880</v>
      </c>
      <c r="M24" s="557">
        <v>198</v>
      </c>
      <c r="N24" s="558">
        <v>1078</v>
      </c>
      <c r="O24" s="557">
        <v>2544</v>
      </c>
      <c r="P24" s="557">
        <v>2102</v>
      </c>
      <c r="Q24" s="558">
        <v>4646</v>
      </c>
      <c r="R24" s="557">
        <v>5216</v>
      </c>
      <c r="S24" s="557">
        <v>7212</v>
      </c>
      <c r="T24" s="558">
        <v>12428</v>
      </c>
    </row>
    <row r="25" spans="1:20" ht="15" customHeight="1">
      <c r="A25" s="844"/>
      <c r="B25" s="560" t="s">
        <v>1766</v>
      </c>
      <c r="C25" s="557">
        <v>2508</v>
      </c>
      <c r="D25" s="557">
        <v>2237</v>
      </c>
      <c r="E25" s="558">
        <v>4745</v>
      </c>
      <c r="F25" s="557">
        <v>4630</v>
      </c>
      <c r="G25" s="557">
        <v>5700</v>
      </c>
      <c r="H25" s="558">
        <v>10330</v>
      </c>
      <c r="I25" s="557">
        <v>107</v>
      </c>
      <c r="J25" s="557">
        <v>84</v>
      </c>
      <c r="K25" s="558">
        <v>191</v>
      </c>
      <c r="L25" s="557">
        <v>633</v>
      </c>
      <c r="M25" s="557">
        <v>470</v>
      </c>
      <c r="N25" s="558">
        <v>1103</v>
      </c>
      <c r="O25" s="557">
        <v>2615</v>
      </c>
      <c r="P25" s="557">
        <v>2321</v>
      </c>
      <c r="Q25" s="558">
        <v>4936</v>
      </c>
      <c r="R25" s="557">
        <v>5263</v>
      </c>
      <c r="S25" s="557">
        <v>6170</v>
      </c>
      <c r="T25" s="558">
        <v>11433</v>
      </c>
    </row>
    <row r="26" spans="1:20" ht="15" customHeight="1">
      <c r="A26" s="844"/>
      <c r="B26" s="560" t="s">
        <v>1767</v>
      </c>
      <c r="C26" s="557">
        <v>1830</v>
      </c>
      <c r="D26" s="557">
        <v>1772</v>
      </c>
      <c r="E26" s="558">
        <v>3602</v>
      </c>
      <c r="F26" s="557">
        <v>4090</v>
      </c>
      <c r="G26" s="557">
        <v>5758</v>
      </c>
      <c r="H26" s="558">
        <v>9848</v>
      </c>
      <c r="I26" s="557">
        <v>58</v>
      </c>
      <c r="J26" s="557">
        <v>63</v>
      </c>
      <c r="K26" s="558">
        <v>121</v>
      </c>
      <c r="L26" s="557">
        <v>573</v>
      </c>
      <c r="M26" s="557">
        <v>251</v>
      </c>
      <c r="N26" s="558">
        <v>824</v>
      </c>
      <c r="O26" s="557">
        <v>1888</v>
      </c>
      <c r="P26" s="557">
        <v>1835</v>
      </c>
      <c r="Q26" s="558">
        <v>3723</v>
      </c>
      <c r="R26" s="557">
        <v>4663</v>
      </c>
      <c r="S26" s="557">
        <v>6009</v>
      </c>
      <c r="T26" s="558">
        <v>10672</v>
      </c>
    </row>
    <row r="27" spans="1:20" ht="15" customHeight="1">
      <c r="A27" s="844"/>
      <c r="B27" s="560" t="s">
        <v>1768</v>
      </c>
      <c r="C27" s="557">
        <v>3574</v>
      </c>
      <c r="D27" s="557">
        <v>2192</v>
      </c>
      <c r="E27" s="558">
        <v>5766</v>
      </c>
      <c r="F27" s="557">
        <v>7025</v>
      </c>
      <c r="G27" s="557">
        <v>5535</v>
      </c>
      <c r="H27" s="558">
        <v>12560</v>
      </c>
      <c r="I27" s="557">
        <v>154</v>
      </c>
      <c r="J27" s="557">
        <v>62</v>
      </c>
      <c r="K27" s="558">
        <v>216</v>
      </c>
      <c r="L27" s="557">
        <v>828</v>
      </c>
      <c r="M27" s="557">
        <v>336</v>
      </c>
      <c r="N27" s="558">
        <v>1164</v>
      </c>
      <c r="O27" s="557">
        <v>3728</v>
      </c>
      <c r="P27" s="557">
        <v>2254</v>
      </c>
      <c r="Q27" s="558">
        <v>5982</v>
      </c>
      <c r="R27" s="557">
        <v>7853</v>
      </c>
      <c r="S27" s="557">
        <v>5871</v>
      </c>
      <c r="T27" s="558">
        <v>13724</v>
      </c>
    </row>
    <row r="28" spans="1:20" ht="15" customHeight="1">
      <c r="A28" s="844"/>
      <c r="B28" s="560" t="s">
        <v>791</v>
      </c>
      <c r="C28" s="557">
        <v>3307</v>
      </c>
      <c r="D28" s="557">
        <v>2206</v>
      </c>
      <c r="E28" s="558">
        <v>5513</v>
      </c>
      <c r="F28" s="557">
        <v>7010</v>
      </c>
      <c r="G28" s="557">
        <v>7305</v>
      </c>
      <c r="H28" s="558">
        <v>14315</v>
      </c>
      <c r="I28" s="557">
        <v>135</v>
      </c>
      <c r="J28" s="557">
        <v>82</v>
      </c>
      <c r="K28" s="558">
        <v>217</v>
      </c>
      <c r="L28" s="557">
        <v>677</v>
      </c>
      <c r="M28" s="557">
        <v>464</v>
      </c>
      <c r="N28" s="558">
        <v>1141</v>
      </c>
      <c r="O28" s="557">
        <v>3442</v>
      </c>
      <c r="P28" s="557">
        <v>2288</v>
      </c>
      <c r="Q28" s="558">
        <v>5730</v>
      </c>
      <c r="R28" s="557">
        <v>7687</v>
      </c>
      <c r="S28" s="557">
        <v>7769</v>
      </c>
      <c r="T28" s="558">
        <v>15456</v>
      </c>
    </row>
    <row r="29" spans="1:20" ht="15" customHeight="1">
      <c r="A29" s="844"/>
      <c r="B29" s="560" t="s">
        <v>792</v>
      </c>
      <c r="C29" s="557">
        <v>3386</v>
      </c>
      <c r="D29" s="557">
        <v>1329</v>
      </c>
      <c r="E29" s="558">
        <v>4715</v>
      </c>
      <c r="F29" s="557">
        <v>6387</v>
      </c>
      <c r="G29" s="557">
        <v>3221</v>
      </c>
      <c r="H29" s="558">
        <v>9608</v>
      </c>
      <c r="I29" s="557">
        <v>162</v>
      </c>
      <c r="J29" s="557">
        <v>25</v>
      </c>
      <c r="K29" s="558">
        <v>187</v>
      </c>
      <c r="L29" s="557">
        <v>943</v>
      </c>
      <c r="M29" s="557">
        <v>123</v>
      </c>
      <c r="N29" s="558">
        <v>1066</v>
      </c>
      <c r="O29" s="557">
        <v>3548</v>
      </c>
      <c r="P29" s="557">
        <v>1354</v>
      </c>
      <c r="Q29" s="558">
        <v>4902</v>
      </c>
      <c r="R29" s="557">
        <v>7330</v>
      </c>
      <c r="S29" s="557">
        <v>3344</v>
      </c>
      <c r="T29" s="558">
        <v>10674</v>
      </c>
    </row>
    <row r="30" spans="1:20" ht="15" customHeight="1">
      <c r="A30" s="845"/>
      <c r="B30" s="560" t="s">
        <v>793</v>
      </c>
      <c r="C30" s="557">
        <v>2596</v>
      </c>
      <c r="D30" s="557">
        <v>1033</v>
      </c>
      <c r="E30" s="558">
        <v>3629</v>
      </c>
      <c r="F30" s="557">
        <v>4674</v>
      </c>
      <c r="G30" s="557">
        <v>2354</v>
      </c>
      <c r="H30" s="558">
        <v>7028</v>
      </c>
      <c r="I30" s="557">
        <v>97</v>
      </c>
      <c r="J30" s="557">
        <v>23</v>
      </c>
      <c r="K30" s="558">
        <v>120</v>
      </c>
      <c r="L30" s="557">
        <v>766</v>
      </c>
      <c r="M30" s="557">
        <v>110</v>
      </c>
      <c r="N30" s="558">
        <v>876</v>
      </c>
      <c r="O30" s="557">
        <v>2693</v>
      </c>
      <c r="P30" s="557">
        <v>1056</v>
      </c>
      <c r="Q30" s="558">
        <v>3749</v>
      </c>
      <c r="R30" s="557">
        <v>5440</v>
      </c>
      <c r="S30" s="557">
        <v>2464</v>
      </c>
      <c r="T30" s="558">
        <v>7904</v>
      </c>
    </row>
    <row r="31" spans="1:20" s="65" customFormat="1" ht="15" customHeight="1">
      <c r="A31" s="842" t="s">
        <v>1771</v>
      </c>
      <c r="B31" s="842"/>
      <c r="C31" s="558">
        <v>34195</v>
      </c>
      <c r="D31" s="558">
        <v>21316</v>
      </c>
      <c r="E31" s="558">
        <v>55511</v>
      </c>
      <c r="F31" s="558">
        <v>64345</v>
      </c>
      <c r="G31" s="558">
        <v>57755</v>
      </c>
      <c r="H31" s="558">
        <v>122100</v>
      </c>
      <c r="I31" s="558">
        <v>2077</v>
      </c>
      <c r="J31" s="558">
        <v>650</v>
      </c>
      <c r="K31" s="558">
        <v>2727</v>
      </c>
      <c r="L31" s="558">
        <v>10505</v>
      </c>
      <c r="M31" s="558">
        <v>3008</v>
      </c>
      <c r="N31" s="558">
        <v>13513</v>
      </c>
      <c r="O31" s="558">
        <v>36272</v>
      </c>
      <c r="P31" s="558">
        <v>21966</v>
      </c>
      <c r="Q31" s="558">
        <v>58238</v>
      </c>
      <c r="R31" s="558">
        <v>74850</v>
      </c>
      <c r="S31" s="558">
        <v>60763</v>
      </c>
      <c r="T31" s="558">
        <v>135613</v>
      </c>
    </row>
  </sheetData>
  <mergeCells count="15">
    <mergeCell ref="O4:Q4"/>
    <mergeCell ref="R4:T4"/>
    <mergeCell ref="A18:B18"/>
    <mergeCell ref="A31:B31"/>
    <mergeCell ref="A3:A5"/>
    <mergeCell ref="B3:B5"/>
    <mergeCell ref="A6:A17"/>
    <mergeCell ref="A19:A30"/>
    <mergeCell ref="C4:E4"/>
    <mergeCell ref="F4:H4"/>
    <mergeCell ref="I4:K4"/>
    <mergeCell ref="L4:N4"/>
    <mergeCell ref="C3:H3"/>
    <mergeCell ref="I3:N3"/>
    <mergeCell ref="O3:T3"/>
  </mergeCells>
  <printOptions horizontalCentered="1"/>
  <pageMargins left="0.39370078740157483" right="0.39370078740157483" top="0.47244094488188981" bottom="0.47244094488188981" header="0.27559055118110237" footer="0.27559055118110237"/>
  <pageSetup paperSize="9" scale="99" fitToHeight="0" orientation="landscape" useFirstPageNumber="1" r:id="rId1"/>
  <headerFooter differentOddEven="1" alignWithMargins="0"/>
</worksheet>
</file>

<file path=xl/worksheets/sheet43.xml><?xml version="1.0" encoding="utf-8"?>
<worksheet xmlns="http://schemas.openxmlformats.org/spreadsheetml/2006/main" xmlns:r="http://schemas.openxmlformats.org/officeDocument/2006/relationships">
  <dimension ref="A1:O16"/>
  <sheetViews>
    <sheetView workbookViewId="0">
      <selection activeCell="M11" sqref="M11"/>
    </sheetView>
  </sheetViews>
  <sheetFormatPr defaultRowHeight="15"/>
  <cols>
    <col min="1" max="16384" width="9.140625" style="81"/>
  </cols>
  <sheetData>
    <row r="1" spans="1:15">
      <c r="A1" s="6" t="s">
        <v>1904</v>
      </c>
    </row>
    <row r="2" spans="1:15">
      <c r="A2" s="612"/>
    </row>
    <row r="3" spans="1:15" s="613" customFormat="1" ht="27.75" customHeight="1">
      <c r="A3" s="848" t="s">
        <v>1892</v>
      </c>
      <c r="B3" s="848"/>
      <c r="C3" s="848"/>
      <c r="D3" s="848"/>
      <c r="E3" s="848"/>
      <c r="F3" s="848"/>
      <c r="G3" s="848"/>
      <c r="H3" s="848"/>
      <c r="I3" s="848"/>
    </row>
    <row r="4" spans="1:15" s="613" customFormat="1" ht="14.25" customHeight="1">
      <c r="A4" s="848" t="s">
        <v>1893</v>
      </c>
      <c r="B4" s="848"/>
      <c r="C4" s="848"/>
      <c r="D4" s="848"/>
      <c r="E4" s="848"/>
      <c r="F4" s="848"/>
      <c r="G4" s="848"/>
      <c r="H4" s="848"/>
      <c r="I4" s="848"/>
    </row>
    <row r="5" spans="1:15" s="613" customFormat="1" ht="35.25" customHeight="1">
      <c r="A5" s="848" t="s">
        <v>1894</v>
      </c>
      <c r="B5" s="848"/>
      <c r="C5" s="848"/>
      <c r="D5" s="848"/>
      <c r="E5" s="848"/>
      <c r="F5" s="848"/>
      <c r="G5" s="848"/>
      <c r="H5" s="848"/>
      <c r="I5" s="848"/>
    </row>
    <row r="6" spans="1:15" s="613" customFormat="1" ht="42.75" customHeight="1">
      <c r="A6" s="848" t="s">
        <v>1895</v>
      </c>
      <c r="B6" s="848"/>
      <c r="C6" s="848"/>
      <c r="D6" s="848"/>
      <c r="E6" s="848"/>
      <c r="F6" s="848"/>
      <c r="G6" s="848"/>
      <c r="H6" s="848"/>
      <c r="I6" s="848"/>
    </row>
    <row r="7" spans="1:15" s="613" customFormat="1" ht="13.5" customHeight="1">
      <c r="A7" s="848" t="s">
        <v>1896</v>
      </c>
      <c r="B7" s="848"/>
      <c r="C7" s="848"/>
      <c r="D7" s="848"/>
      <c r="E7" s="848"/>
      <c r="F7" s="848"/>
      <c r="G7" s="848"/>
      <c r="H7" s="848"/>
      <c r="I7" s="848"/>
    </row>
    <row r="8" spans="1:15" s="613" customFormat="1" ht="42.75" customHeight="1">
      <c r="A8" s="848" t="s">
        <v>1897</v>
      </c>
      <c r="B8" s="848"/>
      <c r="C8" s="848"/>
      <c r="D8" s="848"/>
      <c r="E8" s="848"/>
      <c r="F8" s="848"/>
      <c r="G8" s="848"/>
      <c r="H8" s="848"/>
      <c r="I8" s="848"/>
    </row>
    <row r="9" spans="1:15" ht="33" customHeight="1">
      <c r="A9" s="847" t="s">
        <v>1890</v>
      </c>
      <c r="B9" s="847"/>
      <c r="C9" s="847"/>
      <c r="D9" s="847"/>
      <c r="E9" s="847"/>
      <c r="F9" s="847"/>
      <c r="G9" s="847"/>
      <c r="H9" s="847"/>
      <c r="I9" s="847"/>
      <c r="J9" s="700"/>
      <c r="K9" s="700"/>
      <c r="L9" s="700"/>
      <c r="M9" s="700"/>
      <c r="N9" s="700"/>
      <c r="O9" s="700"/>
    </row>
    <row r="10" spans="1:15" ht="41.25" customHeight="1">
      <c r="A10" s="847" t="s">
        <v>1891</v>
      </c>
      <c r="B10" s="847"/>
      <c r="C10" s="847"/>
      <c r="D10" s="847"/>
      <c r="E10" s="847"/>
      <c r="F10" s="847"/>
      <c r="G10" s="847"/>
      <c r="H10" s="847"/>
      <c r="I10" s="847"/>
      <c r="J10" s="700"/>
      <c r="K10" s="700"/>
      <c r="L10" s="700"/>
      <c r="M10" s="700"/>
      <c r="N10" s="700"/>
      <c r="O10" s="700"/>
    </row>
    <row r="11" spans="1:15" ht="91.5" customHeight="1">
      <c r="A11" s="847" t="s">
        <v>1898</v>
      </c>
      <c r="B11" s="847"/>
      <c r="C11" s="847"/>
      <c r="D11" s="847"/>
      <c r="E11" s="847"/>
      <c r="F11" s="847"/>
      <c r="G11" s="847"/>
      <c r="H11" s="847"/>
      <c r="I11" s="847"/>
      <c r="J11" s="700"/>
      <c r="K11" s="700"/>
      <c r="L11" s="700"/>
      <c r="M11" s="700"/>
      <c r="N11" s="700"/>
      <c r="O11" s="700"/>
    </row>
    <row r="12" spans="1:15" ht="15.75">
      <c r="A12" s="847" t="s">
        <v>1899</v>
      </c>
      <c r="B12" s="847"/>
      <c r="C12" s="847"/>
      <c r="D12" s="847"/>
      <c r="E12" s="847"/>
      <c r="F12" s="847"/>
      <c r="G12" s="847"/>
      <c r="H12" s="847"/>
      <c r="I12" s="847"/>
      <c r="J12" s="700"/>
      <c r="K12" s="700"/>
      <c r="L12" s="700"/>
      <c r="M12" s="700"/>
      <c r="N12" s="700"/>
      <c r="O12" s="700"/>
    </row>
    <row r="13" spans="1:15" ht="78" customHeight="1">
      <c r="A13" s="847" t="s">
        <v>1900</v>
      </c>
      <c r="B13" s="847"/>
      <c r="C13" s="847"/>
      <c r="D13" s="847"/>
      <c r="E13" s="847"/>
      <c r="F13" s="847"/>
      <c r="G13" s="847"/>
      <c r="H13" s="847"/>
      <c r="I13" s="847"/>
      <c r="J13" s="700"/>
      <c r="K13" s="700"/>
      <c r="L13" s="700"/>
      <c r="M13" s="700"/>
      <c r="N13" s="700"/>
      <c r="O13" s="700"/>
    </row>
    <row r="14" spans="1:15" ht="30" customHeight="1">
      <c r="A14" s="847" t="s">
        <v>1901</v>
      </c>
      <c r="B14" s="847"/>
      <c r="C14" s="847"/>
      <c r="D14" s="847"/>
      <c r="E14" s="847"/>
      <c r="F14" s="847"/>
      <c r="G14" s="847"/>
      <c r="H14" s="847"/>
      <c r="I14" s="847"/>
      <c r="J14" s="700"/>
      <c r="K14" s="700"/>
      <c r="L14" s="700"/>
      <c r="M14" s="700"/>
      <c r="N14" s="700"/>
      <c r="O14" s="700"/>
    </row>
    <row r="15" spans="1:15" ht="57" customHeight="1">
      <c r="A15" s="847" t="s">
        <v>1902</v>
      </c>
      <c r="B15" s="847"/>
      <c r="C15" s="847"/>
      <c r="D15" s="847"/>
      <c r="E15" s="847"/>
      <c r="F15" s="847"/>
      <c r="G15" s="847"/>
      <c r="H15" s="847"/>
      <c r="I15" s="847"/>
      <c r="J15" s="700"/>
      <c r="K15" s="700"/>
      <c r="L15" s="700"/>
      <c r="M15" s="700"/>
      <c r="N15" s="700"/>
      <c r="O15" s="700"/>
    </row>
    <row r="16" spans="1:15" ht="36" customHeight="1">
      <c r="A16" s="847" t="s">
        <v>1903</v>
      </c>
      <c r="B16" s="847"/>
      <c r="C16" s="847"/>
      <c r="D16" s="847"/>
      <c r="E16" s="847"/>
      <c r="F16" s="847"/>
      <c r="G16" s="847"/>
      <c r="H16" s="847"/>
      <c r="I16" s="847"/>
      <c r="J16" s="700"/>
      <c r="K16" s="700"/>
      <c r="L16" s="700"/>
      <c r="M16" s="700"/>
      <c r="N16" s="700"/>
      <c r="O16" s="700"/>
    </row>
  </sheetData>
  <mergeCells count="14">
    <mergeCell ref="A14:I14"/>
    <mergeCell ref="A15:I15"/>
    <mergeCell ref="A16:I16"/>
    <mergeCell ref="A8:I8"/>
    <mergeCell ref="A3:I3"/>
    <mergeCell ref="A4:I4"/>
    <mergeCell ref="A6:I6"/>
    <mergeCell ref="A5:I5"/>
    <mergeCell ref="A7:I7"/>
    <mergeCell ref="A9:I9"/>
    <mergeCell ref="A10:I10"/>
    <mergeCell ref="A11:I11"/>
    <mergeCell ref="A12:I12"/>
    <mergeCell ref="A13:I1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G39"/>
  <sheetViews>
    <sheetView zoomScaleNormal="100" workbookViewId="0">
      <selection activeCell="I16" sqref="I16"/>
    </sheetView>
  </sheetViews>
  <sheetFormatPr defaultRowHeight="12.75"/>
  <cols>
    <col min="1" max="1" width="16.42578125" style="56" customWidth="1"/>
    <col min="2" max="5" width="11.7109375" style="56" customWidth="1"/>
    <col min="6" max="16384" width="9.140625" style="56"/>
  </cols>
  <sheetData>
    <row r="1" spans="1:7" ht="30" customHeight="1">
      <c r="A1" s="849" t="s">
        <v>1346</v>
      </c>
      <c r="B1" s="849"/>
      <c r="C1" s="849"/>
      <c r="D1" s="849"/>
      <c r="E1" s="849"/>
      <c r="F1" s="849"/>
      <c r="G1" s="849"/>
    </row>
    <row r="2" spans="1:7" ht="15">
      <c r="A2" s="55"/>
    </row>
    <row r="3" spans="1:7" s="378" customFormat="1" ht="15.75" customHeight="1">
      <c r="A3" s="843" t="s">
        <v>526</v>
      </c>
      <c r="B3" s="783">
        <v>2017</v>
      </c>
      <c r="C3" s="783"/>
      <c r="D3" s="783">
        <v>2018</v>
      </c>
      <c r="E3" s="783"/>
    </row>
    <row r="4" spans="1:7" s="49" customFormat="1" ht="15.75" customHeight="1">
      <c r="A4" s="843"/>
      <c r="B4" s="379" t="s">
        <v>33</v>
      </c>
      <c r="C4" s="379" t="s">
        <v>529</v>
      </c>
      <c r="D4" s="379" t="s">
        <v>33</v>
      </c>
      <c r="E4" s="379" t="s">
        <v>529</v>
      </c>
    </row>
    <row r="5" spans="1:7">
      <c r="A5" s="376" t="s">
        <v>140</v>
      </c>
      <c r="B5" s="377">
        <v>0.8</v>
      </c>
      <c r="C5" s="377">
        <v>1</v>
      </c>
      <c r="D5" s="377">
        <v>1.1000000000000001</v>
      </c>
      <c r="E5" s="377">
        <v>0.9</v>
      </c>
    </row>
    <row r="6" spans="1:7">
      <c r="A6" s="285" t="s">
        <v>527</v>
      </c>
      <c r="B6" s="375">
        <v>1.5</v>
      </c>
      <c r="C6" s="375">
        <v>1.6</v>
      </c>
      <c r="D6" s="375">
        <v>0.5</v>
      </c>
      <c r="E6" s="375">
        <v>0.5</v>
      </c>
    </row>
    <row r="7" spans="1:7">
      <c r="A7" s="285" t="s">
        <v>142</v>
      </c>
      <c r="B7" s="375">
        <v>1.2</v>
      </c>
      <c r="C7" s="375">
        <v>1.4</v>
      </c>
      <c r="D7" s="375">
        <v>0.7</v>
      </c>
      <c r="E7" s="375">
        <v>0.8</v>
      </c>
    </row>
    <row r="8" spans="1:7">
      <c r="A8" s="285" t="s">
        <v>143</v>
      </c>
      <c r="B8" s="375">
        <v>1.6</v>
      </c>
      <c r="C8" s="375">
        <v>1.9</v>
      </c>
      <c r="D8" s="375">
        <v>0.5</v>
      </c>
      <c r="E8" s="375">
        <v>0.5</v>
      </c>
    </row>
    <row r="9" spans="1:7">
      <c r="A9" s="285" t="s">
        <v>144</v>
      </c>
      <c r="B9" s="375">
        <v>1.2</v>
      </c>
      <c r="C9" s="375">
        <v>1.4</v>
      </c>
      <c r="D9" s="375">
        <v>1.1000000000000001</v>
      </c>
      <c r="E9" s="375">
        <v>1</v>
      </c>
    </row>
    <row r="10" spans="1:7">
      <c r="A10" s="285" t="s">
        <v>145</v>
      </c>
      <c r="B10" s="375">
        <v>0.7</v>
      </c>
      <c r="C10" s="375">
        <v>1.2</v>
      </c>
      <c r="D10" s="375">
        <v>1.5</v>
      </c>
      <c r="E10" s="375">
        <v>1.3</v>
      </c>
    </row>
    <row r="11" spans="1:7">
      <c r="A11" s="285" t="s">
        <v>146</v>
      </c>
      <c r="B11" s="375">
        <v>0.4</v>
      </c>
      <c r="C11" s="375">
        <v>1.1000000000000001</v>
      </c>
      <c r="D11" s="375">
        <v>1.9</v>
      </c>
      <c r="E11" s="375">
        <v>1.5</v>
      </c>
    </row>
    <row r="12" spans="1:7">
      <c r="A12" s="285" t="s">
        <v>147</v>
      </c>
      <c r="B12" s="375">
        <v>0.8</v>
      </c>
      <c r="C12" s="375">
        <v>1.2</v>
      </c>
      <c r="D12" s="375">
        <v>1.9</v>
      </c>
      <c r="E12" s="375">
        <v>1.6</v>
      </c>
    </row>
    <row r="13" spans="1:7">
      <c r="A13" s="285" t="s">
        <v>148</v>
      </c>
      <c r="B13" s="375">
        <v>0.7</v>
      </c>
      <c r="C13" s="375">
        <v>1.1000000000000001</v>
      </c>
      <c r="D13" s="375">
        <v>1.7</v>
      </c>
      <c r="E13" s="375">
        <v>1.4</v>
      </c>
    </row>
    <row r="14" spans="1:7">
      <c r="A14" s="285" t="s">
        <v>149</v>
      </c>
      <c r="B14" s="375">
        <v>0.8</v>
      </c>
      <c r="C14" s="375">
        <v>1</v>
      </c>
      <c r="D14" s="375">
        <v>2</v>
      </c>
      <c r="E14" s="375">
        <v>1.6</v>
      </c>
    </row>
    <row r="15" spans="1:7">
      <c r="A15" s="285" t="s">
        <v>150</v>
      </c>
      <c r="B15" s="375">
        <v>0.7</v>
      </c>
      <c r="C15" s="375">
        <v>0.9</v>
      </c>
      <c r="D15" s="375">
        <v>1.9</v>
      </c>
      <c r="E15" s="375">
        <v>1.6</v>
      </c>
    </row>
    <row r="16" spans="1:7">
      <c r="A16" s="285" t="s">
        <v>151</v>
      </c>
      <c r="B16" s="362">
        <v>1</v>
      </c>
      <c r="C16" s="375">
        <v>0.9</v>
      </c>
      <c r="D16" s="375">
        <v>1.4</v>
      </c>
      <c r="E16" s="375">
        <v>1.1000000000000001</v>
      </c>
    </row>
    <row r="17" spans="1:7">
      <c r="A17" s="99" t="s">
        <v>0</v>
      </c>
      <c r="B17" s="947">
        <v>1</v>
      </c>
      <c r="C17" s="947">
        <v>1.2</v>
      </c>
      <c r="D17" s="947">
        <v>1.3</v>
      </c>
      <c r="E17" s="947">
        <v>1.2</v>
      </c>
    </row>
    <row r="18" spans="1:7">
      <c r="A18" s="351" t="s">
        <v>350</v>
      </c>
    </row>
    <row r="19" spans="1:7">
      <c r="A19" s="249" t="s">
        <v>528</v>
      </c>
    </row>
    <row r="20" spans="1:7" ht="27" customHeight="1">
      <c r="A20" s="849" t="s">
        <v>1347</v>
      </c>
      <c r="B20" s="849"/>
      <c r="C20" s="849"/>
      <c r="D20" s="849"/>
      <c r="E20" s="849"/>
      <c r="F20" s="849"/>
      <c r="G20" s="849"/>
    </row>
    <row r="21" spans="1:7" ht="13.5" customHeight="1">
      <c r="A21" s="55"/>
    </row>
    <row r="22" spans="1:7" s="378" customFormat="1" ht="15.75" customHeight="1">
      <c r="A22" s="843" t="s">
        <v>526</v>
      </c>
      <c r="B22" s="783">
        <v>2017</v>
      </c>
      <c r="C22" s="783"/>
      <c r="D22" s="783">
        <v>2018</v>
      </c>
      <c r="E22" s="783"/>
    </row>
    <row r="23" spans="1:7" s="49" customFormat="1" ht="15.75" customHeight="1">
      <c r="A23" s="843"/>
      <c r="B23" s="379" t="s">
        <v>33</v>
      </c>
      <c r="C23" s="379" t="s">
        <v>529</v>
      </c>
      <c r="D23" s="379" t="s">
        <v>33</v>
      </c>
      <c r="E23" s="379" t="s">
        <v>529</v>
      </c>
    </row>
    <row r="24" spans="1:7">
      <c r="A24" s="376" t="s">
        <v>140</v>
      </c>
      <c r="B24" s="377">
        <v>0.3</v>
      </c>
      <c r="C24" s="377">
        <v>0.3</v>
      </c>
      <c r="D24" s="377">
        <v>0.4</v>
      </c>
      <c r="E24" s="377">
        <v>0.3</v>
      </c>
    </row>
    <row r="25" spans="1:7">
      <c r="A25" s="285" t="s">
        <v>527</v>
      </c>
      <c r="B25" s="375">
        <v>0.6</v>
      </c>
      <c r="C25" s="375">
        <v>0.4</v>
      </c>
      <c r="D25" s="375">
        <v>0</v>
      </c>
      <c r="E25" s="375">
        <v>0</v>
      </c>
    </row>
    <row r="26" spans="1:7">
      <c r="A26" s="285" t="s">
        <v>142</v>
      </c>
      <c r="B26" s="375">
        <v>-0.1</v>
      </c>
      <c r="C26" s="375">
        <v>0</v>
      </c>
      <c r="D26" s="375">
        <v>0.1</v>
      </c>
      <c r="E26" s="375">
        <v>0.3</v>
      </c>
    </row>
    <row r="27" spans="1:7">
      <c r="A27" s="285" t="s">
        <v>143</v>
      </c>
      <c r="B27" s="375">
        <v>0.1</v>
      </c>
      <c r="C27" s="375">
        <v>0.4</v>
      </c>
      <c r="D27" s="375">
        <v>-0.1</v>
      </c>
      <c r="E27" s="375">
        <v>0.1</v>
      </c>
    </row>
    <row r="28" spans="1:7">
      <c r="A28" s="285" t="s">
        <v>144</v>
      </c>
      <c r="B28" s="375">
        <v>-0.2</v>
      </c>
      <c r="C28" s="375">
        <v>-0.2</v>
      </c>
      <c r="D28" s="375">
        <v>0.4</v>
      </c>
      <c r="E28" s="375">
        <v>0.3</v>
      </c>
    </row>
    <row r="29" spans="1:7">
      <c r="A29" s="285" t="s">
        <v>145</v>
      </c>
      <c r="B29" s="375">
        <v>-0.2</v>
      </c>
      <c r="C29" s="375">
        <v>-0.1</v>
      </c>
      <c r="D29" s="375">
        <v>0.2</v>
      </c>
      <c r="E29" s="375">
        <v>0.2</v>
      </c>
    </row>
    <row r="30" spans="1:7">
      <c r="A30" s="285" t="s">
        <v>146</v>
      </c>
      <c r="B30" s="375">
        <v>0</v>
      </c>
      <c r="C30" s="375">
        <v>0.1</v>
      </c>
      <c r="D30" s="375">
        <v>0.4</v>
      </c>
      <c r="E30" s="375">
        <v>0.3</v>
      </c>
    </row>
    <row r="31" spans="1:7">
      <c r="A31" s="285" t="s">
        <v>147</v>
      </c>
      <c r="B31" s="375">
        <v>0.6</v>
      </c>
      <c r="C31" s="375">
        <v>0.3</v>
      </c>
      <c r="D31" s="375">
        <v>0.6</v>
      </c>
      <c r="E31" s="375">
        <v>0.4</v>
      </c>
    </row>
    <row r="32" spans="1:7">
      <c r="A32" s="285" t="s">
        <v>148</v>
      </c>
      <c r="B32" s="375">
        <v>-0.5</v>
      </c>
      <c r="C32" s="375">
        <v>-0.3</v>
      </c>
      <c r="D32" s="375">
        <v>-0.7</v>
      </c>
      <c r="E32" s="375">
        <v>-0.5</v>
      </c>
    </row>
    <row r="33" spans="1:5">
      <c r="A33" s="285" t="s">
        <v>149</v>
      </c>
      <c r="B33" s="375">
        <v>0</v>
      </c>
      <c r="C33" s="375">
        <v>-0.2</v>
      </c>
      <c r="D33" s="375">
        <v>0.3</v>
      </c>
      <c r="E33" s="375">
        <v>0</v>
      </c>
    </row>
    <row r="34" spans="1:5">
      <c r="A34" s="285" t="s">
        <v>150</v>
      </c>
      <c r="B34" s="375">
        <v>-0.2</v>
      </c>
      <c r="C34" s="375">
        <v>-0.2</v>
      </c>
      <c r="D34" s="375">
        <v>-0.3</v>
      </c>
      <c r="E34" s="375">
        <v>-0.2</v>
      </c>
    </row>
    <row r="35" spans="1:5">
      <c r="A35" s="285" t="s">
        <v>151</v>
      </c>
      <c r="B35" s="375">
        <v>0.6</v>
      </c>
      <c r="C35" s="375">
        <v>0.4</v>
      </c>
      <c r="D35" s="375">
        <v>0.1</v>
      </c>
      <c r="E35" s="375">
        <v>-0.1</v>
      </c>
    </row>
    <row r="36" spans="1:5">
      <c r="A36" s="351" t="s">
        <v>350</v>
      </c>
    </row>
    <row r="37" spans="1:5">
      <c r="A37" s="351"/>
    </row>
    <row r="38" spans="1:5">
      <c r="A38" s="65" t="s">
        <v>1352</v>
      </c>
    </row>
    <row r="39" spans="1:5">
      <c r="A39" s="65" t="s">
        <v>1353</v>
      </c>
    </row>
  </sheetData>
  <mergeCells count="8">
    <mergeCell ref="A1:G1"/>
    <mergeCell ref="A20:G20"/>
    <mergeCell ref="A3:A4"/>
    <mergeCell ref="A22:A23"/>
    <mergeCell ref="B22:C22"/>
    <mergeCell ref="D22:E22"/>
    <mergeCell ref="B3:C3"/>
    <mergeCell ref="D3:E3"/>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sheetPr>
    <pageSetUpPr fitToPage="1"/>
  </sheetPr>
  <dimension ref="A1:I43"/>
  <sheetViews>
    <sheetView zoomScaleNormal="100" workbookViewId="0">
      <selection activeCell="A23" activeCellId="1" sqref="A1:I1 A23:I23"/>
    </sheetView>
  </sheetViews>
  <sheetFormatPr defaultRowHeight="12.75"/>
  <cols>
    <col min="1" max="1" width="33.5703125" customWidth="1"/>
    <col min="2" max="9" width="7.140625" customWidth="1"/>
  </cols>
  <sheetData>
    <row r="1" spans="1:9" s="56" customFormat="1" ht="28.5" customHeight="1">
      <c r="A1" s="849" t="s">
        <v>1365</v>
      </c>
      <c r="B1" s="849"/>
      <c r="C1" s="849"/>
      <c r="D1" s="849"/>
      <c r="E1" s="849"/>
      <c r="F1" s="849"/>
      <c r="G1" s="849"/>
      <c r="H1" s="849"/>
      <c r="I1" s="849"/>
    </row>
    <row r="2" spans="1:9" s="56" customFormat="1"/>
    <row r="3" spans="1:9" s="380" customFormat="1" ht="17.25" customHeight="1">
      <c r="A3" s="843" t="s">
        <v>1348</v>
      </c>
      <c r="B3" s="783" t="s">
        <v>33</v>
      </c>
      <c r="C3" s="783"/>
      <c r="D3" s="783"/>
      <c r="E3" s="783"/>
      <c r="F3" s="783" t="s">
        <v>529</v>
      </c>
      <c r="G3" s="783"/>
      <c r="H3" s="783"/>
      <c r="I3" s="783"/>
    </row>
    <row r="4" spans="1:9" s="380" customFormat="1" ht="17.25" customHeight="1">
      <c r="A4" s="843"/>
      <c r="B4" s="850">
        <v>2017</v>
      </c>
      <c r="C4" s="851"/>
      <c r="D4" s="850">
        <v>2018</v>
      </c>
      <c r="E4" s="851"/>
      <c r="F4" s="850">
        <v>2017</v>
      </c>
      <c r="G4" s="783"/>
      <c r="H4" s="850">
        <v>2018</v>
      </c>
      <c r="I4" s="783"/>
    </row>
    <row r="5" spans="1:9" s="48" customFormat="1" ht="25.5">
      <c r="A5" s="843"/>
      <c r="B5" s="379" t="s">
        <v>1349</v>
      </c>
      <c r="C5" s="379" t="s">
        <v>1366</v>
      </c>
      <c r="D5" s="379" t="s">
        <v>1349</v>
      </c>
      <c r="E5" s="379" t="s">
        <v>1366</v>
      </c>
      <c r="F5" s="379" t="s">
        <v>1349</v>
      </c>
      <c r="G5" s="379" t="s">
        <v>1366</v>
      </c>
      <c r="H5" s="379" t="s">
        <v>1349</v>
      </c>
      <c r="I5" s="379" t="s">
        <v>1366</v>
      </c>
    </row>
    <row r="6" spans="1:9" s="56" customFormat="1">
      <c r="A6" s="193" t="s">
        <v>1350</v>
      </c>
      <c r="B6" s="193">
        <v>100.9</v>
      </c>
      <c r="C6" s="193">
        <v>1</v>
      </c>
      <c r="D6" s="193">
        <v>102.2</v>
      </c>
      <c r="E6" s="193">
        <v>1.3</v>
      </c>
      <c r="F6" s="193">
        <v>101.1</v>
      </c>
      <c r="G6" s="193">
        <v>1.2</v>
      </c>
      <c r="H6" s="193">
        <v>102.3</v>
      </c>
      <c r="I6" s="193">
        <v>1.2</v>
      </c>
    </row>
    <row r="7" spans="1:9" s="56" customFormat="1">
      <c r="A7" s="158" t="s">
        <v>1351</v>
      </c>
      <c r="B7" s="158">
        <v>100.9</v>
      </c>
      <c r="C7" s="158">
        <v>1</v>
      </c>
      <c r="D7" s="158">
        <v>102.2</v>
      </c>
      <c r="E7" s="158">
        <v>1.3</v>
      </c>
      <c r="F7" s="158">
        <v>101.2</v>
      </c>
      <c r="G7" s="158">
        <v>1.3</v>
      </c>
      <c r="H7" s="158">
        <v>102.3</v>
      </c>
      <c r="I7" s="158">
        <v>1.1000000000000001</v>
      </c>
    </row>
    <row r="8" spans="1:9" s="56" customFormat="1">
      <c r="A8" s="158" t="s">
        <v>1368</v>
      </c>
      <c r="B8" s="158">
        <v>102.2</v>
      </c>
      <c r="C8" s="158">
        <v>2.1</v>
      </c>
      <c r="D8" s="158">
        <v>103.9</v>
      </c>
      <c r="E8" s="158">
        <v>1.7</v>
      </c>
      <c r="F8" s="158">
        <v>102.1</v>
      </c>
      <c r="G8" s="158">
        <v>1.9</v>
      </c>
      <c r="H8" s="158">
        <v>103.3</v>
      </c>
      <c r="I8" s="158">
        <v>1.2</v>
      </c>
    </row>
    <row r="9" spans="1:9" s="56" customFormat="1">
      <c r="A9" s="158" t="s">
        <v>1355</v>
      </c>
      <c r="B9" s="158">
        <v>101.3</v>
      </c>
      <c r="C9" s="158">
        <v>0.6</v>
      </c>
      <c r="D9" s="158">
        <v>104.4</v>
      </c>
      <c r="E9" s="158">
        <v>3.1</v>
      </c>
      <c r="F9" s="158">
        <v>102.1</v>
      </c>
      <c r="G9" s="158">
        <v>0.6</v>
      </c>
      <c r="H9" s="158">
        <v>105.1</v>
      </c>
      <c r="I9" s="158">
        <v>2.9</v>
      </c>
    </row>
    <row r="10" spans="1:9" s="56" customFormat="1">
      <c r="A10" s="158" t="s">
        <v>1356</v>
      </c>
      <c r="B10" s="158">
        <v>101</v>
      </c>
      <c r="C10" s="158">
        <v>0.5</v>
      </c>
      <c r="D10" s="158">
        <v>101.8</v>
      </c>
      <c r="E10" s="158">
        <v>0.8</v>
      </c>
      <c r="F10" s="158">
        <v>100.8</v>
      </c>
      <c r="G10" s="158">
        <v>0.3</v>
      </c>
      <c r="H10" s="158">
        <v>101</v>
      </c>
      <c r="I10" s="158">
        <v>0.2</v>
      </c>
    </row>
    <row r="11" spans="1:9" s="56" customFormat="1">
      <c r="A11" s="158" t="s">
        <v>1369</v>
      </c>
      <c r="B11" s="158">
        <v>98.3</v>
      </c>
      <c r="C11" s="158">
        <v>1.2</v>
      </c>
      <c r="D11" s="158">
        <v>103.1</v>
      </c>
      <c r="E11" s="158">
        <v>4.9000000000000004</v>
      </c>
      <c r="F11" s="158">
        <v>100.1</v>
      </c>
      <c r="G11" s="158">
        <v>1.8</v>
      </c>
      <c r="H11" s="158">
        <v>102.6</v>
      </c>
      <c r="I11" s="158">
        <v>2.5</v>
      </c>
    </row>
    <row r="12" spans="1:9" s="56" customFormat="1">
      <c r="A12" s="158" t="s">
        <v>1357</v>
      </c>
      <c r="B12" s="158">
        <v>99.7</v>
      </c>
      <c r="C12" s="158">
        <v>-0.4</v>
      </c>
      <c r="D12" s="158">
        <v>99.6</v>
      </c>
      <c r="E12" s="158">
        <v>-0.1</v>
      </c>
      <c r="F12" s="158">
        <v>100.3</v>
      </c>
      <c r="G12" s="158">
        <v>0</v>
      </c>
      <c r="H12" s="158">
        <v>100.5</v>
      </c>
      <c r="I12" s="158">
        <v>0.2</v>
      </c>
    </row>
    <row r="13" spans="1:9" s="56" customFormat="1">
      <c r="A13" s="158" t="s">
        <v>1358</v>
      </c>
      <c r="B13" s="158">
        <v>100.4</v>
      </c>
      <c r="C13" s="158">
        <v>0.2</v>
      </c>
      <c r="D13" s="158">
        <v>100.1</v>
      </c>
      <c r="E13" s="158">
        <v>-0.3</v>
      </c>
      <c r="F13" s="158">
        <v>100.6</v>
      </c>
      <c r="G13" s="158">
        <v>0.2</v>
      </c>
      <c r="H13" s="158">
        <v>100.5</v>
      </c>
      <c r="I13" s="158">
        <v>-0.1</v>
      </c>
    </row>
    <row r="14" spans="1:9" s="56" customFormat="1">
      <c r="A14" s="158" t="s">
        <v>1359</v>
      </c>
      <c r="B14" s="158">
        <v>103.9</v>
      </c>
      <c r="C14" s="158">
        <v>3.4</v>
      </c>
      <c r="D14" s="158">
        <v>107.1</v>
      </c>
      <c r="E14" s="158">
        <v>3.1</v>
      </c>
      <c r="F14" s="158">
        <v>102</v>
      </c>
      <c r="G14" s="158">
        <v>3.4</v>
      </c>
      <c r="H14" s="158">
        <v>104.8</v>
      </c>
      <c r="I14" s="158">
        <v>2.7</v>
      </c>
    </row>
    <row r="15" spans="1:9" s="56" customFormat="1">
      <c r="A15" s="158" t="s">
        <v>1360</v>
      </c>
      <c r="B15" s="158">
        <v>96.2</v>
      </c>
      <c r="C15" s="158">
        <v>-2.1</v>
      </c>
      <c r="D15" s="158">
        <v>93.7</v>
      </c>
      <c r="E15" s="158">
        <v>-2.6</v>
      </c>
      <c r="F15" s="158">
        <v>97.4</v>
      </c>
      <c r="G15" s="158">
        <v>-2.2999999999999998</v>
      </c>
      <c r="H15" s="158">
        <v>94.5</v>
      </c>
      <c r="I15" s="158">
        <v>-3</v>
      </c>
    </row>
    <row r="16" spans="1:9" s="56" customFormat="1">
      <c r="A16" s="158" t="s">
        <v>1361</v>
      </c>
      <c r="B16" s="158">
        <v>100</v>
      </c>
      <c r="C16" s="158">
        <v>0.2</v>
      </c>
      <c r="D16" s="158">
        <v>100.3</v>
      </c>
      <c r="E16" s="158">
        <v>0.3</v>
      </c>
      <c r="F16" s="158">
        <v>100.9</v>
      </c>
      <c r="G16" s="158">
        <v>0.3</v>
      </c>
      <c r="H16" s="158">
        <v>101.3</v>
      </c>
      <c r="I16" s="158">
        <v>0.4</v>
      </c>
    </row>
    <row r="17" spans="1:9" s="56" customFormat="1">
      <c r="A17" s="158" t="s">
        <v>1362</v>
      </c>
      <c r="B17" s="158">
        <v>95.7</v>
      </c>
      <c r="C17" s="158">
        <v>-4.2</v>
      </c>
      <c r="D17" s="158">
        <v>85.2</v>
      </c>
      <c r="E17" s="158">
        <v>-11</v>
      </c>
      <c r="F17" s="158">
        <v>96</v>
      </c>
      <c r="G17" s="158">
        <v>-4.7</v>
      </c>
      <c r="H17" s="158">
        <v>83.9</v>
      </c>
      <c r="I17" s="158">
        <v>-12.6</v>
      </c>
    </row>
    <row r="18" spans="1:9" s="56" customFormat="1">
      <c r="A18" s="158" t="s">
        <v>1363</v>
      </c>
      <c r="B18" s="158">
        <v>102.4</v>
      </c>
      <c r="C18" s="158">
        <v>1.5</v>
      </c>
      <c r="D18" s="158">
        <v>104.1</v>
      </c>
      <c r="E18" s="158">
        <v>1.7</v>
      </c>
      <c r="F18" s="158">
        <v>102.3</v>
      </c>
      <c r="G18" s="158">
        <v>1.6</v>
      </c>
      <c r="H18" s="158">
        <v>103.5</v>
      </c>
      <c r="I18" s="158">
        <v>1.2</v>
      </c>
    </row>
    <row r="19" spans="1:9" s="56" customFormat="1">
      <c r="A19" s="158" t="s">
        <v>1364</v>
      </c>
      <c r="B19" s="158">
        <v>99.7</v>
      </c>
      <c r="C19" s="158">
        <v>-0.6</v>
      </c>
      <c r="D19" s="158">
        <v>100.2</v>
      </c>
      <c r="E19" s="158">
        <v>0.5</v>
      </c>
      <c r="F19" s="158">
        <v>101.1</v>
      </c>
      <c r="G19" s="158">
        <v>0.8</v>
      </c>
      <c r="H19" s="158">
        <v>103.3</v>
      </c>
      <c r="I19" s="158">
        <v>2.2000000000000002</v>
      </c>
    </row>
    <row r="20" spans="1:9" s="56" customFormat="1">
      <c r="A20" s="249" t="s">
        <v>350</v>
      </c>
    </row>
    <row r="21" spans="1:9" s="56" customFormat="1"/>
    <row r="22" spans="1:9" s="56" customFormat="1"/>
    <row r="23" spans="1:9" s="56" customFormat="1" ht="28.5" customHeight="1">
      <c r="A23" s="849" t="s">
        <v>1354</v>
      </c>
      <c r="B23" s="849"/>
      <c r="C23" s="849"/>
      <c r="D23" s="849"/>
      <c r="E23" s="849"/>
      <c r="F23" s="849"/>
      <c r="G23" s="849"/>
      <c r="H23" s="849"/>
      <c r="I23" s="849"/>
    </row>
    <row r="24" spans="1:9" s="56" customFormat="1" ht="15" customHeight="1"/>
    <row r="25" spans="1:9" s="380" customFormat="1" ht="17.25" customHeight="1">
      <c r="A25" s="843" t="s">
        <v>1348</v>
      </c>
      <c r="B25" s="783" t="s">
        <v>33</v>
      </c>
      <c r="C25" s="783"/>
      <c r="D25" s="783"/>
      <c r="E25" s="783"/>
      <c r="F25" s="783" t="s">
        <v>529</v>
      </c>
      <c r="G25" s="783"/>
      <c r="H25" s="783"/>
      <c r="I25" s="783"/>
    </row>
    <row r="26" spans="1:9" s="380" customFormat="1" ht="17.25" customHeight="1">
      <c r="A26" s="843"/>
      <c r="B26" s="850">
        <v>2017</v>
      </c>
      <c r="C26" s="851"/>
      <c r="D26" s="850">
        <v>2018</v>
      </c>
      <c r="E26" s="851"/>
      <c r="F26" s="850">
        <v>2017</v>
      </c>
      <c r="G26" s="783"/>
      <c r="H26" s="850">
        <v>2018</v>
      </c>
      <c r="I26" s="783"/>
    </row>
    <row r="27" spans="1:9" s="48" customFormat="1" ht="25.5">
      <c r="A27" s="843"/>
      <c r="B27" s="379" t="s">
        <v>1349</v>
      </c>
      <c r="C27" s="379" t="s">
        <v>1366</v>
      </c>
      <c r="D27" s="379" t="s">
        <v>1349</v>
      </c>
      <c r="E27" s="379" t="s">
        <v>1366</v>
      </c>
      <c r="F27" s="379" t="s">
        <v>1349</v>
      </c>
      <c r="G27" s="379" t="s">
        <v>1366</v>
      </c>
      <c r="H27" s="379" t="s">
        <v>1349</v>
      </c>
      <c r="I27" s="379" t="s">
        <v>1366</v>
      </c>
    </row>
    <row r="28" spans="1:9" s="56" customFormat="1">
      <c r="A28" s="193" t="s">
        <v>1350</v>
      </c>
      <c r="B28" s="193">
        <v>100.8</v>
      </c>
      <c r="C28" s="193">
        <v>0.9</v>
      </c>
      <c r="D28" s="193">
        <v>102.1</v>
      </c>
      <c r="E28" s="193">
        <v>1.3</v>
      </c>
      <c r="F28" s="193">
        <v>101.1</v>
      </c>
      <c r="G28" s="193">
        <v>1.2</v>
      </c>
      <c r="H28" s="193">
        <v>102.2</v>
      </c>
      <c r="I28" s="193">
        <v>1.1000000000000001</v>
      </c>
    </row>
    <row r="29" spans="1:9" s="56" customFormat="1">
      <c r="A29" s="158" t="s">
        <v>1351</v>
      </c>
      <c r="B29" s="158">
        <v>100.8</v>
      </c>
      <c r="C29" s="158">
        <v>0.9</v>
      </c>
      <c r="D29" s="158">
        <v>102</v>
      </c>
      <c r="E29" s="158">
        <v>1.2</v>
      </c>
      <c r="F29" s="158">
        <v>101</v>
      </c>
      <c r="G29" s="158">
        <v>1.1000000000000001</v>
      </c>
      <c r="H29" s="158">
        <v>102.1</v>
      </c>
      <c r="I29" s="158">
        <v>1.1000000000000001</v>
      </c>
    </row>
    <row r="30" spans="1:9" s="56" customFormat="1">
      <c r="A30" s="158" t="s">
        <v>1368</v>
      </c>
      <c r="B30" s="158">
        <v>101.9</v>
      </c>
      <c r="C30" s="158">
        <v>1.9</v>
      </c>
      <c r="D30" s="158">
        <v>103.6</v>
      </c>
      <c r="E30" s="158">
        <v>1.7</v>
      </c>
      <c r="F30" s="158">
        <v>102</v>
      </c>
      <c r="G30" s="158">
        <v>1.8</v>
      </c>
      <c r="H30" s="158">
        <v>103.2</v>
      </c>
      <c r="I30" s="158">
        <v>1.2</v>
      </c>
    </row>
    <row r="31" spans="1:9" s="56" customFormat="1">
      <c r="A31" s="158" t="s">
        <v>1355</v>
      </c>
      <c r="B31" s="158">
        <v>101.4</v>
      </c>
      <c r="C31" s="158">
        <v>0.5</v>
      </c>
      <c r="D31" s="158">
        <v>104.2</v>
      </c>
      <c r="E31" s="158">
        <v>2.8</v>
      </c>
      <c r="F31" s="158">
        <v>102.3</v>
      </c>
      <c r="G31" s="158">
        <v>0.7</v>
      </c>
      <c r="H31" s="158">
        <v>105.1</v>
      </c>
      <c r="I31" s="158">
        <v>2.7</v>
      </c>
    </row>
    <row r="32" spans="1:9" s="56" customFormat="1">
      <c r="A32" s="158" t="s">
        <v>1356</v>
      </c>
      <c r="B32" s="158">
        <v>101</v>
      </c>
      <c r="C32" s="158">
        <v>0.4</v>
      </c>
      <c r="D32" s="158">
        <v>101.8</v>
      </c>
      <c r="E32" s="158">
        <v>0.8</v>
      </c>
      <c r="F32" s="158">
        <v>100.8</v>
      </c>
      <c r="G32" s="158">
        <v>0.4</v>
      </c>
      <c r="H32" s="158">
        <v>101</v>
      </c>
      <c r="I32" s="158">
        <v>0.2</v>
      </c>
    </row>
    <row r="33" spans="1:9" s="56" customFormat="1">
      <c r="A33" s="158" t="s">
        <v>1367</v>
      </c>
      <c r="B33" s="158">
        <v>98.4</v>
      </c>
      <c r="C33" s="158">
        <v>1.1000000000000001</v>
      </c>
      <c r="D33" s="158">
        <v>102.5</v>
      </c>
      <c r="E33" s="158">
        <v>4.2</v>
      </c>
      <c r="F33" s="158">
        <v>100.1</v>
      </c>
      <c r="G33" s="158">
        <v>1.6</v>
      </c>
      <c r="H33" s="158">
        <v>102.4</v>
      </c>
      <c r="I33" s="158">
        <v>2.2999999999999998</v>
      </c>
    </row>
    <row r="34" spans="1:9" s="56" customFormat="1">
      <c r="A34" s="158" t="s">
        <v>1357</v>
      </c>
      <c r="B34" s="158">
        <v>99.5</v>
      </c>
      <c r="C34" s="158">
        <v>-0.5</v>
      </c>
      <c r="D34" s="158">
        <v>99.4</v>
      </c>
      <c r="E34" s="158">
        <v>-0.1</v>
      </c>
      <c r="F34" s="158">
        <v>100.4</v>
      </c>
      <c r="G34" s="158">
        <v>0.1</v>
      </c>
      <c r="H34" s="158">
        <v>100.5</v>
      </c>
      <c r="I34" s="158">
        <v>0.1</v>
      </c>
    </row>
    <row r="35" spans="1:9" s="56" customFormat="1">
      <c r="A35" s="158" t="s">
        <v>1358</v>
      </c>
      <c r="B35" s="158">
        <v>100.4</v>
      </c>
      <c r="C35" s="158">
        <v>0.2</v>
      </c>
      <c r="D35" s="158">
        <v>100.2</v>
      </c>
      <c r="E35" s="158">
        <v>-0.2</v>
      </c>
      <c r="F35" s="158">
        <v>100.6</v>
      </c>
      <c r="G35" s="158">
        <v>0.2</v>
      </c>
      <c r="H35" s="158">
        <v>100.6</v>
      </c>
      <c r="I35" s="158">
        <v>0</v>
      </c>
    </row>
    <row r="36" spans="1:9" s="56" customFormat="1">
      <c r="A36" s="158" t="s">
        <v>1359</v>
      </c>
      <c r="B36" s="158">
        <v>103.7</v>
      </c>
      <c r="C36" s="158">
        <v>3.2</v>
      </c>
      <c r="D36" s="158">
        <v>106.6</v>
      </c>
      <c r="E36" s="158">
        <v>2.8</v>
      </c>
      <c r="F36" s="158">
        <v>101.9</v>
      </c>
      <c r="G36" s="158">
        <v>3.2</v>
      </c>
      <c r="H36" s="158">
        <v>104.6</v>
      </c>
      <c r="I36" s="158">
        <v>2.6</v>
      </c>
    </row>
    <row r="37" spans="1:9" s="56" customFormat="1">
      <c r="A37" s="158" t="s">
        <v>1360</v>
      </c>
      <c r="B37" s="158">
        <v>95.7</v>
      </c>
      <c r="C37" s="158">
        <v>-2.6</v>
      </c>
      <c r="D37" s="158">
        <v>92.5</v>
      </c>
      <c r="E37" s="158">
        <v>-3.3</v>
      </c>
      <c r="F37" s="158">
        <v>97.1</v>
      </c>
      <c r="G37" s="158">
        <v>-2.8</v>
      </c>
      <c r="H37" s="158">
        <v>93.4</v>
      </c>
      <c r="I37" s="158">
        <v>-3.8</v>
      </c>
    </row>
    <row r="38" spans="1:9" s="56" customFormat="1">
      <c r="A38" s="158" t="s">
        <v>1361</v>
      </c>
      <c r="B38" s="158">
        <v>100</v>
      </c>
      <c r="C38" s="158">
        <v>0.2</v>
      </c>
      <c r="D38" s="158">
        <v>100.1</v>
      </c>
      <c r="E38" s="158">
        <v>0.1</v>
      </c>
      <c r="F38" s="158">
        <v>100.7</v>
      </c>
      <c r="G38" s="158">
        <v>0.2</v>
      </c>
      <c r="H38" s="158">
        <v>101</v>
      </c>
      <c r="I38" s="158">
        <v>0.3</v>
      </c>
    </row>
    <row r="39" spans="1:9" s="56" customFormat="1">
      <c r="A39" s="158" t="s">
        <v>1362</v>
      </c>
      <c r="B39" s="158">
        <v>96.6</v>
      </c>
      <c r="C39" s="158">
        <v>-3.3</v>
      </c>
      <c r="D39" s="158">
        <v>88.3</v>
      </c>
      <c r="E39" s="158">
        <v>-8.6</v>
      </c>
      <c r="F39" s="158">
        <v>96.9</v>
      </c>
      <c r="G39" s="158">
        <v>-3.9</v>
      </c>
      <c r="H39" s="158">
        <v>86.8</v>
      </c>
      <c r="I39" s="158">
        <v>-10.4</v>
      </c>
    </row>
    <row r="40" spans="1:9" s="56" customFormat="1">
      <c r="A40" s="158" t="s">
        <v>1363</v>
      </c>
      <c r="B40" s="158">
        <v>102.7</v>
      </c>
      <c r="C40" s="158">
        <v>1.9</v>
      </c>
      <c r="D40" s="158">
        <v>104.2</v>
      </c>
      <c r="E40" s="158">
        <v>1.5</v>
      </c>
      <c r="F40" s="158">
        <v>102.4</v>
      </c>
      <c r="G40" s="158">
        <v>1.5</v>
      </c>
      <c r="H40" s="158">
        <v>103.8</v>
      </c>
      <c r="I40" s="158">
        <v>1.4</v>
      </c>
    </row>
    <row r="41" spans="1:9" s="56" customFormat="1">
      <c r="A41" s="158" t="s">
        <v>1364</v>
      </c>
      <c r="B41" s="158">
        <v>99.3</v>
      </c>
      <c r="C41" s="158">
        <v>-0.9</v>
      </c>
      <c r="D41" s="158">
        <v>99.7</v>
      </c>
      <c r="E41" s="158">
        <v>0.4</v>
      </c>
      <c r="F41" s="158">
        <v>101.2</v>
      </c>
      <c r="G41" s="158">
        <v>0.8</v>
      </c>
      <c r="H41" s="158">
        <v>103.4</v>
      </c>
      <c r="I41" s="158">
        <v>2.2000000000000002</v>
      </c>
    </row>
    <row r="42" spans="1:9" s="56" customFormat="1">
      <c r="A42" s="249" t="s">
        <v>350</v>
      </c>
    </row>
    <row r="43" spans="1:9" s="56" customFormat="1"/>
  </sheetData>
  <mergeCells count="16">
    <mergeCell ref="F26:G26"/>
    <mergeCell ref="H26:I26"/>
    <mergeCell ref="B25:E25"/>
    <mergeCell ref="F25:I25"/>
    <mergeCell ref="A1:I1"/>
    <mergeCell ref="A23:I23"/>
    <mergeCell ref="A25:A27"/>
    <mergeCell ref="A3:A5"/>
    <mergeCell ref="B4:C4"/>
    <mergeCell ref="D4:E4"/>
    <mergeCell ref="F4:G4"/>
    <mergeCell ref="H4:I4"/>
    <mergeCell ref="B26:C26"/>
    <mergeCell ref="D26:E26"/>
    <mergeCell ref="B3:E3"/>
    <mergeCell ref="F3:I3"/>
  </mergeCells>
  <pageMargins left="0.70866141732283472" right="0.70866141732283472" top="0.74803149606299213" bottom="0.74803149606299213" header="0.31496062992125984" footer="0.31496062992125984"/>
  <pageSetup paperSize="9" scale="98" orientation="portrait" r:id="rId1"/>
</worksheet>
</file>

<file path=xl/worksheets/sheet46.xml><?xml version="1.0" encoding="utf-8"?>
<worksheet xmlns="http://schemas.openxmlformats.org/spreadsheetml/2006/main" xmlns:r="http://schemas.openxmlformats.org/officeDocument/2006/relationships">
  <dimension ref="A1:J36"/>
  <sheetViews>
    <sheetView topLeftCell="A13" workbookViewId="0">
      <selection activeCell="A17" activeCellId="1" sqref="A1:J1 A17:J17"/>
    </sheetView>
  </sheetViews>
  <sheetFormatPr defaultRowHeight="12.75"/>
  <cols>
    <col min="1" max="1" width="27.5703125" style="46" customWidth="1"/>
    <col min="2" max="10" width="6.7109375" style="46" customWidth="1"/>
    <col min="11" max="16384" width="9.140625" style="46"/>
  </cols>
  <sheetData>
    <row r="1" spans="1:10" ht="30" customHeight="1">
      <c r="A1" s="788" t="s">
        <v>1519</v>
      </c>
      <c r="B1" s="788"/>
      <c r="C1" s="788"/>
      <c r="D1" s="788"/>
      <c r="E1" s="788"/>
      <c r="F1" s="788"/>
      <c r="G1" s="788"/>
      <c r="H1" s="788"/>
      <c r="I1" s="788"/>
      <c r="J1" s="788"/>
    </row>
    <row r="3" spans="1:10" ht="14.25" customHeight="1">
      <c r="A3" s="813" t="s">
        <v>530</v>
      </c>
      <c r="B3" s="813" t="s">
        <v>33</v>
      </c>
      <c r="C3" s="813"/>
      <c r="D3" s="813"/>
      <c r="E3" s="813"/>
      <c r="F3" s="813"/>
      <c r="G3" s="813"/>
      <c r="H3" s="813" t="s">
        <v>529</v>
      </c>
      <c r="I3" s="813"/>
      <c r="J3" s="813"/>
    </row>
    <row r="4" spans="1:10" ht="14.25" customHeight="1">
      <c r="A4" s="813"/>
      <c r="B4" s="399" t="s">
        <v>183</v>
      </c>
      <c r="C4" s="399" t="s">
        <v>208</v>
      </c>
      <c r="D4" s="399" t="s">
        <v>184</v>
      </c>
      <c r="E4" s="399" t="s">
        <v>208</v>
      </c>
      <c r="F4" s="399" t="s">
        <v>262</v>
      </c>
      <c r="G4" s="399" t="s">
        <v>208</v>
      </c>
      <c r="H4" s="412" t="s">
        <v>531</v>
      </c>
      <c r="I4" s="412" t="s">
        <v>532</v>
      </c>
      <c r="J4" s="412" t="s">
        <v>533</v>
      </c>
    </row>
    <row r="5" spans="1:10" ht="28.5" customHeight="1">
      <c r="A5" s="137" t="s">
        <v>534</v>
      </c>
      <c r="B5" s="210">
        <v>3730</v>
      </c>
      <c r="C5" s="411">
        <v>16.600000000000001</v>
      </c>
      <c r="D5" s="210">
        <v>4111</v>
      </c>
      <c r="E5" s="411">
        <v>16.2</v>
      </c>
      <c r="F5" s="210">
        <v>7841</v>
      </c>
      <c r="G5" s="411">
        <v>16.399999999999999</v>
      </c>
      <c r="H5" s="411">
        <v>10.1</v>
      </c>
      <c r="I5" s="411">
        <v>11.4</v>
      </c>
      <c r="J5" s="411">
        <v>10.8</v>
      </c>
    </row>
    <row r="6" spans="1:10" ht="28.5" customHeight="1">
      <c r="A6" s="133" t="s">
        <v>535</v>
      </c>
      <c r="B6" s="141">
        <v>99</v>
      </c>
      <c r="C6" s="409">
        <v>0.4</v>
      </c>
      <c r="D6" s="141">
        <v>138</v>
      </c>
      <c r="E6" s="409">
        <v>0.6</v>
      </c>
      <c r="F6" s="141">
        <v>237</v>
      </c>
      <c r="G6" s="409">
        <v>0.5</v>
      </c>
      <c r="H6" s="409">
        <v>0.3</v>
      </c>
      <c r="I6" s="409">
        <v>0.4</v>
      </c>
      <c r="J6" s="409">
        <v>0.4</v>
      </c>
    </row>
    <row r="7" spans="1:10" ht="28.5" customHeight="1">
      <c r="A7" s="133" t="s">
        <v>536</v>
      </c>
      <c r="B7" s="174">
        <v>8208</v>
      </c>
      <c r="C7" s="409">
        <v>36.6</v>
      </c>
      <c r="D7" s="174">
        <v>8276</v>
      </c>
      <c r="E7" s="409">
        <v>32.700000000000003</v>
      </c>
      <c r="F7" s="174">
        <v>16484</v>
      </c>
      <c r="G7" s="409">
        <v>34.5</v>
      </c>
      <c r="H7" s="409">
        <v>31.2</v>
      </c>
      <c r="I7" s="409">
        <v>29.3</v>
      </c>
      <c r="J7" s="409">
        <v>30.2</v>
      </c>
    </row>
    <row r="8" spans="1:10" ht="28.5" customHeight="1">
      <c r="A8" s="133" t="s">
        <v>537</v>
      </c>
      <c r="B8" s="174">
        <v>6336</v>
      </c>
      <c r="C8" s="409">
        <v>28.2</v>
      </c>
      <c r="D8" s="174">
        <v>6102</v>
      </c>
      <c r="E8" s="409">
        <v>24.1</v>
      </c>
      <c r="F8" s="174">
        <v>12438</v>
      </c>
      <c r="G8" s="409">
        <v>26.1</v>
      </c>
      <c r="H8" s="409">
        <v>33.1</v>
      </c>
      <c r="I8" s="409">
        <v>26.7</v>
      </c>
      <c r="J8" s="409">
        <v>29.8</v>
      </c>
    </row>
    <row r="9" spans="1:10" ht="28.5" customHeight="1">
      <c r="A9" s="133" t="s">
        <v>538</v>
      </c>
      <c r="B9" s="174">
        <v>2839</v>
      </c>
      <c r="C9" s="409">
        <v>12.7</v>
      </c>
      <c r="D9" s="174">
        <v>5090</v>
      </c>
      <c r="E9" s="409">
        <v>20.100000000000001</v>
      </c>
      <c r="F9" s="174">
        <v>7929</v>
      </c>
      <c r="G9" s="409">
        <v>16.600000000000001</v>
      </c>
      <c r="H9" s="409">
        <v>17.600000000000001</v>
      </c>
      <c r="I9" s="409">
        <v>22.5</v>
      </c>
      <c r="J9" s="409">
        <v>20.100000000000001</v>
      </c>
    </row>
    <row r="10" spans="1:10" ht="28.5" customHeight="1">
      <c r="A10" s="133" t="s">
        <v>539</v>
      </c>
      <c r="B10" s="174">
        <v>1180</v>
      </c>
      <c r="C10" s="409">
        <v>5.3</v>
      </c>
      <c r="D10" s="174">
        <v>1481</v>
      </c>
      <c r="E10" s="409">
        <v>5.9</v>
      </c>
      <c r="F10" s="174">
        <v>2661</v>
      </c>
      <c r="G10" s="409">
        <v>5.6</v>
      </c>
      <c r="H10" s="409">
        <v>6.9</v>
      </c>
      <c r="I10" s="409">
        <v>8.5</v>
      </c>
      <c r="J10" s="409">
        <v>7.7</v>
      </c>
    </row>
    <row r="11" spans="1:10" ht="28.5" customHeight="1">
      <c r="A11" s="133" t="s">
        <v>540</v>
      </c>
      <c r="B11" s="141">
        <v>49</v>
      </c>
      <c r="C11" s="409">
        <v>0.2</v>
      </c>
      <c r="D11" s="141">
        <v>107</v>
      </c>
      <c r="E11" s="409">
        <v>0.4</v>
      </c>
      <c r="F11" s="141">
        <v>156</v>
      </c>
      <c r="G11" s="409">
        <v>0.3</v>
      </c>
      <c r="H11" s="409">
        <v>0.8</v>
      </c>
      <c r="I11" s="409">
        <v>1.3</v>
      </c>
      <c r="J11" s="409">
        <v>1.1000000000000001</v>
      </c>
    </row>
    <row r="12" spans="1:10" ht="28.5" customHeight="1">
      <c r="A12" s="408" t="s">
        <v>68</v>
      </c>
      <c r="B12" s="176">
        <v>22441</v>
      </c>
      <c r="C12" s="410">
        <v>100</v>
      </c>
      <c r="D12" s="176">
        <v>25305</v>
      </c>
      <c r="E12" s="410">
        <v>100</v>
      </c>
      <c r="F12" s="176">
        <v>47746</v>
      </c>
      <c r="G12" s="410">
        <v>100</v>
      </c>
      <c r="H12" s="410">
        <v>100</v>
      </c>
      <c r="I12" s="410">
        <v>100</v>
      </c>
      <c r="J12" s="410">
        <v>100</v>
      </c>
    </row>
    <row r="13" spans="1:10">
      <c r="A13" s="321" t="s">
        <v>1488</v>
      </c>
    </row>
    <row r="14" spans="1:10">
      <c r="A14" s="323" t="s">
        <v>1489</v>
      </c>
    </row>
    <row r="15" spans="1:10">
      <c r="A15" s="19"/>
    </row>
    <row r="16" spans="1:10">
      <c r="A16" s="19"/>
    </row>
    <row r="17" spans="1:10" ht="31.5" customHeight="1">
      <c r="A17" s="788" t="s">
        <v>1491</v>
      </c>
      <c r="B17" s="788"/>
      <c r="C17" s="788"/>
      <c r="D17" s="788"/>
      <c r="E17" s="788"/>
      <c r="F17" s="788"/>
      <c r="G17" s="788"/>
      <c r="H17" s="788"/>
      <c r="I17" s="788"/>
      <c r="J17" s="788"/>
    </row>
    <row r="19" spans="1:10" s="125" customFormat="1" ht="16.5" customHeight="1">
      <c r="A19" s="813" t="s">
        <v>530</v>
      </c>
      <c r="B19" s="813" t="s">
        <v>541</v>
      </c>
      <c r="C19" s="813"/>
      <c r="D19" s="813"/>
      <c r="E19" s="813" t="s">
        <v>542</v>
      </c>
      <c r="F19" s="813"/>
      <c r="G19" s="813"/>
      <c r="H19" s="813" t="s">
        <v>543</v>
      </c>
      <c r="I19" s="813"/>
      <c r="J19" s="813"/>
    </row>
    <row r="20" spans="1:10" s="125" customFormat="1" ht="16.5" customHeight="1">
      <c r="A20" s="813"/>
      <c r="B20" s="399" t="s">
        <v>183</v>
      </c>
      <c r="C20" s="399" t="s">
        <v>184</v>
      </c>
      <c r="D20" s="399" t="s">
        <v>469</v>
      </c>
      <c r="E20" s="399" t="s">
        <v>183</v>
      </c>
      <c r="F20" s="399" t="s">
        <v>184</v>
      </c>
      <c r="G20" s="399" t="s">
        <v>469</v>
      </c>
      <c r="H20" s="399" t="s">
        <v>183</v>
      </c>
      <c r="I20" s="399" t="s">
        <v>184</v>
      </c>
      <c r="J20" s="399" t="s">
        <v>469</v>
      </c>
    </row>
    <row r="21" spans="1:10" ht="28.5" customHeight="1">
      <c r="A21" s="137" t="s">
        <v>1562</v>
      </c>
      <c r="B21" s="411">
        <v>9</v>
      </c>
      <c r="C21" s="411">
        <v>5.2</v>
      </c>
      <c r="D21" s="411">
        <v>7</v>
      </c>
      <c r="E21" s="411">
        <v>13.2</v>
      </c>
      <c r="F21" s="411">
        <v>11.2</v>
      </c>
      <c r="G21" s="411">
        <v>12.1</v>
      </c>
      <c r="H21" s="411">
        <v>16.600000000000001</v>
      </c>
      <c r="I21" s="411">
        <v>16.2</v>
      </c>
      <c r="J21" s="411">
        <v>16.399999999999999</v>
      </c>
    </row>
    <row r="22" spans="1:10" ht="28.5" customHeight="1">
      <c r="A22" s="133" t="s">
        <v>1370</v>
      </c>
      <c r="B22" s="409" t="s">
        <v>47</v>
      </c>
      <c r="C22" s="409" t="s">
        <v>47</v>
      </c>
      <c r="D22" s="409" t="s">
        <v>47</v>
      </c>
      <c r="E22" s="409" t="s">
        <v>47</v>
      </c>
      <c r="F22" s="409" t="s">
        <v>47</v>
      </c>
      <c r="G22" s="409" t="s">
        <v>47</v>
      </c>
      <c r="H22" s="409">
        <v>0.4</v>
      </c>
      <c r="I22" s="409">
        <v>0.6</v>
      </c>
      <c r="J22" s="409">
        <v>0.5</v>
      </c>
    </row>
    <row r="23" spans="1:10" ht="28.5" customHeight="1">
      <c r="A23" s="133" t="s">
        <v>546</v>
      </c>
      <c r="B23" s="409">
        <v>28.4</v>
      </c>
      <c r="C23" s="409">
        <v>25.2</v>
      </c>
      <c r="D23" s="409">
        <v>26.7</v>
      </c>
      <c r="E23" s="409">
        <v>34.9</v>
      </c>
      <c r="F23" s="409">
        <v>29.3</v>
      </c>
      <c r="G23" s="409">
        <v>32</v>
      </c>
      <c r="H23" s="409">
        <v>36.6</v>
      </c>
      <c r="I23" s="409">
        <v>32.700000000000003</v>
      </c>
      <c r="J23" s="409">
        <v>34.5</v>
      </c>
    </row>
    <row r="24" spans="1:10" ht="28.5" customHeight="1">
      <c r="A24" s="133" t="s">
        <v>547</v>
      </c>
      <c r="B24" s="409">
        <v>34.5</v>
      </c>
      <c r="C24" s="409">
        <v>28.4</v>
      </c>
      <c r="D24" s="409">
        <v>31.3</v>
      </c>
      <c r="E24" s="409">
        <v>30.1</v>
      </c>
      <c r="F24" s="409">
        <v>25.5</v>
      </c>
      <c r="G24" s="409">
        <v>27.7</v>
      </c>
      <c r="H24" s="409">
        <v>28.2</v>
      </c>
      <c r="I24" s="409">
        <v>24.1</v>
      </c>
      <c r="J24" s="409">
        <v>26.1</v>
      </c>
    </row>
    <row r="25" spans="1:10" ht="28.5" customHeight="1">
      <c r="A25" s="133" t="s">
        <v>538</v>
      </c>
      <c r="B25" s="409">
        <v>21.8</v>
      </c>
      <c r="C25" s="409">
        <v>31.6</v>
      </c>
      <c r="D25" s="409">
        <v>27</v>
      </c>
      <c r="E25" s="409">
        <v>16.2</v>
      </c>
      <c r="F25" s="409">
        <v>26.6</v>
      </c>
      <c r="G25" s="409">
        <v>21.6</v>
      </c>
      <c r="H25" s="409">
        <v>12.7</v>
      </c>
      <c r="I25" s="409">
        <v>20.100000000000001</v>
      </c>
      <c r="J25" s="409">
        <v>16.600000000000001</v>
      </c>
    </row>
    <row r="26" spans="1:10" ht="28.5" customHeight="1">
      <c r="A26" s="133" t="s">
        <v>539</v>
      </c>
      <c r="B26" s="409">
        <v>6.1</v>
      </c>
      <c r="C26" s="409">
        <v>9.1999999999999993</v>
      </c>
      <c r="D26" s="409">
        <v>7.7</v>
      </c>
      <c r="E26" s="409">
        <v>5.4</v>
      </c>
      <c r="F26" s="409">
        <v>7.2</v>
      </c>
      <c r="G26" s="409">
        <v>6.4</v>
      </c>
      <c r="H26" s="409">
        <v>5.3</v>
      </c>
      <c r="I26" s="409">
        <v>5.9</v>
      </c>
      <c r="J26" s="409">
        <v>5.6</v>
      </c>
    </row>
    <row r="27" spans="1:10" ht="28.5" customHeight="1">
      <c r="A27" s="133" t="s">
        <v>540</v>
      </c>
      <c r="B27" s="409">
        <v>0.2</v>
      </c>
      <c r="C27" s="409">
        <v>0.4</v>
      </c>
      <c r="D27" s="409">
        <v>0.3</v>
      </c>
      <c r="E27" s="409">
        <v>0.2</v>
      </c>
      <c r="F27" s="409">
        <v>0.3</v>
      </c>
      <c r="G27" s="409">
        <v>0.2</v>
      </c>
      <c r="H27" s="409">
        <v>0.2</v>
      </c>
      <c r="I27" s="409">
        <v>0.4</v>
      </c>
      <c r="J27" s="409">
        <v>0.3</v>
      </c>
    </row>
    <row r="28" spans="1:10" ht="28.5" customHeight="1">
      <c r="A28" s="408" t="s">
        <v>68</v>
      </c>
      <c r="B28" s="410">
        <v>100</v>
      </c>
      <c r="C28" s="410">
        <v>100</v>
      </c>
      <c r="D28" s="410">
        <v>100</v>
      </c>
      <c r="E28" s="410">
        <v>100</v>
      </c>
      <c r="F28" s="410">
        <v>100</v>
      </c>
      <c r="G28" s="410">
        <v>100</v>
      </c>
      <c r="H28" s="410">
        <v>100</v>
      </c>
      <c r="I28" s="410">
        <v>100</v>
      </c>
      <c r="J28" s="410">
        <v>100</v>
      </c>
    </row>
    <row r="29" spans="1:10">
      <c r="A29" s="321" t="s">
        <v>548</v>
      </c>
    </row>
    <row r="30" spans="1:10">
      <c r="A30" s="323" t="s">
        <v>1490</v>
      </c>
    </row>
    <row r="36" spans="1:10" ht="31.5" customHeight="1">
      <c r="A36" s="788" t="s">
        <v>1561</v>
      </c>
      <c r="B36" s="788"/>
      <c r="C36" s="788"/>
      <c r="D36" s="788"/>
      <c r="E36" s="788"/>
      <c r="F36" s="788"/>
      <c r="G36" s="788"/>
      <c r="H36" s="788"/>
      <c r="I36" s="788"/>
      <c r="J36" s="788"/>
    </row>
  </sheetData>
  <mergeCells count="10">
    <mergeCell ref="A36:J36"/>
    <mergeCell ref="A1:J1"/>
    <mergeCell ref="A19:A20"/>
    <mergeCell ref="B19:D19"/>
    <mergeCell ref="E19:G19"/>
    <mergeCell ref="H19:J19"/>
    <mergeCell ref="A3:A4"/>
    <mergeCell ref="B3:G3"/>
    <mergeCell ref="H3:J3"/>
    <mergeCell ref="A17:J17"/>
  </mergeCells>
  <pageMargins left="0.70866141732283472" right="0.70866141732283472" top="0.74803149606299213" bottom="0.74803149606299213"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dimension ref="A1:L108"/>
  <sheetViews>
    <sheetView topLeftCell="A28" zoomScaleNormal="100" workbookViewId="0">
      <selection activeCell="E57" sqref="E57"/>
    </sheetView>
  </sheetViews>
  <sheetFormatPr defaultRowHeight="12.75"/>
  <cols>
    <col min="1" max="1" width="19.28515625" style="46" customWidth="1"/>
    <col min="2" max="2" width="33.140625" style="46" customWidth="1"/>
    <col min="3" max="3" width="29.140625" style="46" customWidth="1"/>
    <col min="4" max="4" width="20.28515625" style="46" customWidth="1"/>
    <col min="5" max="5" width="21.7109375" style="46" customWidth="1"/>
    <col min="6" max="16384" width="9.140625" style="46"/>
  </cols>
  <sheetData>
    <row r="1" spans="1:3" ht="16.5" customHeight="1">
      <c r="A1" s="67" t="s">
        <v>1371</v>
      </c>
    </row>
    <row r="3" spans="1:3" ht="15">
      <c r="A3" s="67" t="s">
        <v>1372</v>
      </c>
    </row>
    <row r="5" spans="1:3" ht="20.25" customHeight="1">
      <c r="A5" s="383" t="s">
        <v>1373</v>
      </c>
      <c r="B5" s="381" t="s">
        <v>1374</v>
      </c>
      <c r="C5" s="383" t="s">
        <v>1375</v>
      </c>
    </row>
    <row r="6" spans="1:3" ht="14.25" customHeight="1">
      <c r="A6" s="384" t="s">
        <v>1376</v>
      </c>
      <c r="B6" s="384" t="s">
        <v>1377</v>
      </c>
      <c r="C6" s="384" t="s">
        <v>1378</v>
      </c>
    </row>
    <row r="7" spans="1:3" ht="14.25" customHeight="1">
      <c r="A7" s="385" t="s">
        <v>1376</v>
      </c>
      <c r="B7" s="385" t="s">
        <v>1379</v>
      </c>
      <c r="C7" s="385" t="s">
        <v>1380</v>
      </c>
    </row>
    <row r="8" spans="1:3" ht="14.25" customHeight="1">
      <c r="A8" s="385" t="s">
        <v>1381</v>
      </c>
      <c r="B8" s="385" t="s">
        <v>1382</v>
      </c>
      <c r="C8" s="385" t="s">
        <v>1383</v>
      </c>
    </row>
    <row r="9" spans="1:3" ht="14.25" customHeight="1">
      <c r="A9" s="385" t="s">
        <v>1381</v>
      </c>
      <c r="B9" s="385" t="s">
        <v>1384</v>
      </c>
      <c r="C9" s="385" t="s">
        <v>1385</v>
      </c>
    </row>
    <row r="10" spans="1:3" ht="14.25" customHeight="1">
      <c r="A10" s="385" t="s">
        <v>1381</v>
      </c>
      <c r="B10" s="385" t="s">
        <v>1386</v>
      </c>
      <c r="C10" s="385" t="s">
        <v>1387</v>
      </c>
    </row>
    <row r="11" spans="1:3" ht="14.25" customHeight="1">
      <c r="A11" s="385" t="s">
        <v>154</v>
      </c>
      <c r="B11" s="385" t="s">
        <v>1493</v>
      </c>
      <c r="C11" s="385" t="s">
        <v>1388</v>
      </c>
    </row>
    <row r="12" spans="1:3" ht="14.25" customHeight="1">
      <c r="A12" s="385" t="s">
        <v>1389</v>
      </c>
      <c r="B12" s="385" t="s">
        <v>1390</v>
      </c>
      <c r="C12" s="385" t="s">
        <v>1391</v>
      </c>
    </row>
    <row r="13" spans="1:3" ht="14.25" customHeight="1">
      <c r="A13" s="385" t="s">
        <v>1389</v>
      </c>
      <c r="B13" s="385" t="s">
        <v>1392</v>
      </c>
      <c r="C13" s="385" t="s">
        <v>1393</v>
      </c>
    </row>
    <row r="14" spans="1:3" ht="14.25" customHeight="1">
      <c r="A14" s="162" t="s">
        <v>1394</v>
      </c>
      <c r="B14" s="385" t="s">
        <v>1395</v>
      </c>
      <c r="C14" s="385" t="s">
        <v>1396</v>
      </c>
    </row>
    <row r="15" spans="1:3" ht="14.25" customHeight="1">
      <c r="A15" s="162" t="s">
        <v>1394</v>
      </c>
      <c r="B15" s="385" t="s">
        <v>1397</v>
      </c>
      <c r="C15" s="385" t="s">
        <v>1398</v>
      </c>
    </row>
    <row r="16" spans="1:3" ht="14.25" customHeight="1">
      <c r="A16" s="162" t="s">
        <v>1394</v>
      </c>
      <c r="B16" s="385" t="s">
        <v>1399</v>
      </c>
      <c r="C16" s="385" t="s">
        <v>1400</v>
      </c>
    </row>
    <row r="17" spans="1:4" ht="14.25" customHeight="1">
      <c r="A17" s="162" t="s">
        <v>1394</v>
      </c>
      <c r="B17" s="385" t="s">
        <v>1401</v>
      </c>
      <c r="C17" s="385" t="s">
        <v>1402</v>
      </c>
      <c r="D17" s="386"/>
    </row>
    <row r="19" spans="1:4" ht="15.75" customHeight="1">
      <c r="A19" s="67" t="s">
        <v>1403</v>
      </c>
      <c r="B19" s="387"/>
      <c r="C19" s="387"/>
      <c r="D19" s="386"/>
    </row>
    <row r="21" spans="1:4" ht="20.25" customHeight="1">
      <c r="A21" s="383" t="s">
        <v>1373</v>
      </c>
      <c r="B21" s="381" t="s">
        <v>1374</v>
      </c>
      <c r="C21" s="383" t="s">
        <v>1375</v>
      </c>
    </row>
    <row r="22" spans="1:4" ht="14.25" customHeight="1">
      <c r="A22" s="384" t="s">
        <v>1376</v>
      </c>
      <c r="B22" s="384" t="s">
        <v>1404</v>
      </c>
      <c r="C22" s="384" t="s">
        <v>1405</v>
      </c>
    </row>
    <row r="23" spans="1:4" ht="14.25" customHeight="1">
      <c r="A23" s="385" t="s">
        <v>1376</v>
      </c>
      <c r="B23" s="385" t="s">
        <v>1406</v>
      </c>
      <c r="C23" s="385" t="s">
        <v>1407</v>
      </c>
    </row>
    <row r="24" spans="1:4" ht="14.25" customHeight="1">
      <c r="A24" s="385" t="s">
        <v>1376</v>
      </c>
      <c r="B24" s="385" t="s">
        <v>1408</v>
      </c>
      <c r="C24" s="385" t="s">
        <v>1409</v>
      </c>
    </row>
    <row r="25" spans="1:4" ht="14.25" customHeight="1">
      <c r="A25" s="385" t="s">
        <v>1381</v>
      </c>
      <c r="B25" s="385" t="s">
        <v>1410</v>
      </c>
      <c r="C25" s="385" t="s">
        <v>1411</v>
      </c>
    </row>
    <row r="26" spans="1:4" ht="14.25" customHeight="1">
      <c r="A26" s="385" t="s">
        <v>1381</v>
      </c>
      <c r="B26" s="385" t="s">
        <v>1412</v>
      </c>
      <c r="C26" s="385" t="s">
        <v>1413</v>
      </c>
    </row>
    <row r="27" spans="1:4" ht="14.25" customHeight="1">
      <c r="A27" s="385" t="s">
        <v>1381</v>
      </c>
      <c r="B27" s="385" t="s">
        <v>1414</v>
      </c>
      <c r="C27" s="385" t="s">
        <v>1415</v>
      </c>
    </row>
    <row r="28" spans="1:4" ht="14.25" customHeight="1">
      <c r="A28" s="385" t="s">
        <v>1381</v>
      </c>
      <c r="B28" s="385" t="s">
        <v>1494</v>
      </c>
      <c r="C28" s="385" t="s">
        <v>1434</v>
      </c>
    </row>
    <row r="29" spans="1:4" ht="14.25" customHeight="1">
      <c r="A29" s="385" t="s">
        <v>154</v>
      </c>
      <c r="B29" s="385" t="s">
        <v>1416</v>
      </c>
      <c r="C29" s="385" t="s">
        <v>1417</v>
      </c>
    </row>
    <row r="30" spans="1:4" ht="14.25" customHeight="1">
      <c r="A30" s="385" t="s">
        <v>154</v>
      </c>
      <c r="B30" s="385" t="s">
        <v>1418</v>
      </c>
      <c r="C30" s="385" t="s">
        <v>1419</v>
      </c>
    </row>
    <row r="31" spans="1:4" ht="14.25" customHeight="1">
      <c r="A31" s="162" t="s">
        <v>1389</v>
      </c>
      <c r="B31" s="385" t="s">
        <v>1420</v>
      </c>
      <c r="C31" s="385" t="s">
        <v>1421</v>
      </c>
    </row>
    <row r="32" spans="1:4" ht="14.25" customHeight="1">
      <c r="A32" s="162" t="s">
        <v>1389</v>
      </c>
      <c r="B32" s="385" t="s">
        <v>1422</v>
      </c>
      <c r="C32" s="385" t="s">
        <v>1423</v>
      </c>
    </row>
    <row r="33" spans="1:12" ht="14.25" customHeight="1">
      <c r="A33" s="162" t="s">
        <v>1389</v>
      </c>
      <c r="B33" s="385" t="s">
        <v>1424</v>
      </c>
      <c r="C33" s="385" t="s">
        <v>1425</v>
      </c>
    </row>
    <row r="34" spans="1:12" ht="14.25" customHeight="1">
      <c r="A34" s="162" t="s">
        <v>1394</v>
      </c>
      <c r="B34" s="385" t="s">
        <v>1426</v>
      </c>
      <c r="C34" s="385" t="s">
        <v>1427</v>
      </c>
    </row>
    <row r="35" spans="1:12" ht="14.25" customHeight="1">
      <c r="A35" s="385" t="s">
        <v>1394</v>
      </c>
      <c r="B35" s="385" t="s">
        <v>1513</v>
      </c>
      <c r="C35" s="385" t="s">
        <v>1429</v>
      </c>
    </row>
    <row r="36" spans="1:12" ht="13.5" customHeight="1">
      <c r="A36" s="387"/>
      <c r="B36" s="387"/>
      <c r="C36" s="387"/>
    </row>
    <row r="37" spans="1:12" ht="15.75" customHeight="1">
      <c r="A37" s="388" t="s">
        <v>1430</v>
      </c>
      <c r="B37" s="387"/>
      <c r="C37" s="387"/>
      <c r="L37" s="389"/>
    </row>
    <row r="39" spans="1:12" ht="18" customHeight="1">
      <c r="A39" s="383" t="s">
        <v>1373</v>
      </c>
      <c r="B39" s="381" t="s">
        <v>1374</v>
      </c>
      <c r="C39" s="383" t="s">
        <v>1375</v>
      </c>
    </row>
    <row r="40" spans="1:12" ht="14.25" customHeight="1">
      <c r="A40" s="384" t="s">
        <v>1376</v>
      </c>
      <c r="B40" s="384" t="s">
        <v>1431</v>
      </c>
      <c r="C40" s="384" t="s">
        <v>1432</v>
      </c>
    </row>
    <row r="41" spans="1:12" ht="14.25" customHeight="1">
      <c r="A41" s="385" t="s">
        <v>1381</v>
      </c>
      <c r="B41" s="385" t="s">
        <v>1433</v>
      </c>
      <c r="C41" s="385" t="s">
        <v>1434</v>
      </c>
    </row>
    <row r="42" spans="1:12" ht="14.25" customHeight="1">
      <c r="A42" s="385" t="s">
        <v>154</v>
      </c>
      <c r="B42" s="385" t="s">
        <v>1515</v>
      </c>
      <c r="C42" s="385" t="s">
        <v>1435</v>
      </c>
    </row>
    <row r="43" spans="1:12" ht="14.25" customHeight="1">
      <c r="A43" s="385" t="s">
        <v>1389</v>
      </c>
      <c r="B43" s="385" t="s">
        <v>1436</v>
      </c>
      <c r="C43" s="385" t="s">
        <v>1437</v>
      </c>
    </row>
    <row r="44" spans="1:12" ht="14.25" customHeight="1">
      <c r="A44" s="162" t="s">
        <v>1394</v>
      </c>
      <c r="B44" s="162" t="s">
        <v>1426</v>
      </c>
      <c r="C44" s="385" t="s">
        <v>1427</v>
      </c>
    </row>
    <row r="45" spans="1:12" ht="14.25" customHeight="1">
      <c r="A45" s="162" t="s">
        <v>1394</v>
      </c>
      <c r="B45" s="162" t="s">
        <v>1428</v>
      </c>
      <c r="C45" s="385" t="s">
        <v>1429</v>
      </c>
      <c r="D45" s="387"/>
    </row>
    <row r="47" spans="1:12" ht="15.75" customHeight="1">
      <c r="A47" s="67" t="s">
        <v>1438</v>
      </c>
      <c r="C47" s="387"/>
      <c r="D47" s="387"/>
    </row>
    <row r="49" spans="1:4" ht="18" customHeight="1">
      <c r="A49" s="383" t="s">
        <v>1373</v>
      </c>
      <c r="B49" s="381" t="s">
        <v>1374</v>
      </c>
      <c r="C49" s="383" t="s">
        <v>1375</v>
      </c>
    </row>
    <row r="50" spans="1:4" ht="14.25" customHeight="1">
      <c r="A50" s="162" t="s">
        <v>1492</v>
      </c>
      <c r="B50" s="162" t="s">
        <v>1506</v>
      </c>
      <c r="C50" s="385" t="s">
        <v>1439</v>
      </c>
    </row>
    <row r="51" spans="1:4" ht="14.25" customHeight="1">
      <c r="A51" s="162" t="s">
        <v>1492</v>
      </c>
      <c r="B51" s="162" t="s">
        <v>1440</v>
      </c>
      <c r="C51" s="385" t="s">
        <v>1441</v>
      </c>
    </row>
    <row r="52" spans="1:4" ht="14.25" customHeight="1">
      <c r="A52" s="162" t="s">
        <v>1492</v>
      </c>
      <c r="B52" s="162" t="s">
        <v>1440</v>
      </c>
      <c r="C52" s="385" t="s">
        <v>1442</v>
      </c>
    </row>
    <row r="53" spans="1:4" ht="14.25" customHeight="1">
      <c r="A53" s="162" t="s">
        <v>1492</v>
      </c>
      <c r="B53" s="162" t="s">
        <v>1507</v>
      </c>
      <c r="C53" s="385" t="s">
        <v>1443</v>
      </c>
    </row>
    <row r="54" spans="1:4" ht="14.25" customHeight="1">
      <c r="A54" s="162" t="s">
        <v>1492</v>
      </c>
      <c r="B54" s="162" t="s">
        <v>1444</v>
      </c>
      <c r="C54" s="385" t="s">
        <v>1445</v>
      </c>
    </row>
    <row r="55" spans="1:4" ht="14.25" customHeight="1">
      <c r="A55" s="162" t="s">
        <v>1492</v>
      </c>
      <c r="B55" s="162" t="s">
        <v>1446</v>
      </c>
      <c r="C55" s="385" t="s">
        <v>1447</v>
      </c>
    </row>
    <row r="56" spans="1:4" ht="14.25" customHeight="1">
      <c r="A56" s="162" t="s">
        <v>1492</v>
      </c>
      <c r="B56" s="162" t="s">
        <v>1448</v>
      </c>
      <c r="C56" s="385" t="s">
        <v>1449</v>
      </c>
    </row>
    <row r="57" spans="1:4" ht="14.25" customHeight="1">
      <c r="A57" s="162" t="s">
        <v>1492</v>
      </c>
      <c r="B57" s="162" t="s">
        <v>1450</v>
      </c>
      <c r="C57" s="385" t="s">
        <v>1451</v>
      </c>
    </row>
    <row r="58" spans="1:4" ht="14.25" customHeight="1">
      <c r="A58" s="162" t="s">
        <v>1492</v>
      </c>
      <c r="B58" s="162" t="s">
        <v>1452</v>
      </c>
      <c r="C58" s="385" t="s">
        <v>1453</v>
      </c>
    </row>
    <row r="59" spans="1:4" ht="14.25" customHeight="1">
      <c r="A59" s="201" t="s">
        <v>1394</v>
      </c>
      <c r="B59" s="162" t="s">
        <v>2224</v>
      </c>
      <c r="C59" s="385" t="s">
        <v>1454</v>
      </c>
    </row>
    <row r="60" spans="1:4" ht="14.25" customHeight="1">
      <c r="A60" s="201" t="s">
        <v>1394</v>
      </c>
      <c r="B60" s="201" t="s">
        <v>1426</v>
      </c>
      <c r="C60" s="384" t="s">
        <v>1427</v>
      </c>
    </row>
    <row r="61" spans="1:4" ht="14.25" customHeight="1">
      <c r="A61" s="162" t="s">
        <v>1394</v>
      </c>
      <c r="B61" s="162" t="s">
        <v>1428</v>
      </c>
      <c r="C61" s="385" t="s">
        <v>1429</v>
      </c>
      <c r="D61" s="387"/>
    </row>
    <row r="62" spans="1:4" ht="14.25" customHeight="1">
      <c r="A62" s="162" t="s">
        <v>1514</v>
      </c>
      <c r="B62" s="162" t="s">
        <v>1455</v>
      </c>
      <c r="C62" s="385" t="s">
        <v>1456</v>
      </c>
    </row>
    <row r="63" spans="1:4" ht="14.25" customHeight="1">
      <c r="A63" s="162" t="s">
        <v>1514</v>
      </c>
      <c r="B63" s="162" t="s">
        <v>1457</v>
      </c>
      <c r="C63" s="385" t="s">
        <v>1458</v>
      </c>
    </row>
    <row r="64" spans="1:4" ht="12.75" customHeight="1"/>
    <row r="65" ht="23.25" customHeight="1"/>
    <row r="66" ht="23.25" customHeight="1"/>
    <row r="67" ht="23.25" customHeight="1"/>
    <row r="68" ht="23.25" customHeight="1"/>
    <row r="69" ht="23.25" customHeight="1"/>
    <row r="70" ht="23.25" customHeight="1"/>
    <row r="71" ht="23.25" customHeight="1"/>
    <row r="72" ht="23.25" customHeight="1"/>
    <row r="73" ht="23.25" customHeight="1"/>
    <row r="74" ht="23.25" customHeight="1"/>
    <row r="75" ht="23.25" customHeight="1"/>
    <row r="76" ht="23.25" customHeight="1"/>
    <row r="77" ht="23.25" customHeight="1"/>
    <row r="78" ht="23.25" customHeight="1"/>
    <row r="79" ht="23.25" customHeight="1"/>
    <row r="80" ht="23.25" customHeight="1"/>
    <row r="81" ht="23.25" customHeight="1"/>
    <row r="82" ht="23.25" customHeight="1"/>
    <row r="83" ht="23.25" customHeight="1"/>
    <row r="84" ht="23.25" customHeight="1"/>
    <row r="85" ht="23.25" customHeight="1"/>
    <row r="86" ht="23.25" customHeight="1"/>
    <row r="87" ht="23.25" customHeight="1"/>
    <row r="88" ht="23.25" customHeight="1"/>
    <row r="89" ht="23.25" customHeight="1"/>
    <row r="90" ht="23.25" customHeight="1"/>
    <row r="91" ht="23.25" customHeight="1"/>
    <row r="92" ht="23.25" customHeight="1"/>
    <row r="93" ht="23.25" customHeight="1"/>
    <row r="94" ht="23.25" customHeight="1"/>
    <row r="95" ht="23.25" customHeight="1"/>
    <row r="96" ht="23.25" customHeight="1"/>
    <row r="97" ht="23.25" customHeight="1"/>
    <row r="98" ht="23.25" customHeight="1"/>
    <row r="99" ht="23.25" customHeight="1"/>
    <row r="100" ht="23.25" customHeight="1"/>
    <row r="101" ht="23.25" customHeight="1"/>
    <row r="102" ht="23.25" customHeight="1"/>
    <row r="103" ht="23.25" customHeight="1"/>
    <row r="104" ht="23.25" customHeight="1"/>
    <row r="105" ht="23.25" customHeight="1"/>
    <row r="106" ht="23.25" customHeight="1"/>
    <row r="107" ht="23.25" customHeight="1"/>
    <row r="108" ht="23.25" customHeight="1"/>
  </sheetData>
  <pageMargins left="0.70866141732283472" right="0.70866141732283472" top="0.74803149606299213" bottom="0.74803149606299213" header="0.31496062992125984" footer="0.31496062992125984"/>
  <pageSetup paperSize="9" fitToHeight="2" orientation="portrait" r:id="rId1"/>
  <rowBreaks count="1" manualBreakCount="1">
    <brk id="46" max="16383" man="1"/>
  </rowBreaks>
</worksheet>
</file>

<file path=xl/worksheets/sheet48.xml><?xml version="1.0" encoding="utf-8"?>
<worksheet xmlns="http://schemas.openxmlformats.org/spreadsheetml/2006/main" xmlns:r="http://schemas.openxmlformats.org/officeDocument/2006/relationships">
  <sheetPr>
    <pageSetUpPr fitToPage="1"/>
  </sheetPr>
  <dimension ref="A1:N36"/>
  <sheetViews>
    <sheetView workbookViewId="0">
      <selection activeCell="A35" sqref="A35"/>
    </sheetView>
  </sheetViews>
  <sheetFormatPr defaultRowHeight="12.75"/>
  <cols>
    <col min="1" max="16384" width="9.140625" style="46"/>
  </cols>
  <sheetData>
    <row r="1" spans="1:14" ht="15">
      <c r="A1" s="318" t="s">
        <v>1482</v>
      </c>
    </row>
    <row r="2" spans="1:14">
      <c r="A2" s="46" t="s">
        <v>45</v>
      </c>
    </row>
    <row r="3" spans="1:14">
      <c r="A3" s="775" t="s">
        <v>72</v>
      </c>
      <c r="B3" s="775" t="s">
        <v>549</v>
      </c>
      <c r="C3" s="775"/>
      <c r="D3" s="775"/>
      <c r="E3" s="775"/>
      <c r="F3" s="775"/>
      <c r="G3" s="775"/>
      <c r="H3" s="775"/>
      <c r="I3" s="775"/>
      <c r="J3" s="775"/>
      <c r="K3" s="775"/>
      <c r="L3" s="775"/>
      <c r="M3" s="775"/>
      <c r="N3" s="775"/>
    </row>
    <row r="4" spans="1:14">
      <c r="A4" s="775"/>
      <c r="B4" s="775" t="s">
        <v>550</v>
      </c>
      <c r="C4" s="775"/>
      <c r="D4" s="775"/>
      <c r="E4" s="775" t="s">
        <v>551</v>
      </c>
      <c r="F4" s="775"/>
      <c r="G4" s="775"/>
      <c r="H4" s="775" t="s">
        <v>552</v>
      </c>
      <c r="I4" s="775"/>
      <c r="J4" s="775"/>
      <c r="K4" s="775" t="s">
        <v>553</v>
      </c>
      <c r="L4" s="775"/>
      <c r="M4" s="775"/>
      <c r="N4" s="775" t="s">
        <v>520</v>
      </c>
    </row>
    <row r="5" spans="1:14">
      <c r="A5" s="775"/>
      <c r="B5" s="330" t="s">
        <v>554</v>
      </c>
      <c r="C5" s="330" t="s">
        <v>555</v>
      </c>
      <c r="D5" s="330" t="s">
        <v>68</v>
      </c>
      <c r="E5" s="330" t="s">
        <v>554</v>
      </c>
      <c r="F5" s="330" t="s">
        <v>555</v>
      </c>
      <c r="G5" s="330" t="s">
        <v>68</v>
      </c>
      <c r="H5" s="330" t="s">
        <v>554</v>
      </c>
      <c r="I5" s="330" t="s">
        <v>555</v>
      </c>
      <c r="J5" s="330" t="s">
        <v>68</v>
      </c>
      <c r="K5" s="330" t="s">
        <v>554</v>
      </c>
      <c r="L5" s="330" t="s">
        <v>555</v>
      </c>
      <c r="M5" s="330" t="s">
        <v>68</v>
      </c>
      <c r="N5" s="775"/>
    </row>
    <row r="6" spans="1:14">
      <c r="A6" s="137">
        <v>1990</v>
      </c>
      <c r="B6" s="210">
        <v>585</v>
      </c>
      <c r="C6" s="210">
        <v>645</v>
      </c>
      <c r="D6" s="413">
        <v>1230</v>
      </c>
      <c r="E6" s="210">
        <v>1929</v>
      </c>
      <c r="F6" s="210">
        <v>231</v>
      </c>
      <c r="G6" s="413">
        <v>2160</v>
      </c>
      <c r="H6" s="210">
        <v>1529</v>
      </c>
      <c r="I6" s="210">
        <v>575</v>
      </c>
      <c r="J6" s="413">
        <v>2104</v>
      </c>
      <c r="K6" s="210">
        <v>7406</v>
      </c>
      <c r="L6" s="210">
        <v>676</v>
      </c>
      <c r="M6" s="210">
        <v>8082</v>
      </c>
      <c r="N6" s="413">
        <v>13576</v>
      </c>
    </row>
    <row r="7" spans="1:14">
      <c r="A7" s="133">
        <v>1991</v>
      </c>
      <c r="B7" s="174">
        <v>556</v>
      </c>
      <c r="C7" s="174">
        <v>654</v>
      </c>
      <c r="D7" s="176">
        <v>1210</v>
      </c>
      <c r="E7" s="174">
        <v>1903</v>
      </c>
      <c r="F7" s="174">
        <v>232</v>
      </c>
      <c r="G7" s="176">
        <v>2135</v>
      </c>
      <c r="H7" s="174">
        <v>1437</v>
      </c>
      <c r="I7" s="174">
        <v>520</v>
      </c>
      <c r="J7" s="176">
        <v>1957</v>
      </c>
      <c r="K7" s="174">
        <v>7250</v>
      </c>
      <c r="L7" s="174">
        <v>635</v>
      </c>
      <c r="M7" s="174">
        <v>7885</v>
      </c>
      <c r="N7" s="176">
        <v>13187</v>
      </c>
    </row>
    <row r="8" spans="1:14">
      <c r="A8" s="133">
        <v>1992</v>
      </c>
      <c r="B8" s="174">
        <v>506</v>
      </c>
      <c r="C8" s="174">
        <v>656</v>
      </c>
      <c r="D8" s="176">
        <v>1162</v>
      </c>
      <c r="E8" s="174">
        <v>1847</v>
      </c>
      <c r="F8" s="174">
        <v>222</v>
      </c>
      <c r="G8" s="176">
        <v>2069</v>
      </c>
      <c r="H8" s="174">
        <v>1405</v>
      </c>
      <c r="I8" s="174">
        <v>483</v>
      </c>
      <c r="J8" s="176">
        <v>1888</v>
      </c>
      <c r="K8" s="174">
        <v>7085</v>
      </c>
      <c r="L8" s="174">
        <v>590</v>
      </c>
      <c r="M8" s="174">
        <v>7675</v>
      </c>
      <c r="N8" s="176">
        <v>12794</v>
      </c>
    </row>
    <row r="9" spans="1:14">
      <c r="A9" s="133">
        <v>1993</v>
      </c>
      <c r="B9" s="174">
        <v>516</v>
      </c>
      <c r="C9" s="174">
        <v>686</v>
      </c>
      <c r="D9" s="176">
        <v>1202</v>
      </c>
      <c r="E9" s="174">
        <v>1795</v>
      </c>
      <c r="F9" s="174">
        <v>189</v>
      </c>
      <c r="G9" s="176">
        <v>1984</v>
      </c>
      <c r="H9" s="174">
        <v>1395</v>
      </c>
      <c r="I9" s="174">
        <v>420</v>
      </c>
      <c r="J9" s="176">
        <v>1815</v>
      </c>
      <c r="K9" s="174">
        <v>6788</v>
      </c>
      <c r="L9" s="174">
        <v>532</v>
      </c>
      <c r="M9" s="174">
        <v>7320</v>
      </c>
      <c r="N9" s="176">
        <v>12321</v>
      </c>
    </row>
    <row r="10" spans="1:14">
      <c r="A10" s="133">
        <v>1994</v>
      </c>
      <c r="B10" s="174">
        <v>570</v>
      </c>
      <c r="C10" s="174">
        <v>660</v>
      </c>
      <c r="D10" s="176">
        <v>1230</v>
      </c>
      <c r="E10" s="174">
        <v>1745</v>
      </c>
      <c r="F10" s="174">
        <v>171</v>
      </c>
      <c r="G10" s="176">
        <v>1916</v>
      </c>
      <c r="H10" s="174">
        <v>1423</v>
      </c>
      <c r="I10" s="174">
        <v>367</v>
      </c>
      <c r="J10" s="176">
        <v>1790</v>
      </c>
      <c r="K10" s="174">
        <v>6523</v>
      </c>
      <c r="L10" s="174">
        <v>484</v>
      </c>
      <c r="M10" s="174">
        <v>7007</v>
      </c>
      <c r="N10" s="176">
        <v>11943</v>
      </c>
    </row>
    <row r="11" spans="1:14">
      <c r="A11" s="133">
        <v>1995</v>
      </c>
      <c r="B11" s="174">
        <v>623</v>
      </c>
      <c r="C11" s="174">
        <v>679</v>
      </c>
      <c r="D11" s="176">
        <v>1302</v>
      </c>
      <c r="E11" s="174">
        <v>1702</v>
      </c>
      <c r="F11" s="174">
        <v>167</v>
      </c>
      <c r="G11" s="176">
        <v>1869</v>
      </c>
      <c r="H11" s="174">
        <v>1351</v>
      </c>
      <c r="I11" s="174">
        <v>284</v>
      </c>
      <c r="J11" s="176">
        <v>1635</v>
      </c>
      <c r="K11" s="174">
        <v>6259</v>
      </c>
      <c r="L11" s="174">
        <v>455</v>
      </c>
      <c r="M11" s="174">
        <v>6714</v>
      </c>
      <c r="N11" s="176">
        <v>11520</v>
      </c>
    </row>
    <row r="12" spans="1:14">
      <c r="A12" s="133">
        <v>1996</v>
      </c>
      <c r="B12" s="174">
        <v>631</v>
      </c>
      <c r="C12" s="174">
        <v>685</v>
      </c>
      <c r="D12" s="176">
        <v>1316</v>
      </c>
      <c r="E12" s="174">
        <v>1735</v>
      </c>
      <c r="F12" s="174">
        <v>163</v>
      </c>
      <c r="G12" s="176">
        <v>1898</v>
      </c>
      <c r="H12" s="174">
        <v>1315</v>
      </c>
      <c r="I12" s="174">
        <v>255</v>
      </c>
      <c r="J12" s="176">
        <v>1570</v>
      </c>
      <c r="K12" s="174">
        <v>6009</v>
      </c>
      <c r="L12" s="174">
        <v>384</v>
      </c>
      <c r="M12" s="174">
        <v>6393</v>
      </c>
      <c r="N12" s="176">
        <v>11177</v>
      </c>
    </row>
    <row r="13" spans="1:14">
      <c r="A13" s="133">
        <v>1997</v>
      </c>
      <c r="B13" s="174">
        <v>605</v>
      </c>
      <c r="C13" s="174">
        <v>644</v>
      </c>
      <c r="D13" s="176">
        <v>1249</v>
      </c>
      <c r="E13" s="174">
        <v>1793</v>
      </c>
      <c r="F13" s="174">
        <v>168</v>
      </c>
      <c r="G13" s="176">
        <v>1961</v>
      </c>
      <c r="H13" s="174">
        <v>1256</v>
      </c>
      <c r="I13" s="174">
        <v>216</v>
      </c>
      <c r="J13" s="176">
        <v>1472</v>
      </c>
      <c r="K13" s="174">
        <v>5897</v>
      </c>
      <c r="L13" s="174">
        <v>323</v>
      </c>
      <c r="M13" s="174">
        <v>6220</v>
      </c>
      <c r="N13" s="176">
        <v>10902</v>
      </c>
    </row>
    <row r="14" spans="1:14">
      <c r="A14" s="133">
        <v>1998</v>
      </c>
      <c r="B14" s="174">
        <v>593</v>
      </c>
      <c r="C14" s="174">
        <v>623</v>
      </c>
      <c r="D14" s="176">
        <v>1216</v>
      </c>
      <c r="E14" s="174">
        <v>1878</v>
      </c>
      <c r="F14" s="174">
        <v>193</v>
      </c>
      <c r="G14" s="176">
        <v>2071</v>
      </c>
      <c r="H14" s="174">
        <v>1258</v>
      </c>
      <c r="I14" s="174">
        <v>199</v>
      </c>
      <c r="J14" s="176">
        <v>1457</v>
      </c>
      <c r="K14" s="174">
        <v>5744</v>
      </c>
      <c r="L14" s="174">
        <v>290</v>
      </c>
      <c r="M14" s="174">
        <v>6034</v>
      </c>
      <c r="N14" s="176">
        <v>10778</v>
      </c>
    </row>
    <row r="15" spans="1:14">
      <c r="A15" s="133">
        <v>1999</v>
      </c>
      <c r="B15" s="174">
        <v>622</v>
      </c>
      <c r="C15" s="174">
        <v>611</v>
      </c>
      <c r="D15" s="176">
        <v>1233</v>
      </c>
      <c r="E15" s="174">
        <v>1910</v>
      </c>
      <c r="F15" s="174">
        <v>193</v>
      </c>
      <c r="G15" s="176">
        <v>2103</v>
      </c>
      <c r="H15" s="174">
        <v>1187</v>
      </c>
      <c r="I15" s="174">
        <v>219</v>
      </c>
      <c r="J15" s="176">
        <v>1406</v>
      </c>
      <c r="K15" s="174">
        <v>5843</v>
      </c>
      <c r="L15" s="174">
        <v>248</v>
      </c>
      <c r="M15" s="174">
        <v>6091</v>
      </c>
      <c r="N15" s="176">
        <v>10833</v>
      </c>
    </row>
    <row r="16" spans="1:14">
      <c r="A16" s="133">
        <v>2000</v>
      </c>
      <c r="B16" s="174">
        <v>618</v>
      </c>
      <c r="C16" s="174">
        <v>603</v>
      </c>
      <c r="D16" s="176">
        <v>1221</v>
      </c>
      <c r="E16" s="174">
        <v>1941</v>
      </c>
      <c r="F16" s="174">
        <v>188</v>
      </c>
      <c r="G16" s="176">
        <v>2129</v>
      </c>
      <c r="H16" s="174">
        <v>1294</v>
      </c>
      <c r="I16" s="174">
        <v>244</v>
      </c>
      <c r="J16" s="176">
        <v>1538</v>
      </c>
      <c r="K16" s="174">
        <v>5921</v>
      </c>
      <c r="L16" s="174">
        <v>566</v>
      </c>
      <c r="M16" s="174">
        <v>6487</v>
      </c>
      <c r="N16" s="176">
        <v>11375</v>
      </c>
    </row>
    <row r="17" spans="1:14">
      <c r="A17" s="133">
        <v>2001</v>
      </c>
      <c r="B17" s="174">
        <v>637</v>
      </c>
      <c r="C17" s="174">
        <v>634</v>
      </c>
      <c r="D17" s="176">
        <v>1271</v>
      </c>
      <c r="E17" s="174">
        <v>1962</v>
      </c>
      <c r="F17" s="174">
        <v>183</v>
      </c>
      <c r="G17" s="176">
        <v>2145</v>
      </c>
      <c r="H17" s="174">
        <v>1209</v>
      </c>
      <c r="I17" s="174">
        <v>263</v>
      </c>
      <c r="J17" s="176">
        <v>1472</v>
      </c>
      <c r="K17" s="174">
        <v>6012</v>
      </c>
      <c r="L17" s="174">
        <v>248</v>
      </c>
      <c r="M17" s="174">
        <v>6260</v>
      </c>
      <c r="N17" s="176">
        <v>11148</v>
      </c>
    </row>
    <row r="18" spans="1:14">
      <c r="A18" s="133">
        <v>2002</v>
      </c>
      <c r="B18" s="174">
        <v>666</v>
      </c>
      <c r="C18" s="174">
        <v>637</v>
      </c>
      <c r="D18" s="176">
        <v>1303</v>
      </c>
      <c r="E18" s="174">
        <v>1996</v>
      </c>
      <c r="F18" s="174">
        <v>174</v>
      </c>
      <c r="G18" s="176">
        <v>2170</v>
      </c>
      <c r="H18" s="174">
        <v>1379</v>
      </c>
      <c r="I18" s="174">
        <v>284</v>
      </c>
      <c r="J18" s="176">
        <v>1663</v>
      </c>
      <c r="K18" s="174">
        <v>6089</v>
      </c>
      <c r="L18" s="174">
        <v>274</v>
      </c>
      <c r="M18" s="174">
        <v>6363</v>
      </c>
      <c r="N18" s="176">
        <v>11499</v>
      </c>
    </row>
    <row r="19" spans="1:14">
      <c r="A19" s="133">
        <v>2003</v>
      </c>
      <c r="B19" s="174">
        <v>698</v>
      </c>
      <c r="C19" s="174">
        <v>630</v>
      </c>
      <c r="D19" s="176">
        <v>1328</v>
      </c>
      <c r="E19" s="174">
        <v>1901</v>
      </c>
      <c r="F19" s="174">
        <v>187</v>
      </c>
      <c r="G19" s="176">
        <v>2088</v>
      </c>
      <c r="H19" s="174">
        <v>1510</v>
      </c>
      <c r="I19" s="174">
        <v>339</v>
      </c>
      <c r="J19" s="176">
        <v>1849</v>
      </c>
      <c r="K19" s="174">
        <v>6108</v>
      </c>
      <c r="L19" s="174">
        <v>536</v>
      </c>
      <c r="M19" s="174">
        <v>6644</v>
      </c>
      <c r="N19" s="176">
        <v>11909</v>
      </c>
    </row>
    <row r="20" spans="1:14">
      <c r="A20" s="133">
        <v>2004</v>
      </c>
      <c r="B20" s="174">
        <v>704</v>
      </c>
      <c r="C20" s="174">
        <v>637</v>
      </c>
      <c r="D20" s="176">
        <v>1341</v>
      </c>
      <c r="E20" s="174">
        <v>1904</v>
      </c>
      <c r="F20" s="174">
        <v>206</v>
      </c>
      <c r="G20" s="176">
        <v>2110</v>
      </c>
      <c r="H20" s="174">
        <v>1510</v>
      </c>
      <c r="I20" s="174">
        <v>390</v>
      </c>
      <c r="J20" s="176">
        <v>1900</v>
      </c>
      <c r="K20" s="174">
        <v>6155</v>
      </c>
      <c r="L20" s="174">
        <v>541</v>
      </c>
      <c r="M20" s="174">
        <v>6696</v>
      </c>
      <c r="N20" s="176">
        <v>12047</v>
      </c>
    </row>
    <row r="21" spans="1:14">
      <c r="A21" s="133">
        <v>2005</v>
      </c>
      <c r="B21" s="174">
        <v>788</v>
      </c>
      <c r="C21" s="174">
        <v>567</v>
      </c>
      <c r="D21" s="176">
        <v>1355</v>
      </c>
      <c r="E21" s="174">
        <v>1980</v>
      </c>
      <c r="F21" s="174">
        <v>213</v>
      </c>
      <c r="G21" s="176">
        <v>2193</v>
      </c>
      <c r="H21" s="174">
        <v>1453</v>
      </c>
      <c r="I21" s="174">
        <v>420</v>
      </c>
      <c r="J21" s="176">
        <v>1873</v>
      </c>
      <c r="K21" s="174">
        <v>6357</v>
      </c>
      <c r="L21" s="174">
        <v>545</v>
      </c>
      <c r="M21" s="174">
        <v>6902</v>
      </c>
      <c r="N21" s="176">
        <v>12323</v>
      </c>
    </row>
    <row r="22" spans="1:14">
      <c r="A22" s="133">
        <v>2006</v>
      </c>
      <c r="B22" s="174">
        <v>773</v>
      </c>
      <c r="C22" s="174">
        <v>548</v>
      </c>
      <c r="D22" s="176">
        <v>1321</v>
      </c>
      <c r="E22" s="174">
        <v>2010</v>
      </c>
      <c r="F22" s="174">
        <v>232</v>
      </c>
      <c r="G22" s="176">
        <v>2242</v>
      </c>
      <c r="H22" s="174">
        <v>1409</v>
      </c>
      <c r="I22" s="174">
        <v>443</v>
      </c>
      <c r="J22" s="176">
        <v>1852</v>
      </c>
      <c r="K22" s="174">
        <v>6569</v>
      </c>
      <c r="L22" s="174">
        <v>651</v>
      </c>
      <c r="M22" s="174">
        <v>7220</v>
      </c>
      <c r="N22" s="176">
        <v>12635</v>
      </c>
    </row>
    <row r="23" spans="1:14">
      <c r="A23" s="133">
        <v>2007</v>
      </c>
      <c r="B23" s="174">
        <v>802</v>
      </c>
      <c r="C23" s="174">
        <v>585</v>
      </c>
      <c r="D23" s="176">
        <v>1387</v>
      </c>
      <c r="E23" s="174">
        <v>2011</v>
      </c>
      <c r="F23" s="174">
        <v>260</v>
      </c>
      <c r="G23" s="176">
        <v>2271</v>
      </c>
      <c r="H23" s="174">
        <v>1427</v>
      </c>
      <c r="I23" s="174">
        <v>448</v>
      </c>
      <c r="J23" s="176">
        <v>1875</v>
      </c>
      <c r="K23" s="174">
        <v>6721</v>
      </c>
      <c r="L23" s="174">
        <v>605</v>
      </c>
      <c r="M23" s="174">
        <v>7326</v>
      </c>
      <c r="N23" s="176">
        <v>12859</v>
      </c>
    </row>
    <row r="24" spans="1:14">
      <c r="A24" s="133">
        <v>2008</v>
      </c>
      <c r="B24" s="174">
        <v>806</v>
      </c>
      <c r="C24" s="174">
        <v>614</v>
      </c>
      <c r="D24" s="176">
        <v>1420</v>
      </c>
      <c r="E24" s="174">
        <v>2047</v>
      </c>
      <c r="F24" s="174">
        <v>279</v>
      </c>
      <c r="G24" s="176">
        <v>2326</v>
      </c>
      <c r="H24" s="174">
        <v>1458</v>
      </c>
      <c r="I24" s="174">
        <v>451</v>
      </c>
      <c r="J24" s="176">
        <v>1909</v>
      </c>
      <c r="K24" s="174">
        <v>6699</v>
      </c>
      <c r="L24" s="174">
        <v>680</v>
      </c>
      <c r="M24" s="174">
        <v>7379</v>
      </c>
      <c r="N24" s="176">
        <v>13034</v>
      </c>
    </row>
    <row r="25" spans="1:14">
      <c r="A25" s="133">
        <v>2009</v>
      </c>
      <c r="B25" s="174">
        <v>799</v>
      </c>
      <c r="C25" s="174">
        <v>624</v>
      </c>
      <c r="D25" s="176">
        <v>1423</v>
      </c>
      <c r="E25" s="174">
        <v>2063</v>
      </c>
      <c r="F25" s="174">
        <v>293</v>
      </c>
      <c r="G25" s="176">
        <v>2356</v>
      </c>
      <c r="H25" s="174">
        <v>1397</v>
      </c>
      <c r="I25" s="174">
        <v>469</v>
      </c>
      <c r="J25" s="176">
        <v>1866</v>
      </c>
      <c r="K25" s="174">
        <v>6784</v>
      </c>
      <c r="L25" s="174">
        <v>701</v>
      </c>
      <c r="M25" s="174">
        <v>7485</v>
      </c>
      <c r="N25" s="176">
        <v>13130</v>
      </c>
    </row>
    <row r="26" spans="1:14">
      <c r="A26" s="133">
        <v>2010</v>
      </c>
      <c r="B26" s="174">
        <v>854</v>
      </c>
      <c r="C26" s="174">
        <v>597</v>
      </c>
      <c r="D26" s="176">
        <v>1451</v>
      </c>
      <c r="E26" s="174">
        <v>2073</v>
      </c>
      <c r="F26" s="174">
        <v>312</v>
      </c>
      <c r="G26" s="176">
        <v>2385</v>
      </c>
      <c r="H26" s="174">
        <v>1345</v>
      </c>
      <c r="I26" s="174">
        <v>470</v>
      </c>
      <c r="J26" s="176">
        <v>1815</v>
      </c>
      <c r="K26" s="174">
        <v>6875</v>
      </c>
      <c r="L26" s="174">
        <v>664</v>
      </c>
      <c r="M26" s="174">
        <v>7539</v>
      </c>
      <c r="N26" s="176">
        <v>13190</v>
      </c>
    </row>
    <row r="27" spans="1:14">
      <c r="A27" s="133">
        <v>2011</v>
      </c>
      <c r="B27" s="174">
        <v>859</v>
      </c>
      <c r="C27" s="174">
        <v>598</v>
      </c>
      <c r="D27" s="176">
        <v>1457</v>
      </c>
      <c r="E27" s="174">
        <v>2091</v>
      </c>
      <c r="F27" s="174">
        <v>315</v>
      </c>
      <c r="G27" s="176">
        <v>2406</v>
      </c>
      <c r="H27" s="174">
        <v>1374</v>
      </c>
      <c r="I27" s="174">
        <v>494</v>
      </c>
      <c r="J27" s="176">
        <v>1868</v>
      </c>
      <c r="K27" s="174">
        <v>6889</v>
      </c>
      <c r="L27" s="174">
        <v>577</v>
      </c>
      <c r="M27" s="174">
        <v>7466</v>
      </c>
      <c r="N27" s="176">
        <v>13197</v>
      </c>
    </row>
    <row r="28" spans="1:14">
      <c r="A28" s="133">
        <v>2012</v>
      </c>
      <c r="B28" s="174">
        <v>857</v>
      </c>
      <c r="C28" s="174">
        <v>620</v>
      </c>
      <c r="D28" s="176">
        <v>1477</v>
      </c>
      <c r="E28" s="174">
        <v>2114</v>
      </c>
      <c r="F28" s="174">
        <v>328</v>
      </c>
      <c r="G28" s="176">
        <v>2442</v>
      </c>
      <c r="H28" s="174">
        <v>1376</v>
      </c>
      <c r="I28" s="174">
        <v>461</v>
      </c>
      <c r="J28" s="176">
        <v>1837</v>
      </c>
      <c r="K28" s="174">
        <v>6773</v>
      </c>
      <c r="L28" s="174">
        <v>674</v>
      </c>
      <c r="M28" s="174">
        <v>7447</v>
      </c>
      <c r="N28" s="176">
        <v>13203</v>
      </c>
    </row>
    <row r="29" spans="1:14">
      <c r="A29" s="133">
        <v>2013</v>
      </c>
      <c r="B29" s="174">
        <v>884</v>
      </c>
      <c r="C29" s="174">
        <v>605</v>
      </c>
      <c r="D29" s="176">
        <v>1489</v>
      </c>
      <c r="E29" s="174">
        <v>2200</v>
      </c>
      <c r="F29" s="174">
        <v>354</v>
      </c>
      <c r="G29" s="176">
        <v>2554</v>
      </c>
      <c r="H29" s="174">
        <v>1349</v>
      </c>
      <c r="I29" s="174">
        <v>436</v>
      </c>
      <c r="J29" s="176">
        <v>1785</v>
      </c>
      <c r="K29" s="174">
        <v>6925</v>
      </c>
      <c r="L29" s="174">
        <v>516</v>
      </c>
      <c r="M29" s="174">
        <v>7441</v>
      </c>
      <c r="N29" s="176">
        <v>13269</v>
      </c>
    </row>
    <row r="30" spans="1:14">
      <c r="A30" s="133">
        <v>2014</v>
      </c>
      <c r="B30" s="174">
        <v>864</v>
      </c>
      <c r="C30" s="174">
        <v>575</v>
      </c>
      <c r="D30" s="176">
        <v>1439</v>
      </c>
      <c r="E30" s="174">
        <v>2229</v>
      </c>
      <c r="F30" s="174">
        <v>361</v>
      </c>
      <c r="G30" s="176">
        <v>2590</v>
      </c>
      <c r="H30" s="174">
        <v>1323</v>
      </c>
      <c r="I30" s="174">
        <v>435</v>
      </c>
      <c r="J30" s="176">
        <v>1758</v>
      </c>
      <c r="K30" s="174">
        <v>7114</v>
      </c>
      <c r="L30" s="174">
        <v>349</v>
      </c>
      <c r="M30" s="174">
        <v>7463</v>
      </c>
      <c r="N30" s="176">
        <v>13250</v>
      </c>
    </row>
    <row r="31" spans="1:14">
      <c r="A31" s="133">
        <v>2015</v>
      </c>
      <c r="B31" s="174">
        <v>813</v>
      </c>
      <c r="C31" s="174">
        <v>533</v>
      </c>
      <c r="D31" s="176">
        <v>1346</v>
      </c>
      <c r="E31" s="174">
        <v>2251</v>
      </c>
      <c r="F31" s="174">
        <v>344</v>
      </c>
      <c r="G31" s="176">
        <v>2595</v>
      </c>
      <c r="H31" s="174">
        <v>1313</v>
      </c>
      <c r="I31" s="174">
        <v>442</v>
      </c>
      <c r="J31" s="176">
        <v>1755</v>
      </c>
      <c r="K31" s="174">
        <v>7143</v>
      </c>
      <c r="L31" s="174">
        <v>441</v>
      </c>
      <c r="M31" s="174">
        <v>7584</v>
      </c>
      <c r="N31" s="176">
        <v>13280</v>
      </c>
    </row>
    <row r="32" spans="1:14">
      <c r="A32" s="133">
        <v>2016</v>
      </c>
      <c r="B32" s="174">
        <v>766</v>
      </c>
      <c r="C32" s="174">
        <v>535</v>
      </c>
      <c r="D32" s="176">
        <v>1301</v>
      </c>
      <c r="E32" s="174">
        <v>2280</v>
      </c>
      <c r="F32" s="174">
        <v>340</v>
      </c>
      <c r="G32" s="176">
        <v>2620</v>
      </c>
      <c r="H32" s="174">
        <v>1380</v>
      </c>
      <c r="I32" s="174">
        <v>454</v>
      </c>
      <c r="J32" s="176">
        <v>1834</v>
      </c>
      <c r="K32" s="174">
        <v>7051</v>
      </c>
      <c r="L32" s="174">
        <v>227</v>
      </c>
      <c r="M32" s="174">
        <v>7278</v>
      </c>
      <c r="N32" s="176">
        <v>13033</v>
      </c>
    </row>
    <row r="33" spans="1:14">
      <c r="A33" s="133">
        <v>2017</v>
      </c>
      <c r="B33" s="174">
        <v>724</v>
      </c>
      <c r="C33" s="174">
        <v>535</v>
      </c>
      <c r="D33" s="176">
        <f>B33+C33</f>
        <v>1259</v>
      </c>
      <c r="E33" s="174">
        <v>2274</v>
      </c>
      <c r="F33" s="174">
        <v>337</v>
      </c>
      <c r="G33" s="176">
        <f>E33+F33</f>
        <v>2611</v>
      </c>
      <c r="H33" s="174">
        <v>1432</v>
      </c>
      <c r="I33" s="174">
        <v>436</v>
      </c>
      <c r="J33" s="176">
        <f>H33+I33</f>
        <v>1868</v>
      </c>
      <c r="K33" s="174">
        <v>7151</v>
      </c>
      <c r="L33" s="174">
        <v>196</v>
      </c>
      <c r="M33" s="174">
        <f>K33+L33</f>
        <v>7347</v>
      </c>
      <c r="N33" s="176">
        <f>SUM(D33+G33+J33+M33)</f>
        <v>13085</v>
      </c>
    </row>
    <row r="34" spans="1:14">
      <c r="A34" s="133">
        <v>2018</v>
      </c>
      <c r="B34" s="174">
        <v>755</v>
      </c>
      <c r="C34" s="174">
        <v>511</v>
      </c>
      <c r="D34" s="176">
        <f>B34+C34</f>
        <v>1266</v>
      </c>
      <c r="E34" s="174">
        <v>2199</v>
      </c>
      <c r="F34" s="174">
        <v>340</v>
      </c>
      <c r="G34" s="176">
        <f>E34+F34</f>
        <v>2539</v>
      </c>
      <c r="H34" s="174">
        <v>1475</v>
      </c>
      <c r="I34" s="174">
        <v>469</v>
      </c>
      <c r="J34" s="176">
        <f>H34+I34</f>
        <v>1944</v>
      </c>
      <c r="K34" s="174">
        <v>7236</v>
      </c>
      <c r="L34" s="174">
        <v>156</v>
      </c>
      <c r="M34" s="174" t="s">
        <v>2219</v>
      </c>
      <c r="N34" s="176" t="s">
        <v>2220</v>
      </c>
    </row>
    <row r="35" spans="1:14">
      <c r="A35" s="46" t="s">
        <v>2221</v>
      </c>
      <c r="N35" s="19"/>
    </row>
    <row r="36" spans="1:14">
      <c r="L36" s="389"/>
    </row>
  </sheetData>
  <mergeCells count="7">
    <mergeCell ref="A3:A5"/>
    <mergeCell ref="B3:N3"/>
    <mergeCell ref="B4:D4"/>
    <mergeCell ref="E4:G4"/>
    <mergeCell ref="H4:J4"/>
    <mergeCell ref="K4:M4"/>
    <mergeCell ref="N4:N5"/>
  </mergeCells>
  <pageMargins left="0.70866141732283472" right="0.70866141732283472" top="0.74803149606299213" bottom="0.74803149606299213"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dimension ref="A1:L89"/>
  <sheetViews>
    <sheetView topLeftCell="A13" workbookViewId="0">
      <selection activeCell="A23" activeCellId="1" sqref="A1:G1 A23:G23"/>
    </sheetView>
  </sheetViews>
  <sheetFormatPr defaultRowHeight="12.75"/>
  <cols>
    <col min="1" max="1" width="32" style="46" customWidth="1"/>
    <col min="2" max="5" width="8.85546875" style="46" customWidth="1"/>
    <col min="6" max="16384" width="9.140625" style="46"/>
  </cols>
  <sheetData>
    <row r="1" spans="1:7" ht="27.75" customHeight="1">
      <c r="A1" s="788" t="s">
        <v>1495</v>
      </c>
      <c r="B1" s="788"/>
      <c r="C1" s="788"/>
      <c r="D1" s="788"/>
      <c r="E1" s="788"/>
      <c r="F1" s="788"/>
      <c r="G1" s="788"/>
    </row>
    <row r="2" spans="1:7" ht="11.25" customHeight="1">
      <c r="A2" s="454"/>
      <c r="B2" s="454"/>
      <c r="C2" s="454"/>
      <c r="D2" s="454"/>
      <c r="E2" s="454"/>
    </row>
    <row r="3" spans="1:7" s="345" customFormat="1" ht="19.5" customHeight="1">
      <c r="A3" s="813" t="s">
        <v>190</v>
      </c>
      <c r="B3" s="813" t="s">
        <v>1521</v>
      </c>
      <c r="C3" s="813"/>
      <c r="D3" s="813"/>
      <c r="E3" s="813"/>
      <c r="F3" s="813"/>
      <c r="G3" s="813"/>
    </row>
    <row r="4" spans="1:7" s="345" customFormat="1" ht="28.5" customHeight="1">
      <c r="A4" s="813"/>
      <c r="B4" s="813" t="s">
        <v>550</v>
      </c>
      <c r="C4" s="813"/>
      <c r="D4" s="813" t="s">
        <v>551</v>
      </c>
      <c r="E4" s="813"/>
      <c r="F4" s="813" t="s">
        <v>556</v>
      </c>
      <c r="G4" s="813"/>
    </row>
    <row r="5" spans="1:7" s="345" customFormat="1" ht="19.5" customHeight="1">
      <c r="A5" s="813"/>
      <c r="B5" s="452" t="s">
        <v>1481</v>
      </c>
      <c r="C5" s="452" t="s">
        <v>2</v>
      </c>
      <c r="D5" s="452" t="s">
        <v>1481</v>
      </c>
      <c r="E5" s="452" t="s">
        <v>2</v>
      </c>
      <c r="F5" s="452" t="s">
        <v>1481</v>
      </c>
      <c r="G5" s="452" t="s">
        <v>2</v>
      </c>
    </row>
    <row r="6" spans="1:7">
      <c r="A6" s="137" t="s">
        <v>557</v>
      </c>
      <c r="B6" s="139">
        <v>3</v>
      </c>
      <c r="C6" s="139">
        <v>319</v>
      </c>
      <c r="D6" s="139">
        <v>3</v>
      </c>
      <c r="E6" s="139">
        <v>535</v>
      </c>
      <c r="F6" s="139">
        <v>1</v>
      </c>
      <c r="G6" s="139">
        <v>394</v>
      </c>
    </row>
    <row r="7" spans="1:7">
      <c r="A7" s="133" t="s">
        <v>152</v>
      </c>
      <c r="B7" s="141">
        <v>4</v>
      </c>
      <c r="C7" s="141">
        <v>398</v>
      </c>
      <c r="D7" s="141">
        <v>5</v>
      </c>
      <c r="E7" s="141">
        <v>894</v>
      </c>
      <c r="F7" s="141">
        <v>3</v>
      </c>
      <c r="G7" s="141">
        <v>666</v>
      </c>
    </row>
    <row r="8" spans="1:7">
      <c r="A8" s="133" t="s">
        <v>154</v>
      </c>
      <c r="B8" s="141">
        <v>2</v>
      </c>
      <c r="C8" s="141">
        <v>203</v>
      </c>
      <c r="D8" s="141">
        <v>2</v>
      </c>
      <c r="E8" s="141">
        <v>563</v>
      </c>
      <c r="F8" s="141">
        <v>1</v>
      </c>
      <c r="G8" s="141">
        <v>465</v>
      </c>
    </row>
    <row r="9" spans="1:7">
      <c r="A9" s="133" t="s">
        <v>153</v>
      </c>
      <c r="B9" s="141">
        <v>4</v>
      </c>
      <c r="C9" s="141">
        <v>339</v>
      </c>
      <c r="D9" s="141">
        <v>4</v>
      </c>
      <c r="E9" s="141">
        <v>619</v>
      </c>
      <c r="F9" s="141">
        <v>1</v>
      </c>
      <c r="G9" s="141">
        <v>343</v>
      </c>
    </row>
    <row r="10" spans="1:7">
      <c r="A10" s="135" t="s">
        <v>68</v>
      </c>
      <c r="B10" s="142">
        <v>13</v>
      </c>
      <c r="C10" s="176">
        <v>1259</v>
      </c>
      <c r="D10" s="142">
        <v>14</v>
      </c>
      <c r="E10" s="176">
        <v>2611</v>
      </c>
      <c r="F10" s="142">
        <v>6</v>
      </c>
      <c r="G10" s="176">
        <v>1868</v>
      </c>
    </row>
    <row r="11" spans="1:7">
      <c r="A11" s="19"/>
    </row>
    <row r="12" spans="1:7">
      <c r="A12" s="19"/>
    </row>
    <row r="13" spans="1:7" s="345" customFormat="1" ht="19.5" customHeight="1">
      <c r="A13" s="813" t="s">
        <v>190</v>
      </c>
      <c r="B13" s="813" t="s">
        <v>1522</v>
      </c>
      <c r="C13" s="813"/>
      <c r="D13" s="813"/>
      <c r="E13" s="813"/>
      <c r="F13" s="813"/>
      <c r="G13" s="813"/>
    </row>
    <row r="14" spans="1:7" s="345" customFormat="1" ht="28.5" customHeight="1">
      <c r="A14" s="813"/>
      <c r="B14" s="813" t="s">
        <v>550</v>
      </c>
      <c r="C14" s="813"/>
      <c r="D14" s="813" t="s">
        <v>551</v>
      </c>
      <c r="E14" s="813"/>
      <c r="F14" s="813" t="s">
        <v>556</v>
      </c>
      <c r="G14" s="813"/>
    </row>
    <row r="15" spans="1:7" s="345" customFormat="1" ht="19.5" customHeight="1">
      <c r="A15" s="813"/>
      <c r="B15" s="452" t="s">
        <v>1481</v>
      </c>
      <c r="C15" s="452" t="s">
        <v>2</v>
      </c>
      <c r="D15" s="452" t="s">
        <v>1481</v>
      </c>
      <c r="E15" s="452" t="s">
        <v>2</v>
      </c>
      <c r="F15" s="452" t="s">
        <v>1481</v>
      </c>
      <c r="G15" s="452" t="s">
        <v>2</v>
      </c>
    </row>
    <row r="16" spans="1:7">
      <c r="A16" s="137" t="s">
        <v>557</v>
      </c>
      <c r="B16" s="139">
        <v>3</v>
      </c>
      <c r="C16" s="414">
        <f>210+120</f>
        <v>330</v>
      </c>
      <c r="D16" s="414">
        <v>3</v>
      </c>
      <c r="E16" s="414">
        <f>519</f>
        <v>519</v>
      </c>
      <c r="F16" s="201">
        <v>1</v>
      </c>
      <c r="G16" s="414">
        <v>409</v>
      </c>
    </row>
    <row r="17" spans="1:8">
      <c r="A17" s="133" t="s">
        <v>152</v>
      </c>
      <c r="B17" s="141">
        <v>4</v>
      </c>
      <c r="C17" s="314">
        <f>176+133+87</f>
        <v>396</v>
      </c>
      <c r="D17" s="314">
        <v>5</v>
      </c>
      <c r="E17" s="314">
        <f>528+171+169</f>
        <v>868</v>
      </c>
      <c r="F17" s="314">
        <v>3</v>
      </c>
      <c r="G17" s="314">
        <f>260+283+186</f>
        <v>729</v>
      </c>
    </row>
    <row r="18" spans="1:8">
      <c r="A18" s="133" t="s">
        <v>154</v>
      </c>
      <c r="B18" s="141">
        <v>2</v>
      </c>
      <c r="C18" s="314">
        <f>134+75</f>
        <v>209</v>
      </c>
      <c r="D18" s="314">
        <v>2</v>
      </c>
      <c r="E18" s="314">
        <v>554</v>
      </c>
      <c r="F18" s="314">
        <v>1</v>
      </c>
      <c r="G18" s="314">
        <v>475</v>
      </c>
    </row>
    <row r="19" spans="1:8">
      <c r="A19" s="133" t="s">
        <v>153</v>
      </c>
      <c r="B19" s="141">
        <v>4</v>
      </c>
      <c r="C19" s="314">
        <f>235+96</f>
        <v>331</v>
      </c>
      <c r="D19" s="314">
        <v>4</v>
      </c>
      <c r="E19" s="314">
        <v>598</v>
      </c>
      <c r="F19" s="314">
        <v>1</v>
      </c>
      <c r="G19" s="314">
        <v>331</v>
      </c>
    </row>
    <row r="20" spans="1:8">
      <c r="A20" s="135" t="s">
        <v>68</v>
      </c>
      <c r="B20" s="176">
        <f t="shared" ref="B20:G20" si="0">SUM(B16:B19)</f>
        <v>13</v>
      </c>
      <c r="C20" s="176">
        <f t="shared" si="0"/>
        <v>1266</v>
      </c>
      <c r="D20" s="176">
        <f t="shared" si="0"/>
        <v>14</v>
      </c>
      <c r="E20" s="176">
        <f t="shared" si="0"/>
        <v>2539</v>
      </c>
      <c r="F20" s="176">
        <f t="shared" si="0"/>
        <v>6</v>
      </c>
      <c r="G20" s="176">
        <f t="shared" si="0"/>
        <v>1944</v>
      </c>
    </row>
    <row r="21" spans="1:8">
      <c r="A21" s="19"/>
    </row>
    <row r="22" spans="1:8">
      <c r="A22" s="19"/>
    </row>
    <row r="23" spans="1:8" ht="27.75" customHeight="1">
      <c r="A23" s="792" t="s">
        <v>1520</v>
      </c>
      <c r="B23" s="792"/>
      <c r="C23" s="792"/>
      <c r="D23" s="792"/>
      <c r="E23" s="792"/>
      <c r="F23" s="792"/>
      <c r="G23" s="792"/>
    </row>
    <row r="25" spans="1:8" s="125" customFormat="1" ht="21.75" customHeight="1">
      <c r="A25" s="854" t="s">
        <v>558</v>
      </c>
      <c r="B25" s="855" t="s">
        <v>1523</v>
      </c>
      <c r="C25" s="855"/>
      <c r="D25" s="855"/>
      <c r="E25" s="855" t="s">
        <v>1460</v>
      </c>
      <c r="F25" s="855"/>
      <c r="G25" s="855"/>
    </row>
    <row r="26" spans="1:8" s="125" customFormat="1" ht="33.75" customHeight="1">
      <c r="A26" s="854"/>
      <c r="B26" s="455" t="s">
        <v>2</v>
      </c>
      <c r="C26" s="455" t="s">
        <v>559</v>
      </c>
      <c r="D26" s="455" t="s">
        <v>193</v>
      </c>
      <c r="E26" s="455" t="s">
        <v>2</v>
      </c>
      <c r="F26" s="455" t="s">
        <v>559</v>
      </c>
      <c r="G26" s="455" t="s">
        <v>193</v>
      </c>
      <c r="H26" s="125" t="s">
        <v>1563</v>
      </c>
    </row>
    <row r="27" spans="1:8" ht="15" customHeight="1">
      <c r="A27" s="856" t="s">
        <v>560</v>
      </c>
      <c r="B27" s="857"/>
      <c r="C27" s="857"/>
      <c r="D27" s="857"/>
      <c r="E27" s="857"/>
      <c r="F27" s="857"/>
      <c r="G27" s="858"/>
    </row>
    <row r="28" spans="1:8" ht="15" customHeight="1">
      <c r="A28" s="457" t="s">
        <v>1391</v>
      </c>
      <c r="B28" s="141">
        <v>113</v>
      </c>
      <c r="C28" s="141">
        <v>4</v>
      </c>
      <c r="D28" s="141">
        <v>56</v>
      </c>
      <c r="E28" s="162">
        <v>111</v>
      </c>
      <c r="F28" s="162">
        <v>8</v>
      </c>
      <c r="G28" s="162">
        <v>52</v>
      </c>
      <c r="H28" s="46">
        <f>E28-G28</f>
        <v>59</v>
      </c>
    </row>
    <row r="29" spans="1:8" ht="15" customHeight="1">
      <c r="A29" s="457" t="s">
        <v>1393</v>
      </c>
      <c r="B29" s="141">
        <v>64</v>
      </c>
      <c r="C29" s="141">
        <v>4</v>
      </c>
      <c r="D29" s="141">
        <v>36</v>
      </c>
      <c r="E29" s="162">
        <v>65</v>
      </c>
      <c r="F29" s="162">
        <v>2</v>
      </c>
      <c r="G29" s="162">
        <v>32</v>
      </c>
      <c r="H29" s="46">
        <f t="shared" ref="H29:H46" si="1">E29-G29</f>
        <v>33</v>
      </c>
    </row>
    <row r="30" spans="1:8" ht="15" customHeight="1">
      <c r="A30" s="457" t="s">
        <v>1564</v>
      </c>
      <c r="B30" s="141">
        <v>59</v>
      </c>
      <c r="C30" s="141">
        <v>3</v>
      </c>
      <c r="D30" s="141">
        <v>18</v>
      </c>
      <c r="E30" s="162">
        <v>67</v>
      </c>
      <c r="F30" s="162">
        <v>4</v>
      </c>
      <c r="G30" s="162">
        <v>24</v>
      </c>
      <c r="H30" s="46">
        <f t="shared" si="1"/>
        <v>43</v>
      </c>
    </row>
    <row r="31" spans="1:8" ht="15" customHeight="1">
      <c r="A31" s="457" t="s">
        <v>1380</v>
      </c>
      <c r="B31" s="141">
        <v>132</v>
      </c>
      <c r="C31" s="141">
        <v>3</v>
      </c>
      <c r="D31" s="141">
        <v>67</v>
      </c>
      <c r="E31" s="162">
        <v>143</v>
      </c>
      <c r="F31" s="162">
        <v>1</v>
      </c>
      <c r="G31" s="162">
        <v>69</v>
      </c>
      <c r="H31" s="46">
        <f t="shared" si="1"/>
        <v>74</v>
      </c>
    </row>
    <row r="32" spans="1:8" ht="15" customHeight="1">
      <c r="A32" s="457" t="s">
        <v>1565</v>
      </c>
      <c r="B32" s="141">
        <v>120</v>
      </c>
      <c r="C32" s="141">
        <v>11</v>
      </c>
      <c r="D32" s="141">
        <v>53</v>
      </c>
      <c r="E32" s="162">
        <v>134</v>
      </c>
      <c r="F32" s="162">
        <v>8</v>
      </c>
      <c r="G32" s="162">
        <v>53</v>
      </c>
      <c r="H32" s="46">
        <f t="shared" si="1"/>
        <v>81</v>
      </c>
    </row>
    <row r="33" spans="1:12" ht="15" customHeight="1">
      <c r="A33" s="457" t="s">
        <v>1387</v>
      </c>
      <c r="B33" s="141">
        <v>52</v>
      </c>
      <c r="C33" s="141">
        <v>2</v>
      </c>
      <c r="D33" s="141">
        <v>18</v>
      </c>
      <c r="E33" s="162">
        <v>57</v>
      </c>
      <c r="F33" s="162">
        <v>4</v>
      </c>
      <c r="G33" s="162">
        <v>22</v>
      </c>
      <c r="H33" s="46">
        <f t="shared" si="1"/>
        <v>35</v>
      </c>
    </row>
    <row r="34" spans="1:12" ht="15" customHeight="1">
      <c r="A34" s="457" t="s">
        <v>1415</v>
      </c>
      <c r="B34" s="141">
        <v>68</v>
      </c>
      <c r="C34" s="141">
        <v>11</v>
      </c>
      <c r="D34" s="141">
        <v>9</v>
      </c>
      <c r="E34" s="162">
        <v>69</v>
      </c>
      <c r="F34" s="162">
        <v>8</v>
      </c>
      <c r="G34" s="162">
        <v>12</v>
      </c>
      <c r="H34" s="46">
        <f t="shared" si="1"/>
        <v>57</v>
      </c>
    </row>
    <row r="35" spans="1:12" ht="15" customHeight="1">
      <c r="A35" s="457" t="s">
        <v>1383</v>
      </c>
      <c r="B35" s="141">
        <v>116</v>
      </c>
      <c r="C35" s="141">
        <v>4</v>
      </c>
      <c r="D35" s="141">
        <v>44</v>
      </c>
      <c r="E35" s="162">
        <v>109</v>
      </c>
      <c r="F35" s="162">
        <v>9</v>
      </c>
      <c r="G35" s="162">
        <v>34</v>
      </c>
      <c r="H35" s="46">
        <f t="shared" si="1"/>
        <v>75</v>
      </c>
    </row>
    <row r="36" spans="1:12" s="19" customFormat="1" ht="15" customHeight="1">
      <c r="A36" s="458" t="s">
        <v>807</v>
      </c>
      <c r="B36" s="142">
        <v>724</v>
      </c>
      <c r="C36" s="142">
        <v>42</v>
      </c>
      <c r="D36" s="142">
        <v>301</v>
      </c>
      <c r="E36" s="164">
        <f>SUM(E28:E35)</f>
        <v>755</v>
      </c>
      <c r="F36" s="164">
        <f>SUM(F28:F35)</f>
        <v>44</v>
      </c>
      <c r="G36" s="164">
        <f t="shared" ref="G36" si="2">SUM(G28:G35)</f>
        <v>298</v>
      </c>
      <c r="H36" s="46">
        <f t="shared" si="1"/>
        <v>457</v>
      </c>
    </row>
    <row r="37" spans="1:12" ht="15" customHeight="1">
      <c r="A37" s="26"/>
      <c r="B37" s="319"/>
      <c r="C37" s="319"/>
      <c r="D37" s="319"/>
    </row>
    <row r="38" spans="1:12" ht="15" customHeight="1">
      <c r="A38" s="402" t="s">
        <v>561</v>
      </c>
      <c r="B38" s="390"/>
      <c r="C38" s="390"/>
      <c r="D38" s="390"/>
    </row>
    <row r="39" spans="1:12" ht="15" customHeight="1">
      <c r="A39" s="457" t="s">
        <v>590</v>
      </c>
      <c r="B39" s="141">
        <v>83</v>
      </c>
      <c r="C39" s="141">
        <v>11</v>
      </c>
      <c r="D39" s="141">
        <v>7</v>
      </c>
      <c r="E39" s="162">
        <v>87</v>
      </c>
      <c r="F39" s="162">
        <v>14</v>
      </c>
      <c r="G39" s="162">
        <v>5</v>
      </c>
      <c r="H39" s="46">
        <f t="shared" si="1"/>
        <v>82</v>
      </c>
    </row>
    <row r="40" spans="1:12" ht="15" customHeight="1">
      <c r="A40" s="457" t="s">
        <v>1566</v>
      </c>
      <c r="B40" s="141">
        <v>128</v>
      </c>
      <c r="C40" s="141">
        <v>26</v>
      </c>
      <c r="D40" s="141">
        <v>3</v>
      </c>
      <c r="E40" s="162">
        <v>120</v>
      </c>
      <c r="F40" s="162">
        <v>29</v>
      </c>
      <c r="G40" s="162">
        <v>2</v>
      </c>
      <c r="H40" s="46">
        <f t="shared" si="1"/>
        <v>118</v>
      </c>
    </row>
    <row r="41" spans="1:12" ht="15" customHeight="1">
      <c r="A41" s="457" t="s">
        <v>1567</v>
      </c>
      <c r="B41" s="141">
        <v>83</v>
      </c>
      <c r="C41" s="141">
        <v>15</v>
      </c>
      <c r="D41" s="141">
        <v>4</v>
      </c>
      <c r="E41" s="162">
        <v>75</v>
      </c>
      <c r="F41" s="162">
        <v>18</v>
      </c>
      <c r="G41" s="162">
        <v>4</v>
      </c>
      <c r="H41" s="46">
        <f t="shared" si="1"/>
        <v>71</v>
      </c>
      <c r="L41" s="389"/>
    </row>
    <row r="42" spans="1:12" ht="15" customHeight="1">
      <c r="A42" s="457" t="s">
        <v>1568</v>
      </c>
      <c r="B42" s="141">
        <v>138</v>
      </c>
      <c r="C42" s="141">
        <v>25</v>
      </c>
      <c r="D42" s="141">
        <v>18</v>
      </c>
      <c r="E42" s="162">
        <v>133</v>
      </c>
      <c r="F42" s="162">
        <v>25</v>
      </c>
      <c r="G42" s="162">
        <v>19</v>
      </c>
      <c r="H42" s="46">
        <f t="shared" si="1"/>
        <v>114</v>
      </c>
    </row>
    <row r="43" spans="1:12" ht="15" customHeight="1">
      <c r="A43" s="457" t="s">
        <v>1569</v>
      </c>
      <c r="B43" s="141">
        <v>103</v>
      </c>
      <c r="C43" s="141">
        <v>17</v>
      </c>
      <c r="D43" s="141">
        <v>4</v>
      </c>
      <c r="E43" s="162">
        <v>96</v>
      </c>
      <c r="F43" s="162">
        <v>15</v>
      </c>
      <c r="G43" s="162">
        <v>2</v>
      </c>
      <c r="H43" s="46">
        <f t="shared" si="1"/>
        <v>94</v>
      </c>
    </row>
    <row r="44" spans="1:12" s="19" customFormat="1" ht="15" customHeight="1">
      <c r="A44" s="458" t="s">
        <v>807</v>
      </c>
      <c r="B44" s="142">
        <v>535</v>
      </c>
      <c r="C44" s="142">
        <v>94</v>
      </c>
      <c r="D44" s="142">
        <v>36</v>
      </c>
      <c r="E44" s="164">
        <f>SUM(E39:E43)</f>
        <v>511</v>
      </c>
      <c r="F44" s="164">
        <f>SUM(F39:F43)</f>
        <v>101</v>
      </c>
      <c r="G44" s="164">
        <f t="shared" ref="G44" si="3">SUM(G39:G43)</f>
        <v>32</v>
      </c>
      <c r="H44" s="46">
        <f t="shared" si="1"/>
        <v>479</v>
      </c>
    </row>
    <row r="45" spans="1:12" ht="15" customHeight="1">
      <c r="A45" s="403"/>
      <c r="B45" s="391"/>
      <c r="C45" s="391"/>
      <c r="D45" s="391"/>
      <c r="H45" s="46">
        <f t="shared" si="1"/>
        <v>0</v>
      </c>
    </row>
    <row r="46" spans="1:12" ht="15" customHeight="1">
      <c r="A46" s="456" t="s">
        <v>1459</v>
      </c>
      <c r="B46" s="176">
        <v>1259</v>
      </c>
      <c r="C46" s="142">
        <v>136</v>
      </c>
      <c r="D46" s="142">
        <v>337</v>
      </c>
      <c r="E46" s="176">
        <f>E36+E44</f>
        <v>1266</v>
      </c>
      <c r="F46" s="142">
        <f>F36+F44</f>
        <v>145</v>
      </c>
      <c r="G46" s="142">
        <f t="shared" ref="G46" si="4">G36+G44</f>
        <v>330</v>
      </c>
      <c r="H46" s="46">
        <f t="shared" si="1"/>
        <v>936</v>
      </c>
    </row>
    <row r="47" spans="1:12" ht="15" customHeight="1">
      <c r="A47" s="852" t="s">
        <v>1825</v>
      </c>
      <c r="B47" s="852"/>
      <c r="C47" s="852"/>
      <c r="D47" s="852"/>
      <c r="E47" s="852"/>
      <c r="F47" s="852"/>
      <c r="G47" s="852"/>
    </row>
    <row r="68" spans="1:7" ht="15">
      <c r="A68" s="852" t="s">
        <v>1826</v>
      </c>
      <c r="B68" s="852"/>
      <c r="C68" s="852"/>
      <c r="D68" s="852"/>
      <c r="E68" s="852"/>
      <c r="F68" s="852"/>
      <c r="G68" s="852"/>
    </row>
    <row r="89" spans="1:7" ht="15.75" customHeight="1">
      <c r="A89" s="853" t="s">
        <v>1827</v>
      </c>
      <c r="B89" s="853"/>
      <c r="C89" s="853"/>
      <c r="D89" s="853"/>
      <c r="E89" s="853"/>
      <c r="F89" s="853"/>
      <c r="G89" s="853"/>
    </row>
  </sheetData>
  <mergeCells count="19">
    <mergeCell ref="A68:G68"/>
    <mergeCell ref="A89:G89"/>
    <mergeCell ref="A1:G1"/>
    <mergeCell ref="A3:A5"/>
    <mergeCell ref="B3:G3"/>
    <mergeCell ref="B4:C4"/>
    <mergeCell ref="D4:E4"/>
    <mergeCell ref="F4:G4"/>
    <mergeCell ref="A25:A26"/>
    <mergeCell ref="B25:D25"/>
    <mergeCell ref="E25:G25"/>
    <mergeCell ref="A27:G27"/>
    <mergeCell ref="A13:A15"/>
    <mergeCell ref="B13:G13"/>
    <mergeCell ref="B14:C14"/>
    <mergeCell ref="D14:E14"/>
    <mergeCell ref="F14:G14"/>
    <mergeCell ref="A23:G23"/>
    <mergeCell ref="A47:G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E41"/>
  <sheetViews>
    <sheetView zoomScaleNormal="100" workbookViewId="0"/>
  </sheetViews>
  <sheetFormatPr defaultRowHeight="12.75"/>
  <cols>
    <col min="1" max="1" width="11.5703125" style="14"/>
    <col min="2" max="2" width="22.85546875" style="1" customWidth="1"/>
    <col min="3" max="5" width="15" style="1" customWidth="1"/>
    <col min="6" max="1025" width="11.5703125" style="1"/>
    <col min="1026" max="16384" width="9.140625" style="1"/>
  </cols>
  <sheetData>
    <row r="1" spans="1:5" ht="15">
      <c r="A1" s="6" t="s">
        <v>176</v>
      </c>
    </row>
    <row r="3" spans="1:5" s="2" customFormat="1" ht="25.5">
      <c r="A3" s="461" t="s">
        <v>0</v>
      </c>
      <c r="B3" s="461" t="s">
        <v>1</v>
      </c>
      <c r="C3" s="488" t="s">
        <v>2</v>
      </c>
      <c r="D3" s="488" t="s">
        <v>3</v>
      </c>
      <c r="E3" s="488" t="s">
        <v>173</v>
      </c>
    </row>
    <row r="4" spans="1:5" ht="15" customHeight="1">
      <c r="A4" s="763">
        <v>2001</v>
      </c>
      <c r="B4" s="486" t="s">
        <v>4</v>
      </c>
      <c r="C4" s="487">
        <v>42772</v>
      </c>
      <c r="D4" s="487">
        <v>29638</v>
      </c>
      <c r="E4" s="196">
        <f>D4/C4*100</f>
        <v>69.292995417562892</v>
      </c>
    </row>
    <row r="5" spans="1:5" ht="15" customHeight="1">
      <c r="A5" s="764"/>
      <c r="B5" s="162" t="s">
        <v>5</v>
      </c>
      <c r="C5" s="478"/>
      <c r="D5" s="478">
        <v>24393</v>
      </c>
      <c r="E5" s="161"/>
    </row>
    <row r="6" spans="1:5" ht="15" customHeight="1">
      <c r="A6" s="764"/>
      <c r="B6" s="162" t="s">
        <v>6</v>
      </c>
      <c r="C6" s="478">
        <v>42800</v>
      </c>
      <c r="D6" s="478">
        <v>35209</v>
      </c>
      <c r="E6" s="161">
        <f>D6/C6*100</f>
        <v>82.264018691588774</v>
      </c>
    </row>
    <row r="7" spans="1:5" ht="15" customHeight="1">
      <c r="A7" s="764"/>
      <c r="B7" s="162" t="s">
        <v>7</v>
      </c>
      <c r="C7" s="478">
        <v>39627</v>
      </c>
      <c r="D7" s="478">
        <v>32575</v>
      </c>
      <c r="E7" s="161">
        <f>D7/C7*100</f>
        <v>82.204052792288081</v>
      </c>
    </row>
    <row r="8" spans="1:5" ht="15" customHeight="1">
      <c r="A8" s="765"/>
      <c r="B8" s="162" t="s">
        <v>8</v>
      </c>
      <c r="C8" s="478">
        <v>42785</v>
      </c>
      <c r="D8" s="478">
        <v>15717</v>
      </c>
      <c r="E8" s="161">
        <f>D8/C8*100</f>
        <v>36.734836975575554</v>
      </c>
    </row>
    <row r="9" spans="1:5" ht="15" customHeight="1">
      <c r="A9" s="762"/>
      <c r="B9" s="762"/>
      <c r="C9" s="762"/>
      <c r="D9" s="762"/>
      <c r="E9" s="762"/>
    </row>
    <row r="10" spans="1:5" ht="15" customHeight="1">
      <c r="A10" s="468">
        <v>2002</v>
      </c>
      <c r="B10" s="162" t="s">
        <v>8</v>
      </c>
      <c r="C10" s="478">
        <v>42794</v>
      </c>
      <c r="D10" s="478">
        <v>9399</v>
      </c>
      <c r="E10" s="161">
        <f>D10/C10*100</f>
        <v>21.963359349441511</v>
      </c>
    </row>
    <row r="11" spans="1:5" ht="15" customHeight="1">
      <c r="A11" s="762"/>
      <c r="B11" s="762"/>
      <c r="C11" s="762"/>
      <c r="D11" s="762"/>
      <c r="E11" s="762"/>
    </row>
    <row r="12" spans="1:5" ht="15" customHeight="1">
      <c r="A12" s="468">
        <v>2003</v>
      </c>
      <c r="B12" s="162" t="s">
        <v>9</v>
      </c>
      <c r="C12" s="478">
        <v>42635</v>
      </c>
      <c r="D12" s="478">
        <v>28110</v>
      </c>
      <c r="E12" s="161">
        <f>D12/C12*100</f>
        <v>65.931746217896091</v>
      </c>
    </row>
    <row r="13" spans="1:5" ht="15" customHeight="1">
      <c r="A13" s="762"/>
      <c r="B13" s="762"/>
      <c r="C13" s="762"/>
      <c r="D13" s="762"/>
      <c r="E13" s="762"/>
    </row>
    <row r="14" spans="1:5" ht="15" customHeight="1">
      <c r="A14" s="766">
        <v>2004</v>
      </c>
      <c r="B14" s="162" t="s">
        <v>10</v>
      </c>
      <c r="C14" s="478">
        <v>42386</v>
      </c>
      <c r="D14" s="478">
        <v>29566</v>
      </c>
      <c r="E14" s="161">
        <f>D14/C14*100</f>
        <v>69.754164110791294</v>
      </c>
    </row>
    <row r="15" spans="1:5" ht="15" customHeight="1">
      <c r="A15" s="764"/>
      <c r="B15" s="162" t="s">
        <v>11</v>
      </c>
      <c r="C15" s="478"/>
      <c r="D15" s="478">
        <v>21275</v>
      </c>
      <c r="E15" s="161"/>
    </row>
    <row r="16" spans="1:5" ht="15" customHeight="1">
      <c r="A16" s="764">
        <v>2004</v>
      </c>
      <c r="B16" s="162" t="s">
        <v>12</v>
      </c>
      <c r="C16" s="478">
        <v>41541</v>
      </c>
      <c r="D16" s="478">
        <v>29611</v>
      </c>
      <c r="E16" s="161">
        <f>D16/C16*100</f>
        <v>71.281384656122867</v>
      </c>
    </row>
    <row r="17" spans="1:5" ht="15" customHeight="1">
      <c r="A17" s="762"/>
      <c r="B17" s="762"/>
      <c r="C17" s="762"/>
      <c r="D17" s="762"/>
      <c r="E17" s="762"/>
    </row>
    <row r="18" spans="1:5" ht="15" customHeight="1">
      <c r="A18" s="766">
        <v>2005</v>
      </c>
      <c r="B18" s="162" t="s">
        <v>13</v>
      </c>
      <c r="C18" s="478">
        <v>39272</v>
      </c>
      <c r="D18" s="478">
        <v>12684</v>
      </c>
      <c r="E18" s="161">
        <f>D18/C18*100</f>
        <v>32.297820330006111</v>
      </c>
    </row>
    <row r="19" spans="1:5" ht="15" customHeight="1">
      <c r="A19" s="764"/>
      <c r="B19" s="162" t="s">
        <v>14</v>
      </c>
      <c r="C19" s="478">
        <v>39272</v>
      </c>
      <c r="D19" s="478">
        <v>12678</v>
      </c>
      <c r="E19" s="161">
        <f>D19/C19*100</f>
        <v>32.282542269301281</v>
      </c>
    </row>
    <row r="20" spans="1:5" ht="15" customHeight="1">
      <c r="A20" s="764"/>
      <c r="B20" s="162" t="s">
        <v>15</v>
      </c>
      <c r="C20" s="478">
        <v>39272</v>
      </c>
      <c r="D20" s="478">
        <v>12673</v>
      </c>
      <c r="E20" s="161">
        <f>D20/C20*100</f>
        <v>32.269810552047261</v>
      </c>
    </row>
    <row r="21" spans="1:5" ht="15" customHeight="1">
      <c r="A21" s="765"/>
      <c r="B21" s="162" t="s">
        <v>16</v>
      </c>
      <c r="C21" s="478">
        <v>39272</v>
      </c>
      <c r="D21" s="478">
        <v>12663</v>
      </c>
      <c r="E21" s="161">
        <f>D21/C21*100</f>
        <v>32.244347117539213</v>
      </c>
    </row>
    <row r="22" spans="1:5" ht="15" customHeight="1">
      <c r="A22" s="762"/>
      <c r="B22" s="762"/>
      <c r="C22" s="762"/>
      <c r="D22" s="762"/>
      <c r="E22" s="762"/>
    </row>
    <row r="23" spans="1:5" ht="15" customHeight="1">
      <c r="A23" s="766">
        <v>2006</v>
      </c>
      <c r="B23" s="162" t="s">
        <v>17</v>
      </c>
      <c r="C23" s="478">
        <v>41578</v>
      </c>
      <c r="D23" s="478">
        <v>33586</v>
      </c>
      <c r="E23" s="161">
        <f>D23/C23*100</f>
        <v>80.778296214344124</v>
      </c>
    </row>
    <row r="24" spans="1:5" ht="15" customHeight="1">
      <c r="A24" s="764">
        <v>2006</v>
      </c>
      <c r="B24" s="162" t="s">
        <v>6</v>
      </c>
      <c r="C24" s="478">
        <v>38885</v>
      </c>
      <c r="D24" s="478">
        <v>33723</v>
      </c>
      <c r="E24" s="161">
        <f>D24/C24*100</f>
        <v>86.724958210106735</v>
      </c>
    </row>
    <row r="25" spans="1:5" ht="15" customHeight="1">
      <c r="A25" s="764">
        <v>2006</v>
      </c>
      <c r="B25" s="162" t="s">
        <v>7</v>
      </c>
      <c r="C25" s="478">
        <v>36376</v>
      </c>
      <c r="D25" s="478">
        <v>31556</v>
      </c>
      <c r="E25" s="161">
        <f>D25/C25*100</f>
        <v>86.749505168242806</v>
      </c>
    </row>
    <row r="26" spans="1:5" ht="15" customHeight="1">
      <c r="A26" s="765">
        <v>2006</v>
      </c>
      <c r="B26" s="162" t="s">
        <v>8</v>
      </c>
      <c r="C26" s="478">
        <v>38726</v>
      </c>
      <c r="D26" s="478">
        <v>23799</v>
      </c>
      <c r="E26" s="161">
        <f>D26/C26*100</f>
        <v>61.454836543923975</v>
      </c>
    </row>
    <row r="27" spans="1:5" ht="15" customHeight="1">
      <c r="A27" s="762"/>
      <c r="B27" s="762"/>
      <c r="C27" s="762"/>
      <c r="D27" s="762"/>
      <c r="E27" s="762"/>
    </row>
    <row r="28" spans="1:5" ht="15" customHeight="1">
      <c r="A28" s="766">
        <v>2008</v>
      </c>
      <c r="B28" s="162" t="s">
        <v>6</v>
      </c>
      <c r="C28" s="478">
        <v>37813</v>
      </c>
      <c r="D28" s="478">
        <v>31285</v>
      </c>
      <c r="E28" s="161">
        <f>D28/C28*100</f>
        <v>82.736096051622454</v>
      </c>
    </row>
    <row r="29" spans="1:5" ht="15" customHeight="1">
      <c r="A29" s="764">
        <v>2008</v>
      </c>
      <c r="B29" s="162" t="s">
        <v>7</v>
      </c>
      <c r="C29" s="478">
        <v>35474</v>
      </c>
      <c r="D29" s="478">
        <v>29394</v>
      </c>
      <c r="E29" s="161">
        <f>D29/C29*100</f>
        <v>82.860686700118393</v>
      </c>
    </row>
    <row r="30" spans="1:5" ht="15" customHeight="1">
      <c r="A30" s="764">
        <v>2008</v>
      </c>
      <c r="B30" s="162" t="s">
        <v>9</v>
      </c>
      <c r="C30" s="478">
        <v>40489</v>
      </c>
      <c r="D30" s="478">
        <v>31282</v>
      </c>
      <c r="E30" s="161">
        <f>D30/C30*100</f>
        <v>77.260490503593573</v>
      </c>
    </row>
    <row r="31" spans="1:5" ht="15" customHeight="1">
      <c r="A31" s="762"/>
      <c r="B31" s="762"/>
      <c r="C31" s="762"/>
      <c r="D31" s="762"/>
      <c r="E31" s="762"/>
    </row>
    <row r="32" spans="1:5" ht="15" customHeight="1">
      <c r="A32" s="766">
        <v>2009</v>
      </c>
      <c r="B32" s="162" t="s">
        <v>18</v>
      </c>
      <c r="C32" s="478">
        <v>40252</v>
      </c>
      <c r="D32" s="478">
        <v>25960</v>
      </c>
      <c r="E32" s="161">
        <f>D32/C32*100</f>
        <v>64.493689754546352</v>
      </c>
    </row>
    <row r="33" spans="1:5" ht="15" customHeight="1">
      <c r="A33" s="764">
        <v>2009</v>
      </c>
      <c r="B33" s="162" t="s">
        <v>12</v>
      </c>
      <c r="C33" s="478">
        <v>39238</v>
      </c>
      <c r="D33" s="478">
        <v>26033</v>
      </c>
      <c r="E33" s="161">
        <f>D33/C33*100</f>
        <v>66.346398899026454</v>
      </c>
    </row>
    <row r="34" spans="1:5" ht="15" customHeight="1">
      <c r="A34" s="762"/>
      <c r="B34" s="762"/>
      <c r="C34" s="762"/>
      <c r="D34" s="762"/>
      <c r="E34" s="762"/>
    </row>
    <row r="35" spans="1:5" ht="15" customHeight="1">
      <c r="A35" s="468">
        <v>2011</v>
      </c>
      <c r="B35" s="162" t="s">
        <v>17</v>
      </c>
      <c r="C35" s="478">
        <v>40179</v>
      </c>
      <c r="D35" s="478">
        <v>27552</v>
      </c>
      <c r="E35" s="161">
        <f>D35/C35*100</f>
        <v>68.573135219890986</v>
      </c>
    </row>
    <row r="36" spans="1:5" ht="15" customHeight="1">
      <c r="A36" s="762"/>
      <c r="B36" s="762"/>
      <c r="C36" s="762"/>
      <c r="D36" s="762"/>
      <c r="E36" s="762"/>
    </row>
    <row r="37" spans="1:5" ht="15" customHeight="1">
      <c r="A37" s="468">
        <v>2013</v>
      </c>
      <c r="B37" s="162" t="s">
        <v>9</v>
      </c>
      <c r="C37" s="478">
        <v>40229</v>
      </c>
      <c r="D37" s="478">
        <v>22073</v>
      </c>
      <c r="E37" s="161">
        <f>D37/C37*100</f>
        <v>54.86837853289915</v>
      </c>
    </row>
    <row r="38" spans="1:5" ht="15" customHeight="1">
      <c r="A38" s="762"/>
      <c r="B38" s="762"/>
      <c r="C38" s="762"/>
      <c r="D38" s="762"/>
      <c r="E38" s="762"/>
    </row>
    <row r="39" spans="1:5" ht="15" customHeight="1">
      <c r="A39" s="468">
        <v>2014</v>
      </c>
      <c r="B39" s="162" t="s">
        <v>12</v>
      </c>
      <c r="C39" s="478">
        <v>39238</v>
      </c>
      <c r="D39" s="478">
        <v>22946</v>
      </c>
      <c r="E39" s="161">
        <f>D39/C39*100</f>
        <v>58.479025434527756</v>
      </c>
    </row>
    <row r="40" spans="1:5" ht="15" customHeight="1">
      <c r="A40" s="467" t="s">
        <v>19</v>
      </c>
      <c r="B40" s="162" t="s">
        <v>20</v>
      </c>
      <c r="C40" s="478">
        <v>41043</v>
      </c>
      <c r="D40" s="478">
        <v>21406</v>
      </c>
      <c r="E40" s="161">
        <f>D40/C40*100</f>
        <v>52.155056891552768</v>
      </c>
    </row>
    <row r="41" spans="1:5" ht="15" customHeight="1">
      <c r="A41" s="468">
        <v>2018</v>
      </c>
      <c r="B41" s="162" t="s">
        <v>21</v>
      </c>
      <c r="C41" s="478">
        <v>41331</v>
      </c>
      <c r="D41" s="478">
        <v>22172</v>
      </c>
      <c r="E41" s="161">
        <f>D41/C41*100</f>
        <v>53.644963828603231</v>
      </c>
    </row>
  </sheetData>
  <mergeCells count="16">
    <mergeCell ref="A31:E31"/>
    <mergeCell ref="A34:E34"/>
    <mergeCell ref="A36:E36"/>
    <mergeCell ref="A38:E38"/>
    <mergeCell ref="A4:A8"/>
    <mergeCell ref="A18:A21"/>
    <mergeCell ref="A23:A26"/>
    <mergeCell ref="A28:A30"/>
    <mergeCell ref="A32:A33"/>
    <mergeCell ref="A14:A16"/>
    <mergeCell ref="A9:E9"/>
    <mergeCell ref="A11:E11"/>
    <mergeCell ref="A13:E13"/>
    <mergeCell ref="A17:E17"/>
    <mergeCell ref="A22:E22"/>
    <mergeCell ref="A27:E27"/>
  </mergeCells>
  <pageMargins left="0.78740157480314965" right="0.78740157480314965" top="1.0629921259842521" bottom="1.0629921259842521" header="0.78740157480314965" footer="0.78740157480314965"/>
  <pageSetup paperSize="9" orientation="portrait" useFirstPageNumber="1" r:id="rId1"/>
</worksheet>
</file>

<file path=xl/worksheets/sheet50.xml><?xml version="1.0" encoding="utf-8"?>
<worksheet xmlns="http://schemas.openxmlformats.org/spreadsheetml/2006/main" xmlns:r="http://schemas.openxmlformats.org/officeDocument/2006/relationships">
  <dimension ref="A1:L38"/>
  <sheetViews>
    <sheetView zoomScaleNormal="100" workbookViewId="0">
      <selection sqref="A1:H1"/>
    </sheetView>
  </sheetViews>
  <sheetFormatPr defaultRowHeight="12.75"/>
  <cols>
    <col min="1" max="1" width="21.85546875" style="46" customWidth="1"/>
    <col min="2" max="5" width="8.42578125" style="46" customWidth="1"/>
    <col min="6" max="6" width="8.42578125" style="56" customWidth="1"/>
    <col min="7" max="8" width="8.42578125" style="46" customWidth="1"/>
    <col min="9" max="16384" width="9.140625" style="46"/>
  </cols>
  <sheetData>
    <row r="1" spans="1:8" ht="31.5" customHeight="1">
      <c r="A1" s="788" t="s">
        <v>1517</v>
      </c>
      <c r="B1" s="788"/>
      <c r="C1" s="788"/>
      <c r="D1" s="788"/>
      <c r="E1" s="788"/>
      <c r="F1" s="788"/>
      <c r="G1" s="788"/>
      <c r="H1" s="788"/>
    </row>
    <row r="2" spans="1:8" ht="15.75" customHeight="1"/>
    <row r="3" spans="1:8" ht="15" customHeight="1">
      <c r="A3" s="802" t="s">
        <v>1464</v>
      </c>
      <c r="B3" s="802" t="s">
        <v>1504</v>
      </c>
      <c r="C3" s="802"/>
      <c r="D3" s="802"/>
      <c r="E3" s="802"/>
      <c r="F3" s="802"/>
      <c r="G3" s="802"/>
    </row>
    <row r="4" spans="1:8" ht="15" customHeight="1">
      <c r="A4" s="802"/>
      <c r="B4" s="400" t="s">
        <v>1496</v>
      </c>
      <c r="C4" s="400" t="s">
        <v>1484</v>
      </c>
      <c r="D4" s="400" t="s">
        <v>1497</v>
      </c>
      <c r="E4" s="400" t="s">
        <v>1498</v>
      </c>
      <c r="F4" s="400" t="s">
        <v>1499</v>
      </c>
      <c r="G4" s="400" t="s">
        <v>68</v>
      </c>
    </row>
    <row r="5" spans="1:8" ht="14.25" customHeight="1">
      <c r="A5" s="137" t="s">
        <v>574</v>
      </c>
      <c r="B5" s="139">
        <v>21</v>
      </c>
      <c r="C5" s="139">
        <v>27</v>
      </c>
      <c r="D5" s="139">
        <v>17</v>
      </c>
      <c r="E5" s="139">
        <v>29</v>
      </c>
      <c r="F5" s="418">
        <v>19</v>
      </c>
      <c r="G5" s="140">
        <v>113</v>
      </c>
    </row>
    <row r="6" spans="1:8" ht="14.25" customHeight="1">
      <c r="A6" s="133" t="s">
        <v>1408</v>
      </c>
      <c r="B6" s="141">
        <v>57</v>
      </c>
      <c r="C6" s="141">
        <v>53</v>
      </c>
      <c r="D6" s="141">
        <v>44</v>
      </c>
      <c r="E6" s="141">
        <v>45</v>
      </c>
      <c r="F6" s="415">
        <v>43</v>
      </c>
      <c r="G6" s="142">
        <v>242</v>
      </c>
    </row>
    <row r="7" spans="1:8" ht="14.25" customHeight="1">
      <c r="A7" s="133" t="s">
        <v>583</v>
      </c>
      <c r="B7" s="141">
        <v>31</v>
      </c>
      <c r="C7" s="141">
        <v>33</v>
      </c>
      <c r="D7" s="141">
        <v>39</v>
      </c>
      <c r="E7" s="141">
        <v>40</v>
      </c>
      <c r="F7" s="415">
        <v>37</v>
      </c>
      <c r="G7" s="142">
        <v>180</v>
      </c>
    </row>
    <row r="8" spans="1:8" ht="14.25" customHeight="1">
      <c r="A8" s="133" t="s">
        <v>572</v>
      </c>
      <c r="B8" s="141">
        <v>36</v>
      </c>
      <c r="C8" s="141">
        <v>48</v>
      </c>
      <c r="D8" s="141">
        <v>43</v>
      </c>
      <c r="E8" s="141">
        <v>42</v>
      </c>
      <c r="F8" s="415">
        <v>47</v>
      </c>
      <c r="G8" s="142">
        <v>216</v>
      </c>
    </row>
    <row r="9" spans="1:8" ht="14.25" customHeight="1">
      <c r="A9" s="133" t="s">
        <v>573</v>
      </c>
      <c r="B9" s="141">
        <v>17</v>
      </c>
      <c r="C9" s="141">
        <v>15</v>
      </c>
      <c r="D9" s="141">
        <v>0</v>
      </c>
      <c r="E9" s="141">
        <v>22</v>
      </c>
      <c r="F9" s="415">
        <v>20</v>
      </c>
      <c r="G9" s="142">
        <v>74</v>
      </c>
    </row>
    <row r="10" spans="1:8" ht="14.25" customHeight="1">
      <c r="A10" s="133" t="s">
        <v>580</v>
      </c>
      <c r="B10" s="141">
        <v>58</v>
      </c>
      <c r="C10" s="141">
        <v>44</v>
      </c>
      <c r="D10" s="141">
        <v>57</v>
      </c>
      <c r="E10" s="141">
        <v>62</v>
      </c>
      <c r="F10" s="415">
        <v>46</v>
      </c>
      <c r="G10" s="142">
        <v>267</v>
      </c>
    </row>
    <row r="11" spans="1:8" ht="14.25" customHeight="1">
      <c r="A11" s="133" t="s">
        <v>584</v>
      </c>
      <c r="B11" s="141">
        <v>24</v>
      </c>
      <c r="C11" s="141">
        <v>22</v>
      </c>
      <c r="D11" s="141">
        <v>44</v>
      </c>
      <c r="E11" s="141">
        <v>27</v>
      </c>
      <c r="F11" s="415">
        <v>43</v>
      </c>
      <c r="G11" s="142">
        <v>160</v>
      </c>
    </row>
    <row r="12" spans="1:8" ht="14.25" customHeight="1">
      <c r="A12" s="133" t="s">
        <v>590</v>
      </c>
      <c r="B12" s="141">
        <v>25</v>
      </c>
      <c r="C12" s="141">
        <v>39</v>
      </c>
      <c r="D12" s="141">
        <v>34</v>
      </c>
      <c r="E12" s="141">
        <v>38</v>
      </c>
      <c r="F12" s="415">
        <v>41</v>
      </c>
      <c r="G12" s="142">
        <v>177</v>
      </c>
    </row>
    <row r="13" spans="1:8" ht="14.25" customHeight="1">
      <c r="A13" s="133" t="s">
        <v>1465</v>
      </c>
      <c r="B13" s="141">
        <v>62</v>
      </c>
      <c r="C13" s="141">
        <v>73</v>
      </c>
      <c r="D13" s="141">
        <v>67</v>
      </c>
      <c r="E13" s="141">
        <v>46</v>
      </c>
      <c r="F13" s="415">
        <v>47</v>
      </c>
      <c r="G13" s="142">
        <v>295</v>
      </c>
    </row>
    <row r="14" spans="1:8" ht="14.25" customHeight="1">
      <c r="A14" s="133" t="s">
        <v>581</v>
      </c>
      <c r="B14" s="141">
        <v>48</v>
      </c>
      <c r="C14" s="141">
        <v>47</v>
      </c>
      <c r="D14" s="141">
        <v>49</v>
      </c>
      <c r="E14" s="141">
        <v>55</v>
      </c>
      <c r="F14" s="415">
        <v>69</v>
      </c>
      <c r="G14" s="142">
        <v>268</v>
      </c>
    </row>
    <row r="15" spans="1:8" ht="14.25" customHeight="1">
      <c r="A15" s="133" t="s">
        <v>575</v>
      </c>
      <c r="B15" s="141">
        <v>32</v>
      </c>
      <c r="C15" s="141">
        <v>32</v>
      </c>
      <c r="D15" s="141">
        <v>34</v>
      </c>
      <c r="E15" s="141">
        <v>33</v>
      </c>
      <c r="F15" s="415">
        <v>34</v>
      </c>
      <c r="G15" s="142">
        <v>165</v>
      </c>
    </row>
    <row r="16" spans="1:8" ht="14.25" customHeight="1">
      <c r="A16" s="133" t="s">
        <v>576</v>
      </c>
      <c r="B16" s="141">
        <v>22</v>
      </c>
      <c r="C16" s="141">
        <v>23</v>
      </c>
      <c r="D16" s="141">
        <v>18</v>
      </c>
      <c r="E16" s="141">
        <v>23</v>
      </c>
      <c r="F16" s="415">
        <v>34</v>
      </c>
      <c r="G16" s="142">
        <v>120</v>
      </c>
    </row>
    <row r="17" spans="1:12" ht="14.25" customHeight="1">
      <c r="A17" s="133" t="s">
        <v>577</v>
      </c>
      <c r="B17" s="141">
        <v>36</v>
      </c>
      <c r="C17" s="141">
        <v>37</v>
      </c>
      <c r="D17" s="141">
        <v>60</v>
      </c>
      <c r="E17" s="141">
        <v>44</v>
      </c>
      <c r="F17" s="415">
        <v>29</v>
      </c>
      <c r="G17" s="142">
        <v>206</v>
      </c>
      <c r="L17" s="389"/>
    </row>
    <row r="18" spans="1:12" ht="14.25" customHeight="1">
      <c r="A18" s="133" t="s">
        <v>578</v>
      </c>
      <c r="B18" s="141">
        <v>23</v>
      </c>
      <c r="C18" s="141">
        <v>22</v>
      </c>
      <c r="D18" s="141">
        <v>39</v>
      </c>
      <c r="E18" s="141">
        <v>21</v>
      </c>
      <c r="F18" s="415">
        <v>23</v>
      </c>
      <c r="G18" s="142">
        <v>128</v>
      </c>
    </row>
    <row r="19" spans="1:12" ht="14.25" customHeight="1">
      <c r="A19" s="405" t="s">
        <v>68</v>
      </c>
      <c r="B19" s="142">
        <v>492</v>
      </c>
      <c r="C19" s="142">
        <v>515</v>
      </c>
      <c r="D19" s="142">
        <v>545</v>
      </c>
      <c r="E19" s="142">
        <v>527</v>
      </c>
      <c r="F19" s="417">
        <v>532</v>
      </c>
      <c r="G19" s="176">
        <v>2611</v>
      </c>
    </row>
    <row r="20" spans="1:12" ht="12.75" customHeight="1">
      <c r="A20" s="391"/>
      <c r="B20" s="391"/>
      <c r="C20" s="391"/>
      <c r="D20" s="391"/>
      <c r="E20" s="391"/>
      <c r="F20" s="394"/>
      <c r="G20" s="392"/>
    </row>
    <row r="21" spans="1:12" ht="12.75" customHeight="1"/>
    <row r="22" spans="1:12" ht="15" customHeight="1">
      <c r="A22" s="802" t="s">
        <v>1464</v>
      </c>
      <c r="B22" s="802" t="s">
        <v>1467</v>
      </c>
      <c r="C22" s="802"/>
      <c r="D22" s="802"/>
      <c r="E22" s="802"/>
      <c r="F22" s="802"/>
      <c r="G22" s="802"/>
    </row>
    <row r="23" spans="1:12" ht="15" customHeight="1">
      <c r="A23" s="802"/>
      <c r="B23" s="407" t="s">
        <v>1496</v>
      </c>
      <c r="C23" s="407" t="s">
        <v>1484</v>
      </c>
      <c r="D23" s="407" t="s">
        <v>1497</v>
      </c>
      <c r="E23" s="407" t="s">
        <v>1498</v>
      </c>
      <c r="F23" s="407" t="s">
        <v>1499</v>
      </c>
      <c r="G23" s="407" t="s">
        <v>68</v>
      </c>
    </row>
    <row r="24" spans="1:12" s="382" customFormat="1" ht="14.25" customHeight="1">
      <c r="A24" s="206" t="s">
        <v>574</v>
      </c>
      <c r="B24" s="139">
        <v>22</v>
      </c>
      <c r="C24" s="139">
        <v>19</v>
      </c>
      <c r="D24" s="139">
        <v>29</v>
      </c>
      <c r="E24" s="139">
        <v>18</v>
      </c>
      <c r="F24" s="418">
        <v>30</v>
      </c>
      <c r="G24" s="140">
        <v>118</v>
      </c>
    </row>
    <row r="25" spans="1:12" s="382" customFormat="1" ht="14.25" customHeight="1">
      <c r="A25" s="404" t="s">
        <v>1408</v>
      </c>
      <c r="B25" s="141">
        <v>41</v>
      </c>
      <c r="C25" s="141">
        <v>56</v>
      </c>
      <c r="D25" s="141">
        <v>54</v>
      </c>
      <c r="E25" s="141">
        <v>44</v>
      </c>
      <c r="F25" s="415">
        <v>48</v>
      </c>
      <c r="G25" s="142">
        <v>243</v>
      </c>
    </row>
    <row r="26" spans="1:12" s="382" customFormat="1" ht="14.25" customHeight="1">
      <c r="A26" s="404" t="s">
        <v>583</v>
      </c>
      <c r="B26" s="141">
        <v>17</v>
      </c>
      <c r="C26" s="141">
        <v>30</v>
      </c>
      <c r="D26" s="141">
        <v>35</v>
      </c>
      <c r="E26" s="141">
        <v>38</v>
      </c>
      <c r="F26" s="415">
        <v>38</v>
      </c>
      <c r="G26" s="142">
        <v>158</v>
      </c>
    </row>
    <row r="27" spans="1:12" s="382" customFormat="1" ht="14.25" customHeight="1">
      <c r="A27" s="404" t="s">
        <v>572</v>
      </c>
      <c r="B27" s="141">
        <v>38</v>
      </c>
      <c r="C27" s="141">
        <v>36</v>
      </c>
      <c r="D27" s="141">
        <v>47</v>
      </c>
      <c r="E27" s="141">
        <v>43</v>
      </c>
      <c r="F27" s="415">
        <v>45</v>
      </c>
      <c r="G27" s="142">
        <v>209</v>
      </c>
    </row>
    <row r="28" spans="1:12" s="382" customFormat="1" ht="14.25" customHeight="1">
      <c r="A28" s="404" t="s">
        <v>573</v>
      </c>
      <c r="B28" s="141">
        <v>0</v>
      </c>
      <c r="C28" s="141">
        <v>17</v>
      </c>
      <c r="D28" s="141">
        <v>20</v>
      </c>
      <c r="E28" s="141">
        <v>0</v>
      </c>
      <c r="F28" s="415">
        <v>21</v>
      </c>
      <c r="G28" s="142">
        <v>58</v>
      </c>
    </row>
    <row r="29" spans="1:12" s="382" customFormat="1" ht="14.25" customHeight="1">
      <c r="A29" s="404" t="s">
        <v>580</v>
      </c>
      <c r="B29" s="141">
        <v>45</v>
      </c>
      <c r="C29" s="141">
        <v>60</v>
      </c>
      <c r="D29" s="141">
        <v>39</v>
      </c>
      <c r="E29" s="141">
        <v>57</v>
      </c>
      <c r="F29" s="415">
        <v>60</v>
      </c>
      <c r="G29" s="142">
        <v>261</v>
      </c>
    </row>
    <row r="30" spans="1:12" s="382" customFormat="1" ht="14.25" customHeight="1">
      <c r="A30" s="404" t="s">
        <v>584</v>
      </c>
      <c r="B30" s="141">
        <v>42</v>
      </c>
      <c r="C30" s="141">
        <v>27</v>
      </c>
      <c r="D30" s="141">
        <v>25</v>
      </c>
      <c r="E30" s="141">
        <v>47</v>
      </c>
      <c r="F30" s="415">
        <v>28</v>
      </c>
      <c r="G30" s="142">
        <v>169</v>
      </c>
    </row>
    <row r="31" spans="1:12" s="382" customFormat="1" ht="14.25" customHeight="1">
      <c r="A31" s="133" t="s">
        <v>590</v>
      </c>
      <c r="B31" s="141">
        <v>31</v>
      </c>
      <c r="C31" s="141">
        <v>22</v>
      </c>
      <c r="D31" s="141">
        <v>40</v>
      </c>
      <c r="E31" s="141">
        <v>35</v>
      </c>
      <c r="F31" s="415">
        <v>43</v>
      </c>
      <c r="G31" s="142">
        <v>171</v>
      </c>
    </row>
    <row r="32" spans="1:12" s="382" customFormat="1" ht="14.25" customHeight="1">
      <c r="A32" s="404" t="s">
        <v>1465</v>
      </c>
      <c r="B32" s="141">
        <v>45</v>
      </c>
      <c r="C32" s="141">
        <v>59</v>
      </c>
      <c r="D32" s="141">
        <v>74</v>
      </c>
      <c r="E32" s="141">
        <v>68</v>
      </c>
      <c r="F32" s="415">
        <v>45</v>
      </c>
      <c r="G32" s="142">
        <v>291</v>
      </c>
    </row>
    <row r="33" spans="1:7" s="382" customFormat="1" ht="14.25" customHeight="1">
      <c r="A33" s="404" t="s">
        <v>581</v>
      </c>
      <c r="B33" s="141">
        <v>67</v>
      </c>
      <c r="C33" s="141">
        <v>46</v>
      </c>
      <c r="D33" s="141">
        <v>45</v>
      </c>
      <c r="E33" s="141">
        <v>50</v>
      </c>
      <c r="F33" s="415">
        <v>55</v>
      </c>
      <c r="G33" s="142">
        <v>263</v>
      </c>
    </row>
    <row r="34" spans="1:7" s="382" customFormat="1" ht="14.25" customHeight="1">
      <c r="A34" s="404" t="s">
        <v>575</v>
      </c>
      <c r="B34" s="141">
        <v>29</v>
      </c>
      <c r="C34" s="141">
        <v>33</v>
      </c>
      <c r="D34" s="141">
        <v>33</v>
      </c>
      <c r="E34" s="141">
        <v>37</v>
      </c>
      <c r="F34" s="415">
        <v>32</v>
      </c>
      <c r="G34" s="142">
        <v>164</v>
      </c>
    </row>
    <row r="35" spans="1:7" s="382" customFormat="1" ht="14.25" customHeight="1">
      <c r="A35" s="404" t="s">
        <v>576</v>
      </c>
      <c r="B35" s="141">
        <v>14</v>
      </c>
      <c r="C35" s="141">
        <v>18</v>
      </c>
      <c r="D35" s="141">
        <v>21</v>
      </c>
      <c r="E35" s="141">
        <v>17</v>
      </c>
      <c r="F35" s="415">
        <v>23</v>
      </c>
      <c r="G35" s="142">
        <v>93</v>
      </c>
    </row>
    <row r="36" spans="1:7" s="382" customFormat="1" ht="14.25" customHeight="1">
      <c r="A36" s="404" t="s">
        <v>577</v>
      </c>
      <c r="B36" s="141">
        <v>37</v>
      </c>
      <c r="C36" s="141">
        <v>38</v>
      </c>
      <c r="D36" s="141">
        <v>39</v>
      </c>
      <c r="E36" s="141">
        <v>61</v>
      </c>
      <c r="F36" s="415">
        <v>43</v>
      </c>
      <c r="G36" s="142">
        <v>218</v>
      </c>
    </row>
    <row r="37" spans="1:7" s="382" customFormat="1" ht="14.25" customHeight="1">
      <c r="A37" s="404" t="s">
        <v>578</v>
      </c>
      <c r="B37" s="141">
        <v>22</v>
      </c>
      <c r="C37" s="141">
        <v>23</v>
      </c>
      <c r="D37" s="141">
        <v>21</v>
      </c>
      <c r="E37" s="141">
        <v>40</v>
      </c>
      <c r="F37" s="415">
        <v>17</v>
      </c>
      <c r="G37" s="142">
        <v>123</v>
      </c>
    </row>
    <row r="38" spans="1:7" s="382" customFormat="1" ht="14.25" customHeight="1">
      <c r="A38" s="405" t="s">
        <v>68</v>
      </c>
      <c r="B38" s="176">
        <f t="shared" ref="B38:F38" si="0">SUM(B24:B37)</f>
        <v>450</v>
      </c>
      <c r="C38" s="176">
        <f t="shared" si="0"/>
        <v>484</v>
      </c>
      <c r="D38" s="176">
        <f t="shared" si="0"/>
        <v>522</v>
      </c>
      <c r="E38" s="176">
        <f t="shared" si="0"/>
        <v>555</v>
      </c>
      <c r="F38" s="176">
        <f t="shared" si="0"/>
        <v>528</v>
      </c>
      <c r="G38" s="176">
        <f>SUM(G24:G37)</f>
        <v>2539</v>
      </c>
    </row>
  </sheetData>
  <mergeCells count="5">
    <mergeCell ref="A22:A23"/>
    <mergeCell ref="B22:G22"/>
    <mergeCell ref="A3:A4"/>
    <mergeCell ref="B3:G3"/>
    <mergeCell ref="A1:H1"/>
  </mergeCells>
  <pageMargins left="0.70866141732283472" right="0.70866141732283472" top="0.74803149606299213" bottom="0.74803149606299213" header="0.31496062992125984" footer="0.31496062992125984"/>
  <pageSetup paperSize="9" fitToHeight="2" orientation="portrait" r:id="rId1"/>
</worksheet>
</file>

<file path=xl/worksheets/sheet51.xml><?xml version="1.0" encoding="utf-8"?>
<worksheet xmlns="http://schemas.openxmlformats.org/spreadsheetml/2006/main" xmlns:r="http://schemas.openxmlformats.org/officeDocument/2006/relationships">
  <dimension ref="A1:G40"/>
  <sheetViews>
    <sheetView workbookViewId="0">
      <selection sqref="A1:G1"/>
    </sheetView>
  </sheetViews>
  <sheetFormatPr defaultRowHeight="12.75"/>
  <cols>
    <col min="1" max="1" width="26.42578125" style="46" customWidth="1"/>
    <col min="2" max="16384" width="9.140625" style="46"/>
  </cols>
  <sheetData>
    <row r="1" spans="1:7" ht="28.5" customHeight="1">
      <c r="A1" s="788" t="s">
        <v>1516</v>
      </c>
      <c r="B1" s="788"/>
      <c r="C1" s="788"/>
      <c r="D1" s="788"/>
      <c r="E1" s="788"/>
      <c r="F1" s="788"/>
      <c r="G1" s="788"/>
    </row>
    <row r="2" spans="1:7">
      <c r="A2" s="19" t="s">
        <v>45</v>
      </c>
    </row>
    <row r="3" spans="1:7" ht="20.25" customHeight="1">
      <c r="A3" s="802" t="s">
        <v>566</v>
      </c>
      <c r="B3" s="802" t="s">
        <v>1466</v>
      </c>
      <c r="C3" s="802"/>
      <c r="D3" s="802"/>
      <c r="E3" s="802"/>
      <c r="F3" s="802"/>
      <c r="G3" s="802"/>
    </row>
    <row r="4" spans="1:7" ht="20.25" customHeight="1">
      <c r="A4" s="802"/>
      <c r="B4" s="400" t="s">
        <v>567</v>
      </c>
      <c r="C4" s="400" t="s">
        <v>568</v>
      </c>
      <c r="D4" s="400" t="s">
        <v>569</v>
      </c>
      <c r="E4" s="400" t="s">
        <v>570</v>
      </c>
      <c r="F4" s="400" t="s">
        <v>571</v>
      </c>
      <c r="G4" s="400" t="s">
        <v>68</v>
      </c>
    </row>
    <row r="5" spans="1:7" ht="14.25" customHeight="1">
      <c r="A5" s="137" t="s">
        <v>574</v>
      </c>
      <c r="B5" s="139">
        <v>1</v>
      </c>
      <c r="C5" s="139">
        <v>2</v>
      </c>
      <c r="D5" s="139">
        <v>1</v>
      </c>
      <c r="E5" s="139">
        <v>2</v>
      </c>
      <c r="F5" s="139">
        <v>1</v>
      </c>
      <c r="G5" s="140">
        <v>7</v>
      </c>
    </row>
    <row r="6" spans="1:7" ht="14.25" customHeight="1">
      <c r="A6" s="133" t="s">
        <v>582</v>
      </c>
      <c r="B6" s="141">
        <v>3</v>
      </c>
      <c r="C6" s="141">
        <v>3</v>
      </c>
      <c r="D6" s="141">
        <v>2</v>
      </c>
      <c r="E6" s="141">
        <v>2</v>
      </c>
      <c r="F6" s="141">
        <v>2</v>
      </c>
      <c r="G6" s="142">
        <v>12</v>
      </c>
    </row>
    <row r="7" spans="1:7" ht="14.25" customHeight="1">
      <c r="A7" s="133" t="s">
        <v>583</v>
      </c>
      <c r="B7" s="141">
        <v>2</v>
      </c>
      <c r="C7" s="141">
        <v>2</v>
      </c>
      <c r="D7" s="141">
        <v>2</v>
      </c>
      <c r="E7" s="141">
        <v>2</v>
      </c>
      <c r="F7" s="141">
        <v>2</v>
      </c>
      <c r="G7" s="142">
        <v>10</v>
      </c>
    </row>
    <row r="8" spans="1:7" ht="14.25" customHeight="1">
      <c r="A8" s="133" t="s">
        <v>572</v>
      </c>
      <c r="B8" s="141">
        <v>2</v>
      </c>
      <c r="C8" s="141">
        <v>2</v>
      </c>
      <c r="D8" s="141">
        <v>2</v>
      </c>
      <c r="E8" s="141">
        <v>2</v>
      </c>
      <c r="F8" s="141">
        <v>2</v>
      </c>
      <c r="G8" s="142">
        <v>10</v>
      </c>
    </row>
    <row r="9" spans="1:7" ht="14.25" customHeight="1">
      <c r="A9" s="133" t="s">
        <v>573</v>
      </c>
      <c r="B9" s="141">
        <v>1</v>
      </c>
      <c r="C9" s="141">
        <v>1</v>
      </c>
      <c r="D9" s="141">
        <v>0</v>
      </c>
      <c r="E9" s="141">
        <v>1</v>
      </c>
      <c r="F9" s="141">
        <v>1</v>
      </c>
      <c r="G9" s="142">
        <v>4</v>
      </c>
    </row>
    <row r="10" spans="1:7" ht="14.25" customHeight="1">
      <c r="A10" s="133" t="s">
        <v>580</v>
      </c>
      <c r="B10" s="141">
        <v>3</v>
      </c>
      <c r="C10" s="141">
        <v>2</v>
      </c>
      <c r="D10" s="141">
        <v>3</v>
      </c>
      <c r="E10" s="141">
        <v>3</v>
      </c>
      <c r="F10" s="141">
        <v>2</v>
      </c>
      <c r="G10" s="142">
        <v>13</v>
      </c>
    </row>
    <row r="11" spans="1:7" ht="14.25" customHeight="1">
      <c r="A11" s="133" t="s">
        <v>584</v>
      </c>
      <c r="B11" s="141">
        <v>1</v>
      </c>
      <c r="C11" s="141">
        <v>2</v>
      </c>
      <c r="D11" s="141">
        <v>2</v>
      </c>
      <c r="E11" s="141">
        <v>2</v>
      </c>
      <c r="F11" s="141">
        <v>2</v>
      </c>
      <c r="G11" s="142">
        <v>9</v>
      </c>
    </row>
    <row r="12" spans="1:7" ht="14.25" customHeight="1">
      <c r="A12" s="133" t="s">
        <v>590</v>
      </c>
      <c r="B12" s="141">
        <v>1</v>
      </c>
      <c r="C12" s="141">
        <v>2</v>
      </c>
      <c r="D12" s="141">
        <v>2</v>
      </c>
      <c r="E12" s="141">
        <v>2</v>
      </c>
      <c r="F12" s="141">
        <v>2</v>
      </c>
      <c r="G12" s="142">
        <v>9</v>
      </c>
    </row>
    <row r="13" spans="1:7" ht="14.25" customHeight="1">
      <c r="A13" s="133" t="s">
        <v>579</v>
      </c>
      <c r="B13" s="141">
        <v>2</v>
      </c>
      <c r="C13" s="141">
        <v>2</v>
      </c>
      <c r="D13" s="141">
        <v>2</v>
      </c>
      <c r="E13" s="141">
        <v>1</v>
      </c>
      <c r="F13" s="141">
        <v>2</v>
      </c>
      <c r="G13" s="142">
        <v>9</v>
      </c>
    </row>
    <row r="14" spans="1:7" ht="14.25" customHeight="1">
      <c r="A14" s="133" t="s">
        <v>581</v>
      </c>
      <c r="B14" s="141">
        <v>2</v>
      </c>
      <c r="C14" s="141">
        <v>2</v>
      </c>
      <c r="D14" s="141">
        <v>2</v>
      </c>
      <c r="E14" s="141">
        <v>3</v>
      </c>
      <c r="F14" s="141">
        <v>2</v>
      </c>
      <c r="G14" s="142">
        <v>11</v>
      </c>
    </row>
    <row r="15" spans="1:7" ht="14.25" customHeight="1">
      <c r="A15" s="133" t="s">
        <v>575</v>
      </c>
      <c r="B15" s="141">
        <v>2</v>
      </c>
      <c r="C15" s="141">
        <v>2</v>
      </c>
      <c r="D15" s="141">
        <v>2</v>
      </c>
      <c r="E15" s="141">
        <v>2</v>
      </c>
      <c r="F15" s="141">
        <v>2</v>
      </c>
      <c r="G15" s="142">
        <v>10</v>
      </c>
    </row>
    <row r="16" spans="1:7" ht="14.25" customHeight="1">
      <c r="A16" s="133" t="s">
        <v>576</v>
      </c>
      <c r="B16" s="141">
        <v>1</v>
      </c>
      <c r="C16" s="141">
        <v>1</v>
      </c>
      <c r="D16" s="141">
        <v>1</v>
      </c>
      <c r="E16" s="141">
        <v>1</v>
      </c>
      <c r="F16" s="141">
        <v>2</v>
      </c>
      <c r="G16" s="142">
        <v>6</v>
      </c>
    </row>
    <row r="17" spans="1:7" ht="14.25" customHeight="1">
      <c r="A17" s="133" t="s">
        <v>577</v>
      </c>
      <c r="B17" s="141">
        <v>2</v>
      </c>
      <c r="C17" s="141">
        <v>2</v>
      </c>
      <c r="D17" s="141">
        <v>3</v>
      </c>
      <c r="E17" s="141">
        <v>2</v>
      </c>
      <c r="F17" s="141">
        <v>2</v>
      </c>
      <c r="G17" s="142">
        <v>11</v>
      </c>
    </row>
    <row r="18" spans="1:7" ht="14.25" customHeight="1">
      <c r="A18" s="133" t="s">
        <v>585</v>
      </c>
      <c r="B18" s="141">
        <v>1</v>
      </c>
      <c r="C18" s="141">
        <v>1</v>
      </c>
      <c r="D18" s="141">
        <v>2</v>
      </c>
      <c r="E18" s="141">
        <v>1</v>
      </c>
      <c r="F18" s="141">
        <v>1</v>
      </c>
      <c r="G18" s="142">
        <v>6</v>
      </c>
    </row>
    <row r="19" spans="1:7" ht="14.25" customHeight="1">
      <c r="A19" s="405" t="s">
        <v>68</v>
      </c>
      <c r="B19" s="142">
        <f>SUM(B5:B18)</f>
        <v>24</v>
      </c>
      <c r="C19" s="142">
        <f t="shared" ref="C19:F19" si="0">SUM(C5:C18)</f>
        <v>26</v>
      </c>
      <c r="D19" s="142">
        <f t="shared" si="0"/>
        <v>26</v>
      </c>
      <c r="E19" s="142">
        <f t="shared" si="0"/>
        <v>26</v>
      </c>
      <c r="F19" s="142">
        <f t="shared" si="0"/>
        <v>25</v>
      </c>
      <c r="G19" s="142">
        <v>127</v>
      </c>
    </row>
    <row r="20" spans="1:7">
      <c r="A20" s="310"/>
    </row>
    <row r="21" spans="1:7">
      <c r="A21" s="310"/>
    </row>
    <row r="22" spans="1:7" ht="20.25" customHeight="1">
      <c r="A22" s="802" t="s">
        <v>566</v>
      </c>
      <c r="B22" s="802" t="s">
        <v>1467</v>
      </c>
      <c r="C22" s="802"/>
      <c r="D22" s="802"/>
      <c r="E22" s="802"/>
      <c r="F22" s="802"/>
      <c r="G22" s="802"/>
    </row>
    <row r="23" spans="1:7" ht="20.25" customHeight="1">
      <c r="A23" s="802"/>
      <c r="B23" s="400" t="s">
        <v>567</v>
      </c>
      <c r="C23" s="400" t="s">
        <v>568</v>
      </c>
      <c r="D23" s="400" t="s">
        <v>569</v>
      </c>
      <c r="E23" s="400" t="s">
        <v>570</v>
      </c>
      <c r="F23" s="400" t="s">
        <v>571</v>
      </c>
      <c r="G23" s="400" t="s">
        <v>68</v>
      </c>
    </row>
    <row r="24" spans="1:7" ht="14.25" customHeight="1">
      <c r="A24" s="137" t="s">
        <v>574</v>
      </c>
      <c r="B24" s="139">
        <v>1</v>
      </c>
      <c r="C24" s="139">
        <v>1</v>
      </c>
      <c r="D24" s="139">
        <v>2</v>
      </c>
      <c r="E24" s="139">
        <v>1</v>
      </c>
      <c r="F24" s="139">
        <v>2</v>
      </c>
      <c r="G24" s="140">
        <f>SUM(B24:F24)</f>
        <v>7</v>
      </c>
    </row>
    <row r="25" spans="1:7" ht="14.25" customHeight="1">
      <c r="A25" s="133" t="s">
        <v>582</v>
      </c>
      <c r="B25" s="141">
        <v>2</v>
      </c>
      <c r="C25" s="141">
        <v>3</v>
      </c>
      <c r="D25" s="141">
        <v>3</v>
      </c>
      <c r="E25" s="141">
        <v>2</v>
      </c>
      <c r="F25" s="141">
        <v>2</v>
      </c>
      <c r="G25" s="142">
        <f>SUM(B25:F25)</f>
        <v>12</v>
      </c>
    </row>
    <row r="26" spans="1:7" ht="14.25" customHeight="1">
      <c r="A26" s="133" t="s">
        <v>583</v>
      </c>
      <c r="B26" s="141">
        <v>1</v>
      </c>
      <c r="C26" s="141">
        <v>2</v>
      </c>
      <c r="D26" s="141">
        <v>2</v>
      </c>
      <c r="E26" s="141">
        <v>2</v>
      </c>
      <c r="F26" s="141">
        <v>2</v>
      </c>
      <c r="G26" s="142">
        <f>SUM(B26:F26)</f>
        <v>9</v>
      </c>
    </row>
    <row r="27" spans="1:7" ht="14.25" customHeight="1">
      <c r="A27" s="133" t="s">
        <v>572</v>
      </c>
      <c r="B27" s="141">
        <v>2</v>
      </c>
      <c r="C27" s="141">
        <v>2</v>
      </c>
      <c r="D27" s="141">
        <v>2</v>
      </c>
      <c r="E27" s="141">
        <v>2</v>
      </c>
      <c r="F27" s="141">
        <v>2</v>
      </c>
      <c r="G27" s="142">
        <f t="shared" ref="G27:G37" si="1">SUM(B27:F27)</f>
        <v>10</v>
      </c>
    </row>
    <row r="28" spans="1:7" ht="14.25" customHeight="1">
      <c r="A28" s="133" t="s">
        <v>573</v>
      </c>
      <c r="B28" s="141">
        <v>0</v>
      </c>
      <c r="C28" s="141">
        <v>1</v>
      </c>
      <c r="D28" s="141">
        <v>1</v>
      </c>
      <c r="E28" s="141">
        <v>0</v>
      </c>
      <c r="F28" s="141">
        <v>1</v>
      </c>
      <c r="G28" s="142">
        <f t="shared" si="1"/>
        <v>3</v>
      </c>
    </row>
    <row r="29" spans="1:7" ht="14.25" customHeight="1">
      <c r="A29" s="133" t="s">
        <v>580</v>
      </c>
      <c r="B29" s="141">
        <v>2</v>
      </c>
      <c r="C29" s="141">
        <v>3</v>
      </c>
      <c r="D29" s="141">
        <v>2</v>
      </c>
      <c r="E29" s="141">
        <v>3</v>
      </c>
      <c r="F29" s="141">
        <v>3</v>
      </c>
      <c r="G29" s="142">
        <f>SUM(B29:F29)</f>
        <v>13</v>
      </c>
    </row>
    <row r="30" spans="1:7" ht="14.25" customHeight="1">
      <c r="A30" s="133" t="s">
        <v>584</v>
      </c>
      <c r="B30" s="141">
        <v>2</v>
      </c>
      <c r="C30" s="141">
        <v>2</v>
      </c>
      <c r="D30" s="141">
        <v>2</v>
      </c>
      <c r="E30" s="141">
        <v>2</v>
      </c>
      <c r="F30" s="141">
        <v>2</v>
      </c>
      <c r="G30" s="142">
        <f>SUM(B30:F30)</f>
        <v>10</v>
      </c>
    </row>
    <row r="31" spans="1:7" ht="14.25" customHeight="1">
      <c r="A31" s="133" t="s">
        <v>590</v>
      </c>
      <c r="B31" s="141">
        <v>2</v>
      </c>
      <c r="C31" s="141">
        <v>1</v>
      </c>
      <c r="D31" s="141">
        <v>2</v>
      </c>
      <c r="E31" s="141">
        <v>2</v>
      </c>
      <c r="F31" s="141">
        <v>2</v>
      </c>
      <c r="G31" s="142">
        <f>SUM(B31:F31)</f>
        <v>9</v>
      </c>
    </row>
    <row r="32" spans="1:7" ht="14.25" customHeight="1">
      <c r="A32" s="133" t="s">
        <v>579</v>
      </c>
      <c r="B32" s="141">
        <v>2</v>
      </c>
      <c r="C32" s="141">
        <v>3</v>
      </c>
      <c r="D32" s="141">
        <v>3</v>
      </c>
      <c r="E32" s="141">
        <v>3</v>
      </c>
      <c r="F32" s="141">
        <v>2</v>
      </c>
      <c r="G32" s="142">
        <f>SUM(B32:F32)</f>
        <v>13</v>
      </c>
    </row>
    <row r="33" spans="1:7" ht="14.25" customHeight="1">
      <c r="A33" s="133" t="s">
        <v>581</v>
      </c>
      <c r="B33" s="141">
        <v>3</v>
      </c>
      <c r="C33" s="141">
        <v>2</v>
      </c>
      <c r="D33" s="141">
        <v>2</v>
      </c>
      <c r="E33" s="141">
        <v>2</v>
      </c>
      <c r="F33" s="141">
        <v>3</v>
      </c>
      <c r="G33" s="142">
        <f>SUM(B33:F33)</f>
        <v>12</v>
      </c>
    </row>
    <row r="34" spans="1:7" ht="14.25" customHeight="1">
      <c r="A34" s="133" t="s">
        <v>575</v>
      </c>
      <c r="B34" s="141">
        <v>2</v>
      </c>
      <c r="C34" s="141">
        <v>2</v>
      </c>
      <c r="D34" s="141">
        <v>2</v>
      </c>
      <c r="E34" s="141">
        <v>2</v>
      </c>
      <c r="F34" s="141">
        <v>2</v>
      </c>
      <c r="G34" s="142">
        <f t="shared" si="1"/>
        <v>10</v>
      </c>
    </row>
    <row r="35" spans="1:7" ht="14.25" customHeight="1">
      <c r="A35" s="133" t="s">
        <v>576</v>
      </c>
      <c r="B35" s="141">
        <v>1</v>
      </c>
      <c r="C35" s="141">
        <v>1</v>
      </c>
      <c r="D35" s="141">
        <v>1</v>
      </c>
      <c r="E35" s="141">
        <v>1</v>
      </c>
      <c r="F35" s="141">
        <v>1</v>
      </c>
      <c r="G35" s="142">
        <f t="shared" si="1"/>
        <v>5</v>
      </c>
    </row>
    <row r="36" spans="1:7" ht="14.25" customHeight="1">
      <c r="A36" s="133" t="s">
        <v>577</v>
      </c>
      <c r="B36" s="141">
        <v>2</v>
      </c>
      <c r="C36" s="141">
        <v>2</v>
      </c>
      <c r="D36" s="141">
        <v>2</v>
      </c>
      <c r="E36" s="141">
        <v>3</v>
      </c>
      <c r="F36" s="141">
        <v>2</v>
      </c>
      <c r="G36" s="142">
        <f t="shared" si="1"/>
        <v>11</v>
      </c>
    </row>
    <row r="37" spans="1:7" ht="14.25" customHeight="1">
      <c r="A37" s="133" t="s">
        <v>585</v>
      </c>
      <c r="B37" s="141">
        <v>1</v>
      </c>
      <c r="C37" s="141">
        <v>1</v>
      </c>
      <c r="D37" s="141">
        <v>1</v>
      </c>
      <c r="E37" s="141">
        <v>2</v>
      </c>
      <c r="F37" s="141">
        <v>1</v>
      </c>
      <c r="G37" s="142">
        <f t="shared" si="1"/>
        <v>6</v>
      </c>
    </row>
    <row r="38" spans="1:7" ht="14.25" customHeight="1">
      <c r="A38" s="405" t="s">
        <v>68</v>
      </c>
      <c r="B38" s="142">
        <f>SUM(B24:B37)</f>
        <v>23</v>
      </c>
      <c r="C38" s="142">
        <f t="shared" ref="C38:F38" si="2">SUM(C24:C37)</f>
        <v>26</v>
      </c>
      <c r="D38" s="142">
        <f t="shared" si="2"/>
        <v>27</v>
      </c>
      <c r="E38" s="142">
        <f t="shared" si="2"/>
        <v>27</v>
      </c>
      <c r="F38" s="142">
        <f t="shared" si="2"/>
        <v>27</v>
      </c>
      <c r="G38" s="142">
        <f>SUM(G24:G37)</f>
        <v>130</v>
      </c>
    </row>
    <row r="39" spans="1:7">
      <c r="A39" s="310"/>
    </row>
    <row r="40" spans="1:7">
      <c r="A40" s="310"/>
    </row>
  </sheetData>
  <mergeCells count="5">
    <mergeCell ref="A1:G1"/>
    <mergeCell ref="A3:A4"/>
    <mergeCell ref="B3:G3"/>
    <mergeCell ref="A22:A23"/>
    <mergeCell ref="B22:G22"/>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pageSetUpPr fitToPage="1"/>
  </sheetPr>
  <dimension ref="A1:K53"/>
  <sheetViews>
    <sheetView topLeftCell="A25" workbookViewId="0">
      <selection activeCell="A43" activeCellId="2" sqref="A1:I1 A21:I21 A43:I43"/>
    </sheetView>
  </sheetViews>
  <sheetFormatPr defaultRowHeight="12.75"/>
  <cols>
    <col min="1" max="1" width="19" style="46" customWidth="1"/>
    <col min="2" max="2" width="9.140625" style="46" customWidth="1"/>
    <col min="3" max="9" width="8.5703125" style="46" customWidth="1"/>
    <col min="10" max="16384" width="9.140625" style="46"/>
  </cols>
  <sheetData>
    <row r="1" spans="1:11" ht="28.5" customHeight="1">
      <c r="A1" s="788" t="s">
        <v>1518</v>
      </c>
      <c r="B1" s="788"/>
      <c r="C1" s="788"/>
      <c r="D1" s="788"/>
      <c r="E1" s="788"/>
      <c r="F1" s="788"/>
      <c r="G1" s="788"/>
      <c r="H1" s="788"/>
      <c r="I1" s="788"/>
    </row>
    <row r="2" spans="1:11">
      <c r="F2" s="56"/>
    </row>
    <row r="3" spans="1:11" s="66" customFormat="1" ht="20.25" customHeight="1">
      <c r="A3" s="813" t="s">
        <v>562</v>
      </c>
      <c r="B3" s="813" t="s">
        <v>563</v>
      </c>
      <c r="C3" s="802" t="s">
        <v>1462</v>
      </c>
      <c r="D3" s="802"/>
      <c r="E3" s="802"/>
      <c r="F3" s="802" t="s">
        <v>1463</v>
      </c>
      <c r="G3" s="802"/>
      <c r="H3" s="802"/>
    </row>
    <row r="4" spans="1:11" s="66" customFormat="1" ht="28.5" customHeight="1">
      <c r="A4" s="813"/>
      <c r="B4" s="813"/>
      <c r="C4" s="452" t="s">
        <v>2</v>
      </c>
      <c r="D4" s="452" t="s">
        <v>559</v>
      </c>
      <c r="E4" s="452" t="s">
        <v>193</v>
      </c>
      <c r="F4" s="455" t="s">
        <v>2</v>
      </c>
      <c r="G4" s="452" t="s">
        <v>559</v>
      </c>
      <c r="H4" s="452" t="s">
        <v>193</v>
      </c>
      <c r="K4" s="66" t="s">
        <v>1586</v>
      </c>
    </row>
    <row r="5" spans="1:11" ht="12.75" customHeight="1">
      <c r="A5" s="133" t="s">
        <v>590</v>
      </c>
      <c r="B5" s="134" t="s">
        <v>1461</v>
      </c>
      <c r="C5" s="141">
        <v>177</v>
      </c>
      <c r="D5" s="141">
        <v>79</v>
      </c>
      <c r="E5" s="141">
        <v>4</v>
      </c>
      <c r="F5" s="415">
        <v>171</v>
      </c>
      <c r="G5" s="141">
        <v>73</v>
      </c>
      <c r="H5" s="141">
        <v>4</v>
      </c>
      <c r="K5" s="46">
        <f t="shared" ref="K5:K19" si="0">F5-H5</f>
        <v>167</v>
      </c>
    </row>
    <row r="6" spans="1:11" ht="12.75" customHeight="1">
      <c r="A6" s="133" t="s">
        <v>1478</v>
      </c>
      <c r="B6" s="134" t="s">
        <v>1461</v>
      </c>
      <c r="C6" s="141">
        <v>160</v>
      </c>
      <c r="D6" s="141">
        <v>94</v>
      </c>
      <c r="E6" s="141">
        <v>4</v>
      </c>
      <c r="F6" s="415">
        <v>169</v>
      </c>
      <c r="G6" s="141">
        <v>94</v>
      </c>
      <c r="H6" s="141">
        <v>10</v>
      </c>
      <c r="K6" s="46">
        <f t="shared" si="0"/>
        <v>159</v>
      </c>
    </row>
    <row r="7" spans="1:11" ht="12.75" customHeight="1">
      <c r="A7" s="133" t="s">
        <v>576</v>
      </c>
      <c r="B7" s="134" t="s">
        <v>564</v>
      </c>
      <c r="C7" s="141">
        <v>120</v>
      </c>
      <c r="D7" s="141">
        <v>4</v>
      </c>
      <c r="E7" s="141">
        <v>19</v>
      </c>
      <c r="F7" s="415">
        <v>93</v>
      </c>
      <c r="G7" s="141">
        <v>1</v>
      </c>
      <c r="H7" s="141">
        <v>16</v>
      </c>
      <c r="K7" s="46">
        <f t="shared" si="0"/>
        <v>77</v>
      </c>
    </row>
    <row r="8" spans="1:11" ht="12.75" customHeight="1">
      <c r="A8" s="133" t="s">
        <v>1477</v>
      </c>
      <c r="B8" s="134" t="s">
        <v>564</v>
      </c>
      <c r="C8" s="141">
        <v>74</v>
      </c>
      <c r="D8" s="141">
        <v>8</v>
      </c>
      <c r="E8" s="141">
        <v>30</v>
      </c>
      <c r="F8" s="415">
        <v>58</v>
      </c>
      <c r="G8" s="141">
        <v>7</v>
      </c>
      <c r="H8" s="141">
        <v>20</v>
      </c>
      <c r="K8" s="46">
        <f t="shared" si="0"/>
        <v>38</v>
      </c>
    </row>
    <row r="9" spans="1:11" ht="12.75" customHeight="1">
      <c r="A9" s="133" t="s">
        <v>585</v>
      </c>
      <c r="B9" s="134" t="s">
        <v>564</v>
      </c>
      <c r="C9" s="141">
        <v>128</v>
      </c>
      <c r="D9" s="141">
        <v>6</v>
      </c>
      <c r="E9" s="141">
        <v>31</v>
      </c>
      <c r="F9" s="415">
        <v>123</v>
      </c>
      <c r="G9" s="141">
        <v>7</v>
      </c>
      <c r="H9" s="141">
        <v>23</v>
      </c>
      <c r="K9" s="46">
        <f t="shared" si="0"/>
        <v>100</v>
      </c>
    </row>
    <row r="10" spans="1:11" ht="12.75" customHeight="1">
      <c r="A10" s="133" t="s">
        <v>1475</v>
      </c>
      <c r="B10" s="134" t="s">
        <v>564</v>
      </c>
      <c r="C10" s="141">
        <v>242</v>
      </c>
      <c r="D10" s="141">
        <v>36</v>
      </c>
      <c r="E10" s="141">
        <v>26</v>
      </c>
      <c r="F10" s="415">
        <v>243</v>
      </c>
      <c r="G10" s="141">
        <v>39</v>
      </c>
      <c r="H10" s="141">
        <v>29</v>
      </c>
      <c r="K10" s="46">
        <f t="shared" si="0"/>
        <v>214</v>
      </c>
    </row>
    <row r="11" spans="1:11" ht="12.75" customHeight="1">
      <c r="A11" s="133" t="s">
        <v>1474</v>
      </c>
      <c r="B11" s="134" t="s">
        <v>564</v>
      </c>
      <c r="C11" s="141">
        <v>113</v>
      </c>
      <c r="D11" s="141">
        <v>13</v>
      </c>
      <c r="E11" s="141">
        <v>47</v>
      </c>
      <c r="F11" s="415">
        <v>118</v>
      </c>
      <c r="G11" s="141">
        <v>15</v>
      </c>
      <c r="H11" s="141">
        <v>42</v>
      </c>
      <c r="K11" s="46">
        <f t="shared" si="0"/>
        <v>76</v>
      </c>
    </row>
    <row r="12" spans="1:11" ht="12.75" customHeight="1">
      <c r="A12" s="133" t="s">
        <v>1479</v>
      </c>
      <c r="B12" s="134" t="s">
        <v>564</v>
      </c>
      <c r="C12" s="141">
        <v>268</v>
      </c>
      <c r="D12" s="141">
        <v>44</v>
      </c>
      <c r="E12" s="141">
        <v>66</v>
      </c>
      <c r="F12" s="415">
        <v>263</v>
      </c>
      <c r="G12" s="141">
        <v>44</v>
      </c>
      <c r="H12" s="141">
        <v>42</v>
      </c>
      <c r="K12" s="46">
        <f t="shared" si="0"/>
        <v>221</v>
      </c>
    </row>
    <row r="13" spans="1:11" ht="12.75" customHeight="1">
      <c r="A13" s="133" t="s">
        <v>575</v>
      </c>
      <c r="B13" s="134" t="s">
        <v>564</v>
      </c>
      <c r="C13" s="141">
        <v>165</v>
      </c>
      <c r="D13" s="141">
        <v>22</v>
      </c>
      <c r="E13" s="141">
        <v>46</v>
      </c>
      <c r="F13" s="415">
        <v>164</v>
      </c>
      <c r="G13" s="141">
        <v>14</v>
      </c>
      <c r="H13" s="141">
        <v>47</v>
      </c>
      <c r="K13" s="46">
        <f t="shared" si="0"/>
        <v>117</v>
      </c>
    </row>
    <row r="14" spans="1:11" ht="12.75" customHeight="1">
      <c r="A14" s="133" t="s">
        <v>580</v>
      </c>
      <c r="B14" s="134" t="s">
        <v>564</v>
      </c>
      <c r="C14" s="141">
        <v>267</v>
      </c>
      <c r="D14" s="141">
        <v>31</v>
      </c>
      <c r="E14" s="141">
        <v>48</v>
      </c>
      <c r="F14" s="415">
        <v>261</v>
      </c>
      <c r="G14" s="141">
        <v>31</v>
      </c>
      <c r="H14" s="141">
        <v>53</v>
      </c>
      <c r="K14" s="46">
        <f t="shared" si="0"/>
        <v>208</v>
      </c>
    </row>
    <row r="15" spans="1:11" ht="12.75" customHeight="1">
      <c r="A15" s="133" t="s">
        <v>1480</v>
      </c>
      <c r="B15" s="134" t="s">
        <v>564</v>
      </c>
      <c r="C15" s="141">
        <v>206</v>
      </c>
      <c r="D15" s="141">
        <v>16</v>
      </c>
      <c r="E15" s="141">
        <v>55</v>
      </c>
      <c r="F15" s="415">
        <v>218</v>
      </c>
      <c r="G15" s="141">
        <v>21</v>
      </c>
      <c r="H15" s="141">
        <v>61</v>
      </c>
      <c r="K15" s="46">
        <f t="shared" si="0"/>
        <v>157</v>
      </c>
    </row>
    <row r="16" spans="1:11" ht="12.75" customHeight="1">
      <c r="A16" s="133" t="s">
        <v>583</v>
      </c>
      <c r="B16" s="134" t="s">
        <v>564</v>
      </c>
      <c r="C16" s="141">
        <v>180</v>
      </c>
      <c r="D16" s="141">
        <v>14</v>
      </c>
      <c r="E16" s="141">
        <v>80</v>
      </c>
      <c r="F16" s="415">
        <v>158</v>
      </c>
      <c r="G16" s="141">
        <v>10</v>
      </c>
      <c r="H16" s="162">
        <v>64</v>
      </c>
      <c r="K16" s="46">
        <f t="shared" si="0"/>
        <v>94</v>
      </c>
    </row>
    <row r="17" spans="1:11" ht="12.75" customHeight="1">
      <c r="A17" s="133" t="s">
        <v>1500</v>
      </c>
      <c r="B17" s="134" t="s">
        <v>564</v>
      </c>
      <c r="C17" s="141">
        <v>295</v>
      </c>
      <c r="D17" s="141">
        <v>45</v>
      </c>
      <c r="E17" s="141">
        <v>70</v>
      </c>
      <c r="F17" s="415">
        <v>291</v>
      </c>
      <c r="G17" s="141">
        <v>43</v>
      </c>
      <c r="H17" s="141">
        <v>66</v>
      </c>
      <c r="K17" s="46">
        <f t="shared" si="0"/>
        <v>225</v>
      </c>
    </row>
    <row r="18" spans="1:11" ht="12.75" customHeight="1">
      <c r="A18" s="133" t="s">
        <v>1476</v>
      </c>
      <c r="B18" s="134" t="s">
        <v>564</v>
      </c>
      <c r="C18" s="141">
        <v>216</v>
      </c>
      <c r="D18" s="141">
        <v>14</v>
      </c>
      <c r="E18" s="141">
        <v>101</v>
      </c>
      <c r="F18" s="158">
        <v>209</v>
      </c>
      <c r="G18" s="141">
        <v>13</v>
      </c>
      <c r="H18" s="141">
        <v>107</v>
      </c>
      <c r="K18" s="46">
        <f t="shared" si="0"/>
        <v>102</v>
      </c>
    </row>
    <row r="19" spans="1:11" ht="12.75" customHeight="1">
      <c r="A19" s="859" t="s">
        <v>172</v>
      </c>
      <c r="B19" s="860"/>
      <c r="C19" s="176">
        <v>2611</v>
      </c>
      <c r="D19" s="142">
        <v>426</v>
      </c>
      <c r="E19" s="142">
        <v>627</v>
      </c>
      <c r="F19" s="416">
        <f>SUM(F5:F18)</f>
        <v>2539</v>
      </c>
      <c r="G19" s="416">
        <f>SUM(G5:G18)</f>
        <v>412</v>
      </c>
      <c r="H19" s="416">
        <f>SUM(H5:H18)</f>
        <v>584</v>
      </c>
      <c r="K19" s="46">
        <f t="shared" si="0"/>
        <v>1955</v>
      </c>
    </row>
    <row r="20" spans="1:11" ht="12.75" customHeight="1">
      <c r="A20" s="403"/>
      <c r="B20" s="403"/>
      <c r="C20" s="392"/>
      <c r="D20" s="391"/>
      <c r="E20" s="391"/>
      <c r="F20" s="393"/>
      <c r="G20" s="393"/>
      <c r="H20" s="393"/>
    </row>
    <row r="21" spans="1:11" ht="28.5" customHeight="1">
      <c r="A21" s="792" t="s">
        <v>1524</v>
      </c>
      <c r="B21" s="792"/>
      <c r="C21" s="792"/>
      <c r="D21" s="792"/>
      <c r="E21" s="792"/>
      <c r="F21" s="792"/>
      <c r="G21" s="792"/>
      <c r="H21" s="792"/>
      <c r="I21" s="792"/>
    </row>
    <row r="22" spans="1:11">
      <c r="A22" s="19"/>
    </row>
    <row r="23" spans="1:11" ht="16.5" customHeight="1">
      <c r="A23" s="813" t="s">
        <v>566</v>
      </c>
      <c r="B23" s="813" t="s">
        <v>563</v>
      </c>
      <c r="C23" s="813" t="s">
        <v>1462</v>
      </c>
      <c r="D23" s="813"/>
      <c r="E23" s="813"/>
      <c r="F23" s="813"/>
      <c r="G23" s="813"/>
      <c r="H23" s="813"/>
    </row>
    <row r="24" spans="1:11" ht="25.5">
      <c r="A24" s="813"/>
      <c r="B24" s="813"/>
      <c r="C24" s="452" t="s">
        <v>1496</v>
      </c>
      <c r="D24" s="452" t="s">
        <v>1484</v>
      </c>
      <c r="E24" s="452" t="s">
        <v>1497</v>
      </c>
      <c r="F24" s="452" t="s">
        <v>469</v>
      </c>
      <c r="G24" s="452" t="s">
        <v>559</v>
      </c>
      <c r="H24" s="452" t="s">
        <v>193</v>
      </c>
    </row>
    <row r="25" spans="1:11" ht="12.75" customHeight="1">
      <c r="A25" s="137" t="s">
        <v>1501</v>
      </c>
      <c r="B25" s="138" t="s">
        <v>564</v>
      </c>
      <c r="C25" s="139">
        <v>150</v>
      </c>
      <c r="D25" s="139">
        <v>121</v>
      </c>
      <c r="E25" s="139">
        <v>123</v>
      </c>
      <c r="F25" s="140">
        <v>394</v>
      </c>
      <c r="G25" s="139">
        <v>83</v>
      </c>
      <c r="H25" s="139">
        <v>67</v>
      </c>
    </row>
    <row r="26" spans="1:11" ht="12.75" customHeight="1">
      <c r="A26" s="133" t="s">
        <v>1502</v>
      </c>
      <c r="B26" s="134" t="s">
        <v>564</v>
      </c>
      <c r="C26" s="141">
        <v>73</v>
      </c>
      <c r="D26" s="141">
        <v>88</v>
      </c>
      <c r="E26" s="141">
        <v>69</v>
      </c>
      <c r="F26" s="142">
        <v>230</v>
      </c>
      <c r="G26" s="141">
        <v>28</v>
      </c>
      <c r="H26" s="141">
        <v>82</v>
      </c>
    </row>
    <row r="27" spans="1:11" ht="12.75" customHeight="1">
      <c r="A27" s="285" t="s">
        <v>589</v>
      </c>
      <c r="B27" s="432" t="s">
        <v>564</v>
      </c>
      <c r="C27" s="415">
        <v>161</v>
      </c>
      <c r="D27" s="415">
        <v>161</v>
      </c>
      <c r="E27" s="415">
        <v>143</v>
      </c>
      <c r="F27" s="417">
        <v>465</v>
      </c>
      <c r="G27" s="415">
        <v>116</v>
      </c>
      <c r="H27" s="415">
        <v>65</v>
      </c>
    </row>
    <row r="28" spans="1:11" ht="12.75" customHeight="1">
      <c r="A28" s="285" t="s">
        <v>1525</v>
      </c>
      <c r="B28" s="432" t="s">
        <v>564</v>
      </c>
      <c r="C28" s="415">
        <v>128</v>
      </c>
      <c r="D28" s="415">
        <v>115</v>
      </c>
      <c r="E28" s="415">
        <v>100</v>
      </c>
      <c r="F28" s="417">
        <v>343</v>
      </c>
      <c r="G28" s="415">
        <v>29</v>
      </c>
      <c r="H28" s="415">
        <v>78</v>
      </c>
    </row>
    <row r="29" spans="1:11" ht="12.75" customHeight="1">
      <c r="A29" s="285" t="s">
        <v>590</v>
      </c>
      <c r="B29" s="432" t="s">
        <v>565</v>
      </c>
      <c r="C29" s="415">
        <v>95</v>
      </c>
      <c r="D29" s="415">
        <v>74</v>
      </c>
      <c r="E29" s="415">
        <v>77</v>
      </c>
      <c r="F29" s="417">
        <v>246</v>
      </c>
      <c r="G29" s="415">
        <v>186</v>
      </c>
      <c r="H29" s="415">
        <v>7</v>
      </c>
    </row>
    <row r="30" spans="1:11" ht="12.75" customHeight="1">
      <c r="A30" s="133" t="s">
        <v>1503</v>
      </c>
      <c r="B30" s="134" t="s">
        <v>565</v>
      </c>
      <c r="C30" s="141">
        <v>48</v>
      </c>
      <c r="D30" s="141">
        <v>65</v>
      </c>
      <c r="E30" s="141">
        <v>77</v>
      </c>
      <c r="F30" s="142">
        <v>190</v>
      </c>
      <c r="G30" s="141">
        <v>134</v>
      </c>
      <c r="H30" s="141">
        <v>2</v>
      </c>
    </row>
    <row r="31" spans="1:11" ht="12.75" customHeight="1">
      <c r="A31" s="458" t="s">
        <v>68</v>
      </c>
      <c r="B31" s="136"/>
      <c r="C31" s="142">
        <v>655</v>
      </c>
      <c r="D31" s="142">
        <v>624</v>
      </c>
      <c r="E31" s="142">
        <v>589</v>
      </c>
      <c r="F31" s="176">
        <v>1868</v>
      </c>
      <c r="G31" s="142">
        <v>576</v>
      </c>
      <c r="H31" s="142">
        <v>301</v>
      </c>
    </row>
    <row r="32" spans="1:11" ht="12.75" customHeight="1">
      <c r="A32" s="403"/>
      <c r="B32" s="429"/>
      <c r="C32" s="391"/>
      <c r="D32" s="391"/>
      <c r="E32" s="391"/>
      <c r="F32" s="392"/>
      <c r="G32" s="391"/>
      <c r="H32" s="391"/>
    </row>
    <row r="33" spans="1:11" ht="16.5" customHeight="1">
      <c r="A33" s="813" t="s">
        <v>566</v>
      </c>
      <c r="B33" s="813" t="s">
        <v>563</v>
      </c>
      <c r="C33" s="813" t="s">
        <v>1463</v>
      </c>
      <c r="D33" s="813"/>
      <c r="E33" s="813"/>
      <c r="F33" s="813"/>
      <c r="G33" s="813"/>
      <c r="H33" s="813"/>
    </row>
    <row r="34" spans="1:11" ht="25.5">
      <c r="A34" s="813"/>
      <c r="B34" s="813"/>
      <c r="C34" s="452" t="s">
        <v>1496</v>
      </c>
      <c r="D34" s="452" t="s">
        <v>1484</v>
      </c>
      <c r="E34" s="452" t="s">
        <v>1497</v>
      </c>
      <c r="F34" s="452" t="s">
        <v>469</v>
      </c>
      <c r="G34" s="452" t="s">
        <v>559</v>
      </c>
      <c r="H34" s="452" t="s">
        <v>1587</v>
      </c>
      <c r="K34" s="46" t="s">
        <v>1586</v>
      </c>
    </row>
    <row r="35" spans="1:11" ht="12.75" customHeight="1">
      <c r="A35" s="137" t="s">
        <v>1503</v>
      </c>
      <c r="B35" s="138" t="s">
        <v>565</v>
      </c>
      <c r="C35" s="139">
        <v>72</v>
      </c>
      <c r="D35" s="139">
        <v>48</v>
      </c>
      <c r="E35" s="139">
        <v>66</v>
      </c>
      <c r="F35" s="140">
        <f t="shared" ref="F35:F40" si="1">SUM(C35:E35)</f>
        <v>186</v>
      </c>
      <c r="G35" s="139">
        <v>134</v>
      </c>
      <c r="H35" s="139">
        <v>5</v>
      </c>
      <c r="K35" s="46">
        <f t="shared" ref="K35:K41" si="2">F35-H35</f>
        <v>181</v>
      </c>
    </row>
    <row r="36" spans="1:11" ht="12.75" customHeight="1">
      <c r="A36" s="133" t="s">
        <v>590</v>
      </c>
      <c r="B36" s="134" t="s">
        <v>565</v>
      </c>
      <c r="C36" s="141">
        <v>113</v>
      </c>
      <c r="D36" s="141">
        <v>94</v>
      </c>
      <c r="E36" s="141">
        <v>76</v>
      </c>
      <c r="F36" s="140">
        <f t="shared" si="1"/>
        <v>283</v>
      </c>
      <c r="G36" s="162">
        <v>214</v>
      </c>
      <c r="H36" s="141">
        <v>8</v>
      </c>
      <c r="K36" s="46">
        <f t="shared" si="2"/>
        <v>275</v>
      </c>
    </row>
    <row r="37" spans="1:11" ht="12.75" customHeight="1">
      <c r="A37" s="133" t="s">
        <v>589</v>
      </c>
      <c r="B37" s="134" t="s">
        <v>564</v>
      </c>
      <c r="C37" s="141">
        <v>154</v>
      </c>
      <c r="D37" s="141">
        <v>163</v>
      </c>
      <c r="E37" s="141">
        <v>158</v>
      </c>
      <c r="F37" s="140">
        <f t="shared" si="1"/>
        <v>475</v>
      </c>
      <c r="G37" s="141">
        <v>104</v>
      </c>
      <c r="H37" s="141">
        <v>68</v>
      </c>
      <c r="K37" s="46">
        <f t="shared" si="2"/>
        <v>407</v>
      </c>
    </row>
    <row r="38" spans="1:11" ht="12.75" customHeight="1">
      <c r="A38" s="133" t="s">
        <v>1501</v>
      </c>
      <c r="B38" s="134" t="s">
        <v>564</v>
      </c>
      <c r="C38" s="141">
        <v>144</v>
      </c>
      <c r="D38" s="141">
        <v>150</v>
      </c>
      <c r="E38" s="141">
        <v>115</v>
      </c>
      <c r="F38" s="140">
        <f t="shared" si="1"/>
        <v>409</v>
      </c>
      <c r="G38" s="141">
        <v>103</v>
      </c>
      <c r="H38" s="141">
        <v>77</v>
      </c>
      <c r="K38" s="46">
        <f t="shared" si="2"/>
        <v>332</v>
      </c>
    </row>
    <row r="39" spans="1:11" ht="12.75" customHeight="1">
      <c r="A39" s="133" t="s">
        <v>1502</v>
      </c>
      <c r="B39" s="134" t="s">
        <v>564</v>
      </c>
      <c r="C39" s="141">
        <v>93</v>
      </c>
      <c r="D39" s="141">
        <v>75</v>
      </c>
      <c r="E39" s="141">
        <v>92</v>
      </c>
      <c r="F39" s="140">
        <f t="shared" si="1"/>
        <v>260</v>
      </c>
      <c r="G39" s="390">
        <v>29</v>
      </c>
      <c r="H39" s="141">
        <v>81</v>
      </c>
      <c r="K39" s="46">
        <f t="shared" si="2"/>
        <v>179</v>
      </c>
    </row>
    <row r="40" spans="1:11" ht="12.75" customHeight="1">
      <c r="A40" s="133" t="s">
        <v>1525</v>
      </c>
      <c r="B40" s="134" t="s">
        <v>564</v>
      </c>
      <c r="C40" s="141">
        <v>105</v>
      </c>
      <c r="D40" s="141">
        <v>113</v>
      </c>
      <c r="E40" s="141">
        <v>113</v>
      </c>
      <c r="F40" s="140">
        <f t="shared" si="1"/>
        <v>331</v>
      </c>
      <c r="G40" s="141">
        <v>27</v>
      </c>
      <c r="H40" s="141">
        <v>91</v>
      </c>
      <c r="K40" s="46">
        <f t="shared" si="2"/>
        <v>240</v>
      </c>
    </row>
    <row r="41" spans="1:11" ht="12.75" customHeight="1">
      <c r="A41" s="458" t="s">
        <v>68</v>
      </c>
      <c r="B41" s="136"/>
      <c r="C41" s="142">
        <f>SUM(C35:C40)</f>
        <v>681</v>
      </c>
      <c r="D41" s="142">
        <f t="shared" ref="D41:F41" si="3">SUM(D35:D40)</f>
        <v>643</v>
      </c>
      <c r="E41" s="142">
        <f t="shared" si="3"/>
        <v>620</v>
      </c>
      <c r="F41" s="176">
        <f t="shared" si="3"/>
        <v>1944</v>
      </c>
      <c r="G41" s="142">
        <f>SUM(G35:G40)</f>
        <v>611</v>
      </c>
      <c r="H41" s="142">
        <f>SUM(H35:H40)</f>
        <v>330</v>
      </c>
      <c r="K41" s="46">
        <f t="shared" si="2"/>
        <v>1614</v>
      </c>
    </row>
    <row r="42" spans="1:11" ht="12.75" customHeight="1"/>
    <row r="43" spans="1:11" ht="28.5" customHeight="1">
      <c r="A43" s="792" t="s">
        <v>1512</v>
      </c>
      <c r="B43" s="792"/>
      <c r="C43" s="792"/>
      <c r="D43" s="792"/>
      <c r="E43" s="792"/>
      <c r="F43" s="792"/>
      <c r="G43" s="792"/>
      <c r="H43" s="792"/>
      <c r="I43" s="792"/>
    </row>
    <row r="44" spans="1:11">
      <c r="A44" s="19" t="s">
        <v>210</v>
      </c>
    </row>
    <row r="45" spans="1:11" s="88" customFormat="1" ht="16.5" customHeight="1">
      <c r="A45" s="861" t="s">
        <v>566</v>
      </c>
      <c r="B45" s="813" t="s">
        <v>1504</v>
      </c>
      <c r="C45" s="813"/>
      <c r="D45" s="813"/>
      <c r="E45" s="813"/>
      <c r="F45" s="813" t="s">
        <v>1467</v>
      </c>
      <c r="G45" s="813"/>
      <c r="H45" s="813"/>
      <c r="I45" s="813"/>
    </row>
    <row r="46" spans="1:11" ht="16.5" customHeight="1">
      <c r="A46" s="862"/>
      <c r="B46" s="452" t="s">
        <v>1496</v>
      </c>
      <c r="C46" s="452" t="s">
        <v>1484</v>
      </c>
      <c r="D46" s="452" t="s">
        <v>1497</v>
      </c>
      <c r="E46" s="453" t="s">
        <v>469</v>
      </c>
      <c r="F46" s="452" t="s">
        <v>1496</v>
      </c>
      <c r="G46" s="452" t="s">
        <v>1484</v>
      </c>
      <c r="H46" s="452" t="s">
        <v>1497</v>
      </c>
      <c r="I46" s="453" t="s">
        <v>469</v>
      </c>
    </row>
    <row r="47" spans="1:11" ht="12.75" customHeight="1">
      <c r="A47" s="206" t="s">
        <v>587</v>
      </c>
      <c r="B47" s="139">
        <v>7</v>
      </c>
      <c r="C47" s="139">
        <v>6</v>
      </c>
      <c r="D47" s="139">
        <v>6</v>
      </c>
      <c r="E47" s="139">
        <v>19</v>
      </c>
      <c r="F47" s="414">
        <v>6</v>
      </c>
      <c r="G47" s="414">
        <v>7</v>
      </c>
      <c r="H47" s="414">
        <v>6</v>
      </c>
      <c r="I47" s="414">
        <f t="shared" ref="I47:I52" si="4">SUM(F47:H47)</f>
        <v>19</v>
      </c>
    </row>
    <row r="48" spans="1:11" ht="12.75" customHeight="1">
      <c r="A48" s="457" t="s">
        <v>588</v>
      </c>
      <c r="B48" s="141">
        <v>3</v>
      </c>
      <c r="C48" s="141">
        <v>4</v>
      </c>
      <c r="D48" s="141">
        <v>3</v>
      </c>
      <c r="E48" s="141">
        <v>10</v>
      </c>
      <c r="F48" s="314">
        <v>4</v>
      </c>
      <c r="G48" s="314">
        <v>3</v>
      </c>
      <c r="H48" s="314">
        <v>4</v>
      </c>
      <c r="I48" s="314">
        <f t="shared" si="4"/>
        <v>11</v>
      </c>
    </row>
    <row r="49" spans="1:9" ht="12.75" customHeight="1">
      <c r="A49" s="457" t="s">
        <v>589</v>
      </c>
      <c r="B49" s="141">
        <v>7</v>
      </c>
      <c r="C49" s="141">
        <v>7</v>
      </c>
      <c r="D49" s="141">
        <v>7</v>
      </c>
      <c r="E49" s="141">
        <v>21</v>
      </c>
      <c r="F49" s="314">
        <v>7</v>
      </c>
      <c r="G49" s="314">
        <v>7</v>
      </c>
      <c r="H49" s="314">
        <v>7</v>
      </c>
      <c r="I49" s="314">
        <f t="shared" si="4"/>
        <v>21</v>
      </c>
    </row>
    <row r="50" spans="1:9" ht="12.75" customHeight="1">
      <c r="A50" s="457" t="s">
        <v>1471</v>
      </c>
      <c r="B50" s="141">
        <v>6</v>
      </c>
      <c r="C50" s="141">
        <v>5</v>
      </c>
      <c r="D50" s="141">
        <v>5</v>
      </c>
      <c r="E50" s="141">
        <v>16</v>
      </c>
      <c r="F50" s="314">
        <v>5</v>
      </c>
      <c r="G50" s="314">
        <v>6</v>
      </c>
      <c r="H50" s="314">
        <v>5</v>
      </c>
      <c r="I50" s="314">
        <f t="shared" si="4"/>
        <v>16</v>
      </c>
    </row>
    <row r="51" spans="1:9" ht="12.75" customHeight="1">
      <c r="A51" s="457" t="s">
        <v>590</v>
      </c>
      <c r="B51" s="141">
        <v>4</v>
      </c>
      <c r="C51" s="141">
        <v>3</v>
      </c>
      <c r="D51" s="141">
        <v>3</v>
      </c>
      <c r="E51" s="141">
        <v>10</v>
      </c>
      <c r="F51" s="314">
        <v>5</v>
      </c>
      <c r="G51" s="314">
        <v>4</v>
      </c>
      <c r="H51" s="314">
        <v>3</v>
      </c>
      <c r="I51" s="314">
        <f t="shared" si="4"/>
        <v>12</v>
      </c>
    </row>
    <row r="52" spans="1:9" ht="12.75" customHeight="1">
      <c r="A52" s="457" t="s">
        <v>584</v>
      </c>
      <c r="B52" s="141">
        <v>3</v>
      </c>
      <c r="C52" s="141">
        <v>3</v>
      </c>
      <c r="D52" s="141">
        <v>3</v>
      </c>
      <c r="E52" s="141">
        <v>9</v>
      </c>
      <c r="F52" s="314">
        <v>3</v>
      </c>
      <c r="G52" s="314">
        <v>3</v>
      </c>
      <c r="H52" s="314">
        <v>3</v>
      </c>
      <c r="I52" s="314">
        <f t="shared" si="4"/>
        <v>9</v>
      </c>
    </row>
    <row r="53" spans="1:9" ht="12.75" customHeight="1">
      <c r="A53" s="458" t="s">
        <v>68</v>
      </c>
      <c r="B53" s="142">
        <f t="shared" ref="B53:I53" si="5">SUM(B47:B52)</f>
        <v>30</v>
      </c>
      <c r="C53" s="142">
        <f t="shared" si="5"/>
        <v>28</v>
      </c>
      <c r="D53" s="142">
        <f t="shared" si="5"/>
        <v>27</v>
      </c>
      <c r="E53" s="142">
        <f t="shared" si="5"/>
        <v>85</v>
      </c>
      <c r="F53" s="142">
        <f t="shared" si="5"/>
        <v>30</v>
      </c>
      <c r="G53" s="142">
        <f t="shared" si="5"/>
        <v>30</v>
      </c>
      <c r="H53" s="142">
        <f t="shared" si="5"/>
        <v>28</v>
      </c>
      <c r="I53" s="142">
        <f t="shared" si="5"/>
        <v>88</v>
      </c>
    </row>
  </sheetData>
  <sortState ref="A36:K41">
    <sortCondition ref="H36:H41"/>
  </sortState>
  <mergeCells count="17">
    <mergeCell ref="A43:I43"/>
    <mergeCell ref="A45:A46"/>
    <mergeCell ref="B45:E45"/>
    <mergeCell ref="F45:I45"/>
    <mergeCell ref="A23:A24"/>
    <mergeCell ref="B23:B24"/>
    <mergeCell ref="C23:H23"/>
    <mergeCell ref="A33:A34"/>
    <mergeCell ref="B33:B34"/>
    <mergeCell ref="C33:H33"/>
    <mergeCell ref="A19:B19"/>
    <mergeCell ref="A21:I21"/>
    <mergeCell ref="A1:I1"/>
    <mergeCell ref="A3:A4"/>
    <mergeCell ref="B3:B4"/>
    <mergeCell ref="C3:E3"/>
    <mergeCell ref="F3:H3"/>
  </mergeCells>
  <pageMargins left="0.70866141732283472" right="0.70866141732283472" top="0.74803149606299213" bottom="0.74803149606299213" header="0.31496062992125984" footer="0.31496062992125984"/>
  <pageSetup paperSize="9" scale="96" orientation="portrait" r:id="rId1"/>
</worksheet>
</file>

<file path=xl/worksheets/sheet53.xml><?xml version="1.0" encoding="utf-8"?>
<worksheet xmlns="http://schemas.openxmlformats.org/spreadsheetml/2006/main" xmlns:r="http://schemas.openxmlformats.org/officeDocument/2006/relationships">
  <dimension ref="A1:M56"/>
  <sheetViews>
    <sheetView workbookViewId="0">
      <selection activeCell="A27" activeCellId="1" sqref="A1:J1 A27:J27"/>
    </sheetView>
  </sheetViews>
  <sheetFormatPr defaultRowHeight="12.75"/>
  <cols>
    <col min="1" max="1" width="29.28515625" customWidth="1"/>
    <col min="2" max="7" width="7.7109375" customWidth="1"/>
    <col min="8" max="10" width="3.28515625" customWidth="1"/>
    <col min="11" max="13" width="7" customWidth="1"/>
  </cols>
  <sheetData>
    <row r="1" spans="1:13" s="46" customFormat="1" ht="29.25" customHeight="1">
      <c r="A1" s="788" t="s">
        <v>1828</v>
      </c>
      <c r="B1" s="788"/>
      <c r="C1" s="788"/>
      <c r="D1" s="788"/>
      <c r="E1" s="788"/>
      <c r="F1" s="788"/>
      <c r="G1" s="788"/>
      <c r="H1" s="788"/>
      <c r="I1" s="788"/>
      <c r="J1" s="788"/>
    </row>
    <row r="2" spans="1:13" s="46" customFormat="1" ht="16.5" customHeight="1"/>
    <row r="3" spans="1:13" s="46" customFormat="1" ht="16.5" customHeight="1">
      <c r="A3" s="775" t="s">
        <v>591</v>
      </c>
      <c r="B3" s="775" t="s">
        <v>1504</v>
      </c>
      <c r="C3" s="775"/>
      <c r="D3" s="775"/>
      <c r="E3" s="775"/>
      <c r="F3" s="775"/>
      <c r="G3" s="775"/>
    </row>
    <row r="4" spans="1:13" s="46" customFormat="1" ht="16.5" customHeight="1">
      <c r="A4" s="775"/>
      <c r="B4" s="401" t="s">
        <v>1483</v>
      </c>
      <c r="C4" s="401" t="s">
        <v>1484</v>
      </c>
      <c r="D4" s="401" t="s">
        <v>1485</v>
      </c>
      <c r="E4" s="401" t="s">
        <v>1486</v>
      </c>
      <c r="F4" s="401" t="s">
        <v>1487</v>
      </c>
      <c r="G4" s="330" t="s">
        <v>68</v>
      </c>
    </row>
    <row r="5" spans="1:13" s="46" customFormat="1" ht="14.25" customHeight="1">
      <c r="A5" s="137" t="s">
        <v>592</v>
      </c>
      <c r="B5" s="422">
        <v>361</v>
      </c>
      <c r="C5" s="422">
        <v>341</v>
      </c>
      <c r="D5" s="422">
        <v>347</v>
      </c>
      <c r="E5" s="422">
        <v>293</v>
      </c>
      <c r="F5" s="422">
        <v>272</v>
      </c>
      <c r="G5" s="423">
        <v>1614</v>
      </c>
    </row>
    <row r="6" spans="1:13" s="46" customFormat="1" ht="14.25" customHeight="1">
      <c r="A6" s="133" t="s">
        <v>595</v>
      </c>
      <c r="B6" s="419">
        <v>379</v>
      </c>
      <c r="C6" s="419">
        <v>257</v>
      </c>
      <c r="D6" s="419">
        <v>277</v>
      </c>
      <c r="E6" s="419">
        <v>265</v>
      </c>
      <c r="F6" s="419">
        <v>216</v>
      </c>
      <c r="G6" s="420">
        <v>1394</v>
      </c>
    </row>
    <row r="7" spans="1:13" s="46" customFormat="1" ht="14.25" customHeight="1">
      <c r="A7" s="133" t="s">
        <v>593</v>
      </c>
      <c r="B7" s="419">
        <v>119</v>
      </c>
      <c r="C7" s="419">
        <v>111</v>
      </c>
      <c r="D7" s="419">
        <v>112</v>
      </c>
      <c r="E7" s="419">
        <v>106</v>
      </c>
      <c r="F7" s="419">
        <v>110</v>
      </c>
      <c r="G7" s="421">
        <v>558</v>
      </c>
    </row>
    <row r="8" spans="1:13" s="46" customFormat="1" ht="14.25" customHeight="1">
      <c r="A8" s="133" t="s">
        <v>1469</v>
      </c>
      <c r="B8" s="419">
        <v>59</v>
      </c>
      <c r="C8" s="419">
        <v>67</v>
      </c>
      <c r="D8" s="419">
        <v>103</v>
      </c>
      <c r="E8" s="419">
        <v>72</v>
      </c>
      <c r="F8" s="419">
        <v>80</v>
      </c>
      <c r="G8" s="421">
        <v>381</v>
      </c>
    </row>
    <row r="9" spans="1:13" s="46" customFormat="1" ht="14.25" customHeight="1">
      <c r="A9" s="133" t="s">
        <v>594</v>
      </c>
      <c r="B9" s="419">
        <v>374</v>
      </c>
      <c r="C9" s="419">
        <v>326</v>
      </c>
      <c r="D9" s="419">
        <v>285</v>
      </c>
      <c r="E9" s="419">
        <v>317</v>
      </c>
      <c r="F9" s="419">
        <v>314</v>
      </c>
      <c r="G9" s="420">
        <v>1616</v>
      </c>
    </row>
    <row r="10" spans="1:13" s="46" customFormat="1" ht="14.25" customHeight="1">
      <c r="A10" s="133" t="s">
        <v>1468</v>
      </c>
      <c r="B10" s="419">
        <v>154</v>
      </c>
      <c r="C10" s="419">
        <v>117</v>
      </c>
      <c r="D10" s="419">
        <v>163</v>
      </c>
      <c r="E10" s="419">
        <v>150</v>
      </c>
      <c r="F10" s="419">
        <v>113</v>
      </c>
      <c r="G10" s="421">
        <v>697</v>
      </c>
    </row>
    <row r="11" spans="1:13" s="46" customFormat="1" ht="14.25" customHeight="1">
      <c r="A11" s="133" t="s">
        <v>1470</v>
      </c>
      <c r="B11" s="419">
        <v>178</v>
      </c>
      <c r="C11" s="419">
        <v>172</v>
      </c>
      <c r="D11" s="419">
        <v>176</v>
      </c>
      <c r="E11" s="419">
        <v>212</v>
      </c>
      <c r="F11" s="419">
        <v>153</v>
      </c>
      <c r="G11" s="421">
        <v>891</v>
      </c>
    </row>
    <row r="12" spans="1:13" s="46" customFormat="1" ht="14.25" customHeight="1">
      <c r="A12" s="405" t="s">
        <v>68</v>
      </c>
      <c r="B12" s="176">
        <v>1624</v>
      </c>
      <c r="C12" s="176">
        <v>1391</v>
      </c>
      <c r="D12" s="176">
        <v>1459</v>
      </c>
      <c r="E12" s="176">
        <v>1415</v>
      </c>
      <c r="F12" s="176">
        <v>1267</v>
      </c>
      <c r="G12" s="176">
        <v>7151</v>
      </c>
    </row>
    <row r="13" spans="1:13" s="46" customFormat="1" ht="14.25" customHeight="1">
      <c r="A13" s="403"/>
      <c r="B13" s="392"/>
      <c r="C13" s="392"/>
      <c r="D13" s="392"/>
      <c r="E13" s="392"/>
      <c r="F13" s="392"/>
      <c r="G13" s="392"/>
    </row>
    <row r="14" spans="1:13" s="46" customFormat="1" ht="14.25" customHeight="1">
      <c r="A14" s="403"/>
      <c r="B14" s="392"/>
      <c r="C14" s="392"/>
      <c r="D14" s="392"/>
      <c r="E14" s="392"/>
      <c r="F14" s="392"/>
      <c r="G14" s="392"/>
      <c r="H14" s="391"/>
      <c r="I14" s="391"/>
      <c r="J14" s="391"/>
      <c r="K14" s="391"/>
      <c r="L14" s="391"/>
      <c r="M14" s="391"/>
    </row>
    <row r="15" spans="1:13" s="46" customFormat="1" ht="14.25" customHeight="1">
      <c r="A15" s="775" t="s">
        <v>591</v>
      </c>
      <c r="B15" s="833" t="s">
        <v>1467</v>
      </c>
      <c r="C15" s="833"/>
      <c r="D15" s="833"/>
      <c r="E15" s="833"/>
      <c r="F15" s="833"/>
      <c r="G15" s="833"/>
      <c r="H15" s="391"/>
      <c r="I15" s="391"/>
      <c r="J15" s="391"/>
      <c r="K15" s="391"/>
      <c r="L15" s="391"/>
      <c r="M15" s="391"/>
    </row>
    <row r="16" spans="1:13" s="46" customFormat="1" ht="14.25" customHeight="1">
      <c r="A16" s="775"/>
      <c r="B16" s="401" t="s">
        <v>1483</v>
      </c>
      <c r="C16" s="401" t="s">
        <v>1484</v>
      </c>
      <c r="D16" s="401" t="s">
        <v>1485</v>
      </c>
      <c r="E16" s="401" t="s">
        <v>1486</v>
      </c>
      <c r="F16" s="401" t="s">
        <v>1487</v>
      </c>
      <c r="G16" s="330" t="s">
        <v>68</v>
      </c>
      <c r="H16" s="391"/>
      <c r="I16" s="391"/>
      <c r="J16" s="391"/>
      <c r="K16" s="391"/>
      <c r="L16" s="391"/>
      <c r="M16" s="391"/>
    </row>
    <row r="17" spans="1:13" s="46" customFormat="1" ht="14.25" customHeight="1">
      <c r="A17" s="137" t="s">
        <v>592</v>
      </c>
      <c r="B17" s="422">
        <v>331</v>
      </c>
      <c r="C17" s="422">
        <v>314</v>
      </c>
      <c r="D17" s="422">
        <v>335</v>
      </c>
      <c r="E17" s="422">
        <v>338</v>
      </c>
      <c r="F17" s="422">
        <v>283</v>
      </c>
      <c r="G17" s="423">
        <f t="shared" ref="G17:G23" si="0">SUM(B17:F17)</f>
        <v>1601</v>
      </c>
      <c r="H17" s="391"/>
      <c r="I17" s="391"/>
      <c r="J17" s="391"/>
      <c r="K17" s="391"/>
      <c r="L17" s="391"/>
      <c r="M17" s="391"/>
    </row>
    <row r="18" spans="1:13" s="46" customFormat="1" ht="14.25" customHeight="1">
      <c r="A18" s="133" t="s">
        <v>595</v>
      </c>
      <c r="B18" s="419">
        <v>427</v>
      </c>
      <c r="C18" s="419">
        <v>337</v>
      </c>
      <c r="D18" s="419">
        <v>253</v>
      </c>
      <c r="E18" s="419">
        <v>255</v>
      </c>
      <c r="F18" s="419">
        <v>256</v>
      </c>
      <c r="G18" s="420">
        <f t="shared" si="0"/>
        <v>1528</v>
      </c>
      <c r="H18" s="391"/>
      <c r="I18" s="391"/>
      <c r="J18" s="391"/>
      <c r="K18" s="391"/>
      <c r="L18" s="391"/>
      <c r="M18" s="391"/>
    </row>
    <row r="19" spans="1:13" s="46" customFormat="1" ht="14.25" customHeight="1">
      <c r="A19" s="133" t="s">
        <v>593</v>
      </c>
      <c r="B19" s="419">
        <v>148</v>
      </c>
      <c r="C19" s="419">
        <v>132</v>
      </c>
      <c r="D19" s="419">
        <v>118</v>
      </c>
      <c r="E19" s="419">
        <v>97</v>
      </c>
      <c r="F19" s="419">
        <v>98</v>
      </c>
      <c r="G19" s="420">
        <f t="shared" si="0"/>
        <v>593</v>
      </c>
      <c r="H19" s="391"/>
      <c r="I19" s="391"/>
      <c r="J19" s="391"/>
      <c r="K19" s="391"/>
      <c r="L19" s="391"/>
      <c r="M19" s="391"/>
    </row>
    <row r="20" spans="1:13" s="46" customFormat="1" ht="14.25" customHeight="1">
      <c r="A20" s="133" t="s">
        <v>1469</v>
      </c>
      <c r="B20" s="419">
        <v>79</v>
      </c>
      <c r="C20" s="419">
        <v>60</v>
      </c>
      <c r="D20" s="419">
        <v>82</v>
      </c>
      <c r="E20" s="419">
        <v>88</v>
      </c>
      <c r="F20" s="419">
        <v>69</v>
      </c>
      <c r="G20" s="420">
        <f t="shared" si="0"/>
        <v>378</v>
      </c>
      <c r="H20" s="391"/>
      <c r="I20" s="391"/>
      <c r="J20" s="391"/>
      <c r="K20" s="391"/>
      <c r="L20" s="391"/>
      <c r="M20" s="391"/>
    </row>
    <row r="21" spans="1:13" s="46" customFormat="1" ht="14.25" customHeight="1">
      <c r="A21" s="133" t="s">
        <v>594</v>
      </c>
      <c r="B21" s="419">
        <v>412</v>
      </c>
      <c r="C21" s="419">
        <v>314</v>
      </c>
      <c r="D21" s="419">
        <v>304</v>
      </c>
      <c r="E21" s="419">
        <v>274</v>
      </c>
      <c r="F21" s="419">
        <v>299</v>
      </c>
      <c r="G21" s="420">
        <f t="shared" si="0"/>
        <v>1603</v>
      </c>
      <c r="H21" s="391"/>
      <c r="I21" s="391"/>
      <c r="J21" s="391"/>
      <c r="K21" s="391"/>
      <c r="L21" s="391"/>
      <c r="M21" s="391"/>
    </row>
    <row r="22" spans="1:13" s="46" customFormat="1" ht="14.25" customHeight="1">
      <c r="A22" s="133" t="s">
        <v>1468</v>
      </c>
      <c r="B22" s="419">
        <v>136</v>
      </c>
      <c r="C22" s="419">
        <v>149</v>
      </c>
      <c r="D22" s="419">
        <v>131</v>
      </c>
      <c r="E22" s="419">
        <v>134</v>
      </c>
      <c r="F22" s="419">
        <v>139</v>
      </c>
      <c r="G22" s="420">
        <f t="shared" si="0"/>
        <v>689</v>
      </c>
      <c r="H22" s="391"/>
      <c r="I22" s="391"/>
      <c r="J22" s="391"/>
      <c r="K22" s="391"/>
      <c r="L22" s="391"/>
      <c r="M22" s="391"/>
    </row>
    <row r="23" spans="1:13" s="46" customFormat="1" ht="14.25" customHeight="1">
      <c r="A23" s="133" t="s">
        <v>1470</v>
      </c>
      <c r="B23" s="419">
        <v>177</v>
      </c>
      <c r="C23" s="419">
        <v>150</v>
      </c>
      <c r="D23" s="419">
        <v>150</v>
      </c>
      <c r="E23" s="419">
        <v>171</v>
      </c>
      <c r="F23" s="419">
        <v>196</v>
      </c>
      <c r="G23" s="420">
        <f t="shared" si="0"/>
        <v>844</v>
      </c>
      <c r="H23" s="391"/>
      <c r="I23" s="391"/>
      <c r="J23" s="391"/>
      <c r="K23" s="391"/>
      <c r="L23" s="391"/>
      <c r="M23" s="391"/>
    </row>
    <row r="24" spans="1:13" s="46" customFormat="1" ht="14.25" customHeight="1">
      <c r="A24" s="405" t="s">
        <v>68</v>
      </c>
      <c r="B24" s="421">
        <f t="shared" ref="B24:G24" si="1">SUM(B17:B23)</f>
        <v>1710</v>
      </c>
      <c r="C24" s="421">
        <f t="shared" si="1"/>
        <v>1456</v>
      </c>
      <c r="D24" s="421">
        <f t="shared" si="1"/>
        <v>1373</v>
      </c>
      <c r="E24" s="421">
        <f t="shared" si="1"/>
        <v>1357</v>
      </c>
      <c r="F24" s="421">
        <f t="shared" si="1"/>
        <v>1340</v>
      </c>
      <c r="G24" s="420">
        <f t="shared" si="1"/>
        <v>7236</v>
      </c>
      <c r="H24" s="391"/>
      <c r="I24" s="391"/>
      <c r="J24" s="391"/>
      <c r="K24" s="391"/>
      <c r="L24" s="391"/>
      <c r="M24" s="391"/>
    </row>
    <row r="25" spans="1:13" s="46" customFormat="1" ht="14.25" customHeight="1">
      <c r="A25" s="403"/>
      <c r="B25" s="392"/>
      <c r="C25" s="392"/>
      <c r="D25" s="392"/>
      <c r="E25" s="392"/>
      <c r="F25" s="392"/>
      <c r="G25" s="392"/>
      <c r="H25" s="391"/>
      <c r="I25" s="391"/>
      <c r="J25" s="391"/>
      <c r="K25" s="391"/>
      <c r="L25" s="391"/>
      <c r="M25" s="391"/>
    </row>
    <row r="26" spans="1:13" s="46" customFormat="1" ht="14.25" customHeight="1">
      <c r="A26" s="403"/>
      <c r="B26" s="392"/>
      <c r="C26" s="392"/>
      <c r="D26" s="392"/>
      <c r="E26" s="392"/>
      <c r="F26" s="392"/>
      <c r="G26" s="392"/>
      <c r="H26" s="391"/>
      <c r="I26" s="391"/>
      <c r="J26" s="391"/>
      <c r="K26" s="391"/>
      <c r="L26" s="391"/>
      <c r="M26" s="391"/>
    </row>
    <row r="27" spans="1:13" s="46" customFormat="1" ht="28.5" customHeight="1">
      <c r="A27" s="788" t="s">
        <v>1829</v>
      </c>
      <c r="B27" s="788"/>
      <c r="C27" s="788"/>
      <c r="D27" s="788"/>
      <c r="E27" s="788"/>
      <c r="F27" s="788"/>
      <c r="G27" s="788"/>
      <c r="H27" s="788"/>
      <c r="I27" s="788"/>
      <c r="J27" s="788"/>
    </row>
    <row r="28" spans="1:13" s="46" customFormat="1" ht="14.25" customHeight="1">
      <c r="A28" s="403"/>
      <c r="B28" s="392"/>
      <c r="C28" s="392"/>
      <c r="D28" s="392"/>
      <c r="E28" s="392"/>
      <c r="F28" s="392"/>
      <c r="G28" s="392"/>
      <c r="H28" s="391"/>
      <c r="I28" s="391"/>
      <c r="J28" s="391"/>
      <c r="K28" s="391"/>
      <c r="L28" s="391"/>
      <c r="M28" s="391"/>
    </row>
    <row r="29" spans="1:13" s="46" customFormat="1" ht="14.25" customHeight="1">
      <c r="A29" s="775" t="s">
        <v>591</v>
      </c>
      <c r="B29" s="775" t="s">
        <v>1504</v>
      </c>
      <c r="C29" s="775"/>
      <c r="D29" s="775"/>
      <c r="E29" s="775"/>
      <c r="F29" s="775"/>
      <c r="G29" s="775"/>
      <c r="H29" s="391"/>
      <c r="I29" s="391"/>
      <c r="J29" s="391"/>
      <c r="K29" s="391"/>
      <c r="L29" s="391"/>
      <c r="M29" s="391"/>
    </row>
    <row r="30" spans="1:13" s="46" customFormat="1" ht="14.25" customHeight="1">
      <c r="A30" s="775"/>
      <c r="B30" s="401" t="s">
        <v>1483</v>
      </c>
      <c r="C30" s="401" t="s">
        <v>1484</v>
      </c>
      <c r="D30" s="401" t="s">
        <v>1485</v>
      </c>
      <c r="E30" s="401" t="s">
        <v>1486</v>
      </c>
      <c r="F30" s="401" t="s">
        <v>1487</v>
      </c>
      <c r="G30" s="330" t="s">
        <v>68</v>
      </c>
      <c r="H30" s="391"/>
      <c r="I30" s="391"/>
      <c r="J30" s="391"/>
      <c r="K30" s="391"/>
      <c r="L30" s="391"/>
      <c r="M30" s="391"/>
    </row>
    <row r="31" spans="1:13" s="46" customFormat="1" ht="14.25" customHeight="1">
      <c r="A31" s="137" t="s">
        <v>592</v>
      </c>
      <c r="B31" s="422">
        <v>15</v>
      </c>
      <c r="C31" s="422">
        <v>15</v>
      </c>
      <c r="D31" s="422">
        <v>16</v>
      </c>
      <c r="E31" s="422">
        <v>13</v>
      </c>
      <c r="F31" s="422">
        <v>12</v>
      </c>
      <c r="G31" s="424">
        <f>SUM(B31:F31)</f>
        <v>71</v>
      </c>
      <c r="H31" s="391"/>
      <c r="I31" s="391"/>
      <c r="J31" s="391"/>
      <c r="K31" s="391"/>
      <c r="L31" s="391"/>
      <c r="M31" s="391"/>
    </row>
    <row r="32" spans="1:13" s="46" customFormat="1" ht="14.25" customHeight="1">
      <c r="A32" s="133" t="s">
        <v>595</v>
      </c>
      <c r="B32" s="419">
        <v>14</v>
      </c>
      <c r="C32" s="419">
        <v>11</v>
      </c>
      <c r="D32" s="419">
        <v>12</v>
      </c>
      <c r="E32" s="419">
        <v>11</v>
      </c>
      <c r="F32" s="419">
        <v>10</v>
      </c>
      <c r="G32" s="421">
        <f t="shared" ref="G32:G37" si="2">SUM(B32:F32)</f>
        <v>58</v>
      </c>
      <c r="H32" s="391"/>
      <c r="I32" s="391"/>
      <c r="J32" s="391"/>
      <c r="K32" s="391"/>
      <c r="L32" s="391"/>
      <c r="M32" s="391"/>
    </row>
    <row r="33" spans="1:13" s="46" customFormat="1" ht="14.25" customHeight="1">
      <c r="A33" s="133" t="s">
        <v>593</v>
      </c>
      <c r="B33" s="419">
        <v>5</v>
      </c>
      <c r="C33" s="419">
        <v>5</v>
      </c>
      <c r="D33" s="419">
        <v>5</v>
      </c>
      <c r="E33" s="419">
        <v>4</v>
      </c>
      <c r="F33" s="419">
        <v>5</v>
      </c>
      <c r="G33" s="421">
        <f t="shared" si="2"/>
        <v>24</v>
      </c>
      <c r="H33" s="391"/>
      <c r="I33" s="391"/>
      <c r="J33" s="391"/>
      <c r="K33" s="391"/>
      <c r="L33" s="391"/>
      <c r="M33" s="391"/>
    </row>
    <row r="34" spans="1:13" s="46" customFormat="1" ht="14.25" customHeight="1">
      <c r="A34" s="133" t="s">
        <v>1469</v>
      </c>
      <c r="B34" s="419">
        <v>3</v>
      </c>
      <c r="C34" s="419">
        <v>4</v>
      </c>
      <c r="D34" s="419">
        <v>5</v>
      </c>
      <c r="E34" s="419">
        <v>4</v>
      </c>
      <c r="F34" s="419">
        <v>5</v>
      </c>
      <c r="G34" s="421">
        <f t="shared" si="2"/>
        <v>21</v>
      </c>
      <c r="H34" s="391"/>
      <c r="I34" s="391"/>
      <c r="J34" s="391"/>
      <c r="K34" s="391"/>
      <c r="L34" s="391"/>
      <c r="M34" s="391"/>
    </row>
    <row r="35" spans="1:13" s="46" customFormat="1" ht="14.25" customHeight="1">
      <c r="A35" s="133" t="s">
        <v>594</v>
      </c>
      <c r="B35" s="419">
        <v>15</v>
      </c>
      <c r="C35" s="419">
        <v>15</v>
      </c>
      <c r="D35" s="419">
        <v>10</v>
      </c>
      <c r="E35" s="419">
        <v>13</v>
      </c>
      <c r="F35" s="419">
        <v>13</v>
      </c>
      <c r="G35" s="421">
        <f t="shared" si="2"/>
        <v>66</v>
      </c>
      <c r="H35" s="391"/>
      <c r="I35" s="391"/>
      <c r="J35" s="391"/>
      <c r="K35" s="391"/>
      <c r="L35" s="391"/>
      <c r="M35" s="391"/>
    </row>
    <row r="36" spans="1:13" s="46" customFormat="1" ht="14.25" customHeight="1">
      <c r="A36" s="133" t="s">
        <v>1468</v>
      </c>
      <c r="B36" s="419">
        <v>7</v>
      </c>
      <c r="C36" s="419">
        <v>6</v>
      </c>
      <c r="D36" s="419">
        <v>7</v>
      </c>
      <c r="E36" s="419">
        <v>8</v>
      </c>
      <c r="F36" s="419">
        <v>5</v>
      </c>
      <c r="G36" s="421">
        <f t="shared" si="2"/>
        <v>33</v>
      </c>
      <c r="H36" s="391"/>
      <c r="I36" s="391"/>
      <c r="J36" s="391"/>
      <c r="K36" s="391"/>
      <c r="L36" s="391"/>
      <c r="M36" s="391"/>
    </row>
    <row r="37" spans="1:13" s="46" customFormat="1" ht="14.25" customHeight="1">
      <c r="A37" s="133" t="s">
        <v>1470</v>
      </c>
      <c r="B37" s="419">
        <v>9</v>
      </c>
      <c r="C37" s="419">
        <v>9</v>
      </c>
      <c r="D37" s="419">
        <v>9</v>
      </c>
      <c r="E37" s="419">
        <v>10</v>
      </c>
      <c r="F37" s="419">
        <v>8</v>
      </c>
      <c r="G37" s="421">
        <f t="shared" si="2"/>
        <v>45</v>
      </c>
      <c r="H37" s="391"/>
      <c r="I37" s="391"/>
      <c r="J37" s="391"/>
      <c r="K37" s="391"/>
      <c r="L37" s="391"/>
      <c r="M37" s="391"/>
    </row>
    <row r="38" spans="1:13" s="46" customFormat="1" ht="14.25" customHeight="1">
      <c r="A38" s="405" t="s">
        <v>68</v>
      </c>
      <c r="B38" s="142">
        <f>SUM(B31:B37)</f>
        <v>68</v>
      </c>
      <c r="C38" s="142">
        <f t="shared" ref="C38:F38" si="3">SUM(C31:C37)</f>
        <v>65</v>
      </c>
      <c r="D38" s="142">
        <f t="shared" si="3"/>
        <v>64</v>
      </c>
      <c r="E38" s="142">
        <f t="shared" si="3"/>
        <v>63</v>
      </c>
      <c r="F38" s="142">
        <f t="shared" si="3"/>
        <v>58</v>
      </c>
      <c r="G38" s="142">
        <f>SUM(G31:G37)</f>
        <v>318</v>
      </c>
      <c r="H38" s="391"/>
      <c r="I38" s="391"/>
      <c r="J38" s="391"/>
      <c r="K38" s="391"/>
      <c r="L38" s="391"/>
      <c r="M38" s="391"/>
    </row>
    <row r="39" spans="1:13" s="46" customFormat="1" ht="14.25" customHeight="1">
      <c r="A39" s="403"/>
      <c r="B39" s="392"/>
      <c r="C39" s="392"/>
      <c r="D39" s="392"/>
      <c r="E39" s="392"/>
      <c r="F39" s="392"/>
      <c r="G39" s="392"/>
      <c r="H39" s="391"/>
      <c r="I39" s="391"/>
      <c r="J39" s="391"/>
      <c r="K39" s="391"/>
      <c r="L39" s="391"/>
      <c r="M39" s="391"/>
    </row>
    <row r="40" spans="1:13" s="46" customFormat="1" ht="14.25" customHeight="1">
      <c r="A40" s="403"/>
      <c r="B40" s="392"/>
      <c r="C40" s="392"/>
      <c r="D40" s="392"/>
      <c r="E40" s="392"/>
      <c r="F40" s="392"/>
      <c r="G40" s="392"/>
      <c r="H40" s="391"/>
      <c r="I40" s="391"/>
      <c r="J40" s="391"/>
      <c r="K40" s="391"/>
      <c r="L40" s="391"/>
      <c r="M40" s="391"/>
    </row>
    <row r="41" spans="1:13" s="46" customFormat="1" ht="14.25" customHeight="1">
      <c r="A41" s="775" t="s">
        <v>591</v>
      </c>
      <c r="B41" s="833" t="s">
        <v>1467</v>
      </c>
      <c r="C41" s="833"/>
      <c r="D41" s="833"/>
      <c r="E41" s="833"/>
      <c r="F41" s="833"/>
      <c r="G41" s="833"/>
      <c r="H41" s="391"/>
      <c r="I41" s="391"/>
      <c r="J41" s="391"/>
      <c r="K41" s="391"/>
      <c r="L41" s="391"/>
      <c r="M41" s="391"/>
    </row>
    <row r="42" spans="1:13" s="46" customFormat="1" ht="14.25" customHeight="1">
      <c r="A42" s="775"/>
      <c r="B42" s="401" t="s">
        <v>1483</v>
      </c>
      <c r="C42" s="401" t="s">
        <v>1484</v>
      </c>
      <c r="D42" s="401" t="s">
        <v>1485</v>
      </c>
      <c r="E42" s="401" t="s">
        <v>1486</v>
      </c>
      <c r="F42" s="401" t="s">
        <v>1487</v>
      </c>
      <c r="G42" s="330" t="s">
        <v>68</v>
      </c>
      <c r="H42" s="391"/>
      <c r="I42" s="391"/>
      <c r="J42" s="391"/>
      <c r="K42" s="391"/>
      <c r="L42" s="391"/>
      <c r="M42" s="391"/>
    </row>
    <row r="43" spans="1:13" s="46" customFormat="1" ht="14.25" customHeight="1">
      <c r="A43" s="137" t="s">
        <v>592</v>
      </c>
      <c r="B43" s="422">
        <v>14</v>
      </c>
      <c r="C43" s="422">
        <v>14</v>
      </c>
      <c r="D43" s="422">
        <v>15</v>
      </c>
      <c r="E43" s="422">
        <v>15</v>
      </c>
      <c r="F43" s="422">
        <v>13</v>
      </c>
      <c r="G43" s="423">
        <f t="shared" ref="G43:G49" si="4">SUM(B43:F43)</f>
        <v>71</v>
      </c>
      <c r="H43" s="391"/>
      <c r="I43" s="391"/>
      <c r="J43" s="391"/>
      <c r="K43" s="391"/>
      <c r="L43" s="391"/>
      <c r="M43" s="391"/>
    </row>
    <row r="44" spans="1:13" s="46" customFormat="1" ht="14.25" customHeight="1">
      <c r="A44" s="133" t="s">
        <v>595</v>
      </c>
      <c r="B44" s="419">
        <v>17</v>
      </c>
      <c r="C44" s="419">
        <v>14</v>
      </c>
      <c r="D44" s="419">
        <v>11</v>
      </c>
      <c r="E44" s="419">
        <v>12</v>
      </c>
      <c r="F44" s="419">
        <v>11</v>
      </c>
      <c r="G44" s="420">
        <f t="shared" si="4"/>
        <v>65</v>
      </c>
      <c r="H44" s="391"/>
      <c r="I44" s="391"/>
      <c r="J44" s="391"/>
      <c r="K44" s="391"/>
      <c r="L44" s="391"/>
      <c r="M44" s="391"/>
    </row>
    <row r="45" spans="1:13" s="46" customFormat="1" ht="14.25" customHeight="1">
      <c r="A45" s="133" t="s">
        <v>593</v>
      </c>
      <c r="B45" s="419">
        <v>6</v>
      </c>
      <c r="C45" s="419">
        <v>5</v>
      </c>
      <c r="D45" s="419">
        <v>5</v>
      </c>
      <c r="E45" s="419">
        <v>5</v>
      </c>
      <c r="F45" s="419">
        <v>4</v>
      </c>
      <c r="G45" s="420">
        <f t="shared" si="4"/>
        <v>25</v>
      </c>
      <c r="H45" s="391"/>
      <c r="I45" s="391"/>
      <c r="J45" s="391"/>
      <c r="K45" s="391"/>
      <c r="L45" s="391"/>
      <c r="M45" s="391"/>
    </row>
    <row r="46" spans="1:13" s="46" customFormat="1" ht="14.25" customHeight="1">
      <c r="A46" s="133" t="s">
        <v>1469</v>
      </c>
      <c r="B46" s="419">
        <v>4</v>
      </c>
      <c r="C46" s="419">
        <v>3</v>
      </c>
      <c r="D46" s="419">
        <v>4</v>
      </c>
      <c r="E46" s="419">
        <v>5</v>
      </c>
      <c r="F46" s="419">
        <v>4</v>
      </c>
      <c r="G46" s="420">
        <f t="shared" si="4"/>
        <v>20</v>
      </c>
      <c r="H46" s="391"/>
      <c r="I46" s="391"/>
      <c r="J46" s="391"/>
      <c r="K46" s="391"/>
      <c r="L46" s="391"/>
      <c r="M46" s="391"/>
    </row>
    <row r="47" spans="1:13" s="46" customFormat="1" ht="14.25" customHeight="1">
      <c r="A47" s="133" t="s">
        <v>594</v>
      </c>
      <c r="B47" s="419">
        <v>17</v>
      </c>
      <c r="C47" s="419">
        <v>14</v>
      </c>
      <c r="D47" s="419">
        <v>14</v>
      </c>
      <c r="E47" s="419">
        <v>12</v>
      </c>
      <c r="F47" s="419">
        <v>14</v>
      </c>
      <c r="G47" s="420">
        <f t="shared" si="4"/>
        <v>71</v>
      </c>
      <c r="H47" s="391"/>
      <c r="I47" s="391"/>
      <c r="J47" s="391"/>
      <c r="K47" s="391"/>
      <c r="L47" s="391"/>
      <c r="M47" s="391"/>
    </row>
    <row r="48" spans="1:13" s="46" customFormat="1" ht="14.25" customHeight="1">
      <c r="A48" s="133" t="s">
        <v>1468</v>
      </c>
      <c r="B48" s="419">
        <v>6</v>
      </c>
      <c r="C48" s="419">
        <v>6</v>
      </c>
      <c r="D48" s="419">
        <v>7</v>
      </c>
      <c r="E48" s="419">
        <v>6</v>
      </c>
      <c r="F48" s="419">
        <v>7</v>
      </c>
      <c r="G48" s="420">
        <f t="shared" si="4"/>
        <v>32</v>
      </c>
      <c r="H48" s="391"/>
      <c r="I48" s="391"/>
      <c r="J48" s="391"/>
      <c r="K48" s="391"/>
      <c r="L48" s="391"/>
      <c r="M48" s="391"/>
    </row>
    <row r="49" spans="1:13" s="46" customFormat="1" ht="14.25" customHeight="1">
      <c r="A49" s="133" t="s">
        <v>1470</v>
      </c>
      <c r="B49" s="419">
        <v>8</v>
      </c>
      <c r="C49" s="419">
        <v>8</v>
      </c>
      <c r="D49" s="419">
        <v>8</v>
      </c>
      <c r="E49" s="419">
        <v>9</v>
      </c>
      <c r="F49" s="419">
        <v>10</v>
      </c>
      <c r="G49" s="420">
        <f t="shared" si="4"/>
        <v>43</v>
      </c>
      <c r="H49" s="391"/>
      <c r="I49" s="391"/>
      <c r="J49" s="391"/>
      <c r="K49" s="391"/>
      <c r="L49" s="391"/>
      <c r="M49" s="391"/>
    </row>
    <row r="50" spans="1:13" s="46" customFormat="1" ht="14.25" customHeight="1">
      <c r="A50" s="405" t="s">
        <v>68</v>
      </c>
      <c r="B50" s="421">
        <f t="shared" ref="B50:G50" si="5">SUM(B43:B49)</f>
        <v>72</v>
      </c>
      <c r="C50" s="421">
        <f t="shared" si="5"/>
        <v>64</v>
      </c>
      <c r="D50" s="421">
        <f t="shared" si="5"/>
        <v>64</v>
      </c>
      <c r="E50" s="421">
        <f t="shared" si="5"/>
        <v>64</v>
      </c>
      <c r="F50" s="421">
        <f t="shared" si="5"/>
        <v>63</v>
      </c>
      <c r="G50" s="420">
        <f t="shared" si="5"/>
        <v>327</v>
      </c>
      <c r="H50" s="391"/>
      <c r="I50" s="391"/>
      <c r="J50" s="391"/>
      <c r="K50" s="391"/>
      <c r="L50" s="391"/>
      <c r="M50" s="391"/>
    </row>
    <row r="51" spans="1:13" s="46" customFormat="1" ht="14.25" customHeight="1">
      <c r="A51" s="403"/>
      <c r="B51" s="392"/>
      <c r="C51" s="392"/>
      <c r="D51" s="392"/>
      <c r="E51" s="392"/>
      <c r="F51" s="392"/>
      <c r="G51" s="392"/>
      <c r="H51" s="391"/>
      <c r="I51" s="391"/>
      <c r="J51" s="391"/>
      <c r="K51" s="391"/>
      <c r="L51" s="391"/>
      <c r="M51" s="391"/>
    </row>
    <row r="52" spans="1:13" s="46" customFormat="1" ht="14.25" customHeight="1">
      <c r="A52" s="403"/>
      <c r="B52" s="392"/>
      <c r="C52" s="392"/>
      <c r="D52" s="392"/>
      <c r="E52" s="392"/>
      <c r="F52" s="392"/>
      <c r="G52" s="392"/>
      <c r="H52" s="391"/>
      <c r="I52" s="391"/>
      <c r="J52" s="391"/>
      <c r="K52" s="391"/>
      <c r="L52" s="391"/>
      <c r="M52" s="391"/>
    </row>
    <row r="53" spans="1:13" s="46" customFormat="1" ht="14.25" customHeight="1"/>
    <row r="54" spans="1:13" s="46" customFormat="1" ht="14.25" customHeight="1"/>
    <row r="55" spans="1:13" s="46" customFormat="1" ht="14.25" customHeight="1"/>
    <row r="56" spans="1:13" s="46" customFormat="1" ht="14.25" customHeight="1"/>
  </sheetData>
  <mergeCells count="10">
    <mergeCell ref="A29:A30"/>
    <mergeCell ref="B3:G3"/>
    <mergeCell ref="B29:G29"/>
    <mergeCell ref="B41:G41"/>
    <mergeCell ref="A41:A42"/>
    <mergeCell ref="A1:J1"/>
    <mergeCell ref="A27:J27"/>
    <mergeCell ref="B15:G15"/>
    <mergeCell ref="A15:A16"/>
    <mergeCell ref="A3:A4"/>
  </mergeCells>
  <pageMargins left="0.70866141732283472" right="0.70866141732283472" top="0.74803149606299213" bottom="0.74803149606299213"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sheetPr>
    <pageSetUpPr fitToPage="1"/>
  </sheetPr>
  <dimension ref="A1:K42"/>
  <sheetViews>
    <sheetView workbookViewId="0"/>
  </sheetViews>
  <sheetFormatPr defaultRowHeight="12.75"/>
  <cols>
    <col min="1" max="1" width="27.140625" style="46" customWidth="1"/>
    <col min="2" max="2" width="12.42578125" style="46" customWidth="1"/>
    <col min="3" max="9" width="9.7109375" style="46" customWidth="1"/>
    <col min="10" max="16384" width="9.140625" style="46"/>
  </cols>
  <sheetData>
    <row r="1" spans="1:8" ht="15">
      <c r="A1" s="67" t="s">
        <v>1830</v>
      </c>
    </row>
    <row r="3" spans="1:8">
      <c r="A3" s="813" t="s">
        <v>596</v>
      </c>
      <c r="B3" s="813" t="s">
        <v>563</v>
      </c>
      <c r="C3" s="839" t="s">
        <v>1473</v>
      </c>
      <c r="D3" s="839"/>
      <c r="E3" s="839"/>
      <c r="F3" s="839" t="s">
        <v>1530</v>
      </c>
      <c r="G3" s="839"/>
      <c r="H3" s="839"/>
    </row>
    <row r="4" spans="1:8" ht="48.75" customHeight="1">
      <c r="A4" s="813"/>
      <c r="B4" s="813"/>
      <c r="C4" s="623" t="s">
        <v>586</v>
      </c>
      <c r="D4" s="623" t="s">
        <v>193</v>
      </c>
      <c r="E4" s="623" t="s">
        <v>1505</v>
      </c>
      <c r="F4" s="623" t="s">
        <v>586</v>
      </c>
      <c r="G4" s="623" t="s">
        <v>193</v>
      </c>
      <c r="H4" s="623" t="s">
        <v>1505</v>
      </c>
    </row>
    <row r="5" spans="1:8" ht="14.25" customHeight="1">
      <c r="A5" s="659" t="s">
        <v>597</v>
      </c>
      <c r="B5" s="138"/>
      <c r="C5" s="138"/>
      <c r="D5" s="138"/>
      <c r="E5" s="138"/>
      <c r="F5" s="138"/>
      <c r="G5" s="138"/>
      <c r="H5" s="138"/>
    </row>
    <row r="6" spans="1:8" ht="14.25" customHeight="1">
      <c r="A6" s="133" t="s">
        <v>598</v>
      </c>
      <c r="B6" s="134" t="s">
        <v>564</v>
      </c>
      <c r="C6" s="657">
        <v>1614</v>
      </c>
      <c r="D6" s="141">
        <v>90</v>
      </c>
      <c r="E6" s="177">
        <v>1109</v>
      </c>
      <c r="F6" s="174">
        <v>1601</v>
      </c>
      <c r="G6" s="141">
        <v>112</v>
      </c>
      <c r="H6" s="177">
        <v>1127</v>
      </c>
    </row>
    <row r="7" spans="1:8" ht="14.25" customHeight="1">
      <c r="A7" s="133" t="s">
        <v>599</v>
      </c>
      <c r="B7" s="134" t="s">
        <v>564</v>
      </c>
      <c r="C7" s="657">
        <v>1394</v>
      </c>
      <c r="D7" s="141">
        <v>87</v>
      </c>
      <c r="E7" s="177">
        <v>1021</v>
      </c>
      <c r="F7" s="174">
        <v>1528</v>
      </c>
      <c r="G7" s="141">
        <v>89</v>
      </c>
      <c r="H7" s="177">
        <v>1127</v>
      </c>
    </row>
    <row r="8" spans="1:8" ht="14.25" customHeight="1">
      <c r="A8" s="133" t="s">
        <v>600</v>
      </c>
      <c r="B8" s="134" t="s">
        <v>564</v>
      </c>
      <c r="C8" s="415">
        <v>558</v>
      </c>
      <c r="D8" s="141">
        <v>93</v>
      </c>
      <c r="E8" s="177">
        <v>424</v>
      </c>
      <c r="F8" s="141">
        <v>593</v>
      </c>
      <c r="G8" s="141">
        <v>109</v>
      </c>
      <c r="H8" s="177">
        <v>435</v>
      </c>
    </row>
    <row r="9" spans="1:8" ht="14.25" customHeight="1">
      <c r="A9" s="133" t="s">
        <v>601</v>
      </c>
      <c r="B9" s="134" t="s">
        <v>564</v>
      </c>
      <c r="C9" s="415">
        <v>381</v>
      </c>
      <c r="D9" s="141">
        <v>54</v>
      </c>
      <c r="E9" s="177">
        <v>323</v>
      </c>
      <c r="F9" s="141">
        <v>378</v>
      </c>
      <c r="G9" s="141">
        <v>55</v>
      </c>
      <c r="H9" s="177">
        <v>310</v>
      </c>
    </row>
    <row r="10" spans="1:8" ht="14.25" customHeight="1">
      <c r="A10" s="133" t="s">
        <v>602</v>
      </c>
      <c r="B10" s="134" t="s">
        <v>564</v>
      </c>
      <c r="C10" s="657">
        <v>1616</v>
      </c>
      <c r="D10" s="141">
        <v>124</v>
      </c>
      <c r="E10" s="177">
        <v>1387</v>
      </c>
      <c r="F10" s="174">
        <v>1603</v>
      </c>
      <c r="G10" s="141">
        <v>134</v>
      </c>
      <c r="H10" s="177">
        <v>1391</v>
      </c>
    </row>
    <row r="11" spans="1:8" ht="14.25" customHeight="1">
      <c r="A11" s="133" t="s">
        <v>603</v>
      </c>
      <c r="B11" s="134" t="s">
        <v>564</v>
      </c>
      <c r="C11" s="415">
        <v>697</v>
      </c>
      <c r="D11" s="141">
        <v>116</v>
      </c>
      <c r="E11" s="177">
        <v>559</v>
      </c>
      <c r="F11" s="141">
        <v>689</v>
      </c>
      <c r="G11" s="141">
        <v>149</v>
      </c>
      <c r="H11" s="177">
        <v>558</v>
      </c>
    </row>
    <row r="12" spans="1:8" ht="14.25" customHeight="1">
      <c r="A12" s="133" t="s">
        <v>604</v>
      </c>
      <c r="B12" s="134" t="s">
        <v>564</v>
      </c>
      <c r="C12" s="415">
        <v>891</v>
      </c>
      <c r="D12" s="141">
        <v>133</v>
      </c>
      <c r="E12" s="177">
        <v>686</v>
      </c>
      <c r="F12" s="141">
        <v>844</v>
      </c>
      <c r="G12" s="141">
        <v>135</v>
      </c>
      <c r="H12" s="177">
        <v>621</v>
      </c>
    </row>
    <row r="13" spans="1:8" ht="14.25" customHeight="1">
      <c r="A13" s="133" t="s">
        <v>584</v>
      </c>
      <c r="B13" s="134" t="s">
        <v>1461</v>
      </c>
      <c r="C13" s="415">
        <v>112</v>
      </c>
      <c r="D13" s="141">
        <v>0</v>
      </c>
      <c r="E13" s="177">
        <v>86</v>
      </c>
      <c r="F13" s="141">
        <v>109</v>
      </c>
      <c r="G13" s="141">
        <v>1</v>
      </c>
      <c r="H13" s="177">
        <v>84</v>
      </c>
    </row>
    <row r="14" spans="1:8" ht="14.25" customHeight="1">
      <c r="A14" s="133" t="s">
        <v>1527</v>
      </c>
      <c r="B14" s="134" t="s">
        <v>1461</v>
      </c>
      <c r="C14" s="415">
        <v>84</v>
      </c>
      <c r="D14" s="141">
        <v>2</v>
      </c>
      <c r="E14" s="177">
        <v>64</v>
      </c>
      <c r="F14" s="141">
        <v>47</v>
      </c>
      <c r="G14" s="141">
        <v>0</v>
      </c>
      <c r="H14" s="177">
        <v>34</v>
      </c>
    </row>
    <row r="15" spans="1:8" s="56" customFormat="1" ht="14.25" customHeight="1">
      <c r="A15" s="285" t="s">
        <v>1526</v>
      </c>
      <c r="B15" s="432" t="s">
        <v>1461</v>
      </c>
      <c r="C15" s="415">
        <v>46</v>
      </c>
      <c r="D15" s="415">
        <v>2</v>
      </c>
      <c r="E15" s="415" t="s">
        <v>1619</v>
      </c>
      <c r="F15" s="415">
        <v>51</v>
      </c>
      <c r="G15" s="415">
        <v>3</v>
      </c>
      <c r="H15" s="415" t="s">
        <v>1619</v>
      </c>
    </row>
    <row r="16" spans="1:8" s="56" customFormat="1" ht="14.25" customHeight="1">
      <c r="A16" s="285" t="s">
        <v>2222</v>
      </c>
      <c r="B16" s="432" t="s">
        <v>2223</v>
      </c>
      <c r="C16" s="415">
        <v>275</v>
      </c>
      <c r="D16" s="415">
        <v>54</v>
      </c>
      <c r="E16" s="415">
        <v>226</v>
      </c>
      <c r="F16" s="415">
        <v>274</v>
      </c>
      <c r="G16" s="415">
        <v>90</v>
      </c>
      <c r="H16" s="415">
        <v>232</v>
      </c>
    </row>
    <row r="17" spans="1:8" s="65" customFormat="1" ht="14.25" customHeight="1">
      <c r="A17" s="522" t="s">
        <v>172</v>
      </c>
      <c r="B17" s="746"/>
      <c r="C17" s="416">
        <f t="shared" ref="C17:H17" si="0">SUM(C6:C16)</f>
        <v>7668</v>
      </c>
      <c r="D17" s="416">
        <f t="shared" si="0"/>
        <v>755</v>
      </c>
      <c r="E17" s="416">
        <f t="shared" si="0"/>
        <v>5885</v>
      </c>
      <c r="F17" s="416">
        <f t="shared" si="0"/>
        <v>7717</v>
      </c>
      <c r="G17" s="416">
        <f t="shared" si="0"/>
        <v>877</v>
      </c>
      <c r="H17" s="416">
        <f t="shared" si="0"/>
        <v>5919</v>
      </c>
    </row>
    <row r="18" spans="1:8" ht="14.25" hidden="1" customHeight="1">
      <c r="A18" s="319"/>
      <c r="B18" s="395"/>
      <c r="C18" s="390"/>
      <c r="D18" s="390"/>
      <c r="E18" s="390"/>
      <c r="F18" s="390"/>
      <c r="G18" s="390"/>
      <c r="H18" s="390"/>
    </row>
    <row r="19" spans="1:8" ht="14.25" hidden="1" customHeight="1">
      <c r="A19" s="67" t="s">
        <v>1831</v>
      </c>
      <c r="B19" s="395"/>
      <c r="C19" s="390"/>
      <c r="D19" s="390"/>
      <c r="E19" s="390"/>
      <c r="F19" s="390"/>
      <c r="G19" s="390"/>
      <c r="H19" s="390"/>
    </row>
    <row r="20" spans="1:8" ht="14.25" hidden="1" customHeight="1">
      <c r="A20" s="67"/>
      <c r="B20" s="428"/>
      <c r="C20" s="390"/>
      <c r="D20" s="390"/>
      <c r="E20" s="390"/>
      <c r="F20" s="390"/>
      <c r="G20" s="390"/>
      <c r="H20" s="390"/>
    </row>
    <row r="21" spans="1:8" hidden="1">
      <c r="A21" s="813" t="s">
        <v>596</v>
      </c>
      <c r="B21" s="813" t="s">
        <v>563</v>
      </c>
      <c r="C21" s="839" t="s">
        <v>1473</v>
      </c>
      <c r="D21" s="839"/>
      <c r="E21" s="839"/>
    </row>
    <row r="22" spans="1:8" ht="48.75" hidden="1" customHeight="1">
      <c r="A22" s="813"/>
      <c r="B22" s="813"/>
      <c r="C22" s="623" t="s">
        <v>586</v>
      </c>
      <c r="D22" s="623" t="s">
        <v>193</v>
      </c>
      <c r="E22" s="623" t="s">
        <v>1534</v>
      </c>
    </row>
    <row r="23" spans="1:8" ht="14.25" hidden="1" customHeight="1">
      <c r="A23" s="522" t="s">
        <v>605</v>
      </c>
      <c r="B23" s="432"/>
      <c r="C23" s="415"/>
      <c r="D23" s="415"/>
      <c r="E23" s="415"/>
      <c r="F23" s="56"/>
    </row>
    <row r="24" spans="1:8" ht="14.25" hidden="1" customHeight="1">
      <c r="A24" s="285" t="s">
        <v>606</v>
      </c>
      <c r="B24" s="432" t="s">
        <v>564</v>
      </c>
      <c r="C24" s="415">
        <v>381</v>
      </c>
      <c r="D24" s="415">
        <v>36</v>
      </c>
      <c r="E24" s="415">
        <v>22</v>
      </c>
      <c r="F24" s="277"/>
      <c r="G24" s="390"/>
      <c r="H24" s="390"/>
    </row>
    <row r="25" spans="1:8" ht="14.25" hidden="1" customHeight="1">
      <c r="A25" s="522" t="s">
        <v>607</v>
      </c>
      <c r="B25" s="432"/>
      <c r="C25" s="415"/>
      <c r="D25" s="415"/>
      <c r="E25" s="415"/>
      <c r="F25" s="277"/>
      <c r="G25" s="390"/>
      <c r="H25" s="390"/>
    </row>
    <row r="26" spans="1:8" ht="14.25" hidden="1" customHeight="1">
      <c r="A26" s="285" t="s">
        <v>608</v>
      </c>
      <c r="B26" s="432" t="s">
        <v>564</v>
      </c>
      <c r="C26" s="415">
        <v>210</v>
      </c>
      <c r="D26" s="415">
        <v>50</v>
      </c>
      <c r="E26" s="415">
        <v>4</v>
      </c>
      <c r="F26" s="277"/>
      <c r="G26" s="390"/>
      <c r="H26" s="390"/>
    </row>
    <row r="27" spans="1:8" ht="14.25" hidden="1" customHeight="1">
      <c r="A27" s="285" t="s">
        <v>609</v>
      </c>
      <c r="B27" s="432" t="s">
        <v>564</v>
      </c>
      <c r="C27" s="415">
        <v>863</v>
      </c>
      <c r="D27" s="415">
        <v>51</v>
      </c>
      <c r="E27" s="415">
        <v>22</v>
      </c>
      <c r="F27" s="277"/>
      <c r="G27" s="390"/>
      <c r="H27" s="390"/>
    </row>
    <row r="28" spans="1:8" ht="14.25" hidden="1" customHeight="1">
      <c r="A28" s="285" t="s">
        <v>610</v>
      </c>
      <c r="B28" s="432" t="s">
        <v>564</v>
      </c>
      <c r="C28" s="415">
        <v>567</v>
      </c>
      <c r="D28" s="415">
        <v>69</v>
      </c>
      <c r="E28" s="415">
        <v>10</v>
      </c>
      <c r="F28" s="277"/>
      <c r="G28" s="390"/>
      <c r="H28" s="390"/>
    </row>
    <row r="29" spans="1:8" ht="14.25" hidden="1" customHeight="1">
      <c r="A29" s="522" t="s">
        <v>1472</v>
      </c>
      <c r="B29" s="158"/>
      <c r="C29" s="158"/>
      <c r="D29" s="158"/>
      <c r="E29" s="158"/>
      <c r="F29" s="277"/>
      <c r="G29" s="390"/>
      <c r="H29" s="390"/>
    </row>
    <row r="30" spans="1:8" ht="14.25" hidden="1" customHeight="1">
      <c r="A30" s="285" t="s">
        <v>611</v>
      </c>
      <c r="B30" s="432" t="s">
        <v>564</v>
      </c>
      <c r="C30" s="415">
        <v>330</v>
      </c>
      <c r="D30" s="415">
        <v>33</v>
      </c>
      <c r="E30" s="415">
        <v>15</v>
      </c>
      <c r="F30" s="277"/>
      <c r="G30" s="390"/>
      <c r="H30" s="390"/>
    </row>
    <row r="31" spans="1:8" ht="14.25" hidden="1" customHeight="1">
      <c r="A31" s="285" t="s">
        <v>1528</v>
      </c>
      <c r="B31" s="432" t="s">
        <v>564</v>
      </c>
      <c r="C31" s="415">
        <v>175</v>
      </c>
      <c r="D31" s="415">
        <v>41</v>
      </c>
      <c r="E31" s="415">
        <v>0</v>
      </c>
      <c r="F31" s="277"/>
      <c r="G31" s="390"/>
      <c r="H31" s="390"/>
    </row>
    <row r="32" spans="1:8" ht="14.25" hidden="1" customHeight="1">
      <c r="A32" s="522" t="s">
        <v>612</v>
      </c>
      <c r="B32" s="158"/>
      <c r="C32" s="158"/>
      <c r="D32" s="158"/>
      <c r="E32" s="158"/>
      <c r="F32" s="277"/>
      <c r="G32" s="390"/>
      <c r="H32" s="390"/>
    </row>
    <row r="33" spans="1:11" ht="14.25" hidden="1" customHeight="1">
      <c r="A33" s="285" t="s">
        <v>613</v>
      </c>
      <c r="B33" s="432" t="s">
        <v>564</v>
      </c>
      <c r="C33" s="415">
        <v>870</v>
      </c>
      <c r="D33" s="415">
        <v>170</v>
      </c>
      <c r="E33" s="415">
        <v>22</v>
      </c>
      <c r="F33" s="277"/>
      <c r="G33" s="390"/>
      <c r="H33" s="390"/>
    </row>
    <row r="34" spans="1:11" ht="14.25" hidden="1" customHeight="1">
      <c r="A34" s="285" t="s">
        <v>614</v>
      </c>
      <c r="B34" s="432" t="s">
        <v>564</v>
      </c>
      <c r="C34" s="415">
        <v>796</v>
      </c>
      <c r="D34" s="415">
        <v>35</v>
      </c>
      <c r="E34" s="415">
        <v>0</v>
      </c>
      <c r="F34" s="277"/>
      <c r="G34" s="390"/>
      <c r="H34" s="390"/>
    </row>
    <row r="35" spans="1:11" ht="14.25" hidden="1" customHeight="1">
      <c r="A35" s="522" t="s">
        <v>615</v>
      </c>
      <c r="B35" s="658"/>
      <c r="C35" s="415"/>
      <c r="D35" s="415"/>
      <c r="E35" s="415"/>
      <c r="F35" s="277"/>
      <c r="G35" s="390"/>
      <c r="H35" s="390"/>
      <c r="K35" s="389"/>
    </row>
    <row r="36" spans="1:11" ht="14.25" hidden="1" customHeight="1">
      <c r="A36" s="285" t="s">
        <v>616</v>
      </c>
      <c r="B36" s="658" t="s">
        <v>617</v>
      </c>
      <c r="C36" s="415">
        <v>486</v>
      </c>
      <c r="D36" s="415">
        <v>4</v>
      </c>
      <c r="E36" s="415">
        <v>21</v>
      </c>
      <c r="F36" s="277"/>
      <c r="G36" s="390"/>
      <c r="H36" s="390"/>
    </row>
    <row r="37" spans="1:11" ht="14.25" hidden="1" customHeight="1">
      <c r="A37" s="285" t="s">
        <v>1529</v>
      </c>
      <c r="B37" s="658" t="s">
        <v>617</v>
      </c>
      <c r="C37" s="415">
        <v>198</v>
      </c>
      <c r="D37" s="415">
        <v>14</v>
      </c>
      <c r="E37" s="415">
        <v>0</v>
      </c>
      <c r="F37" s="277"/>
      <c r="G37" s="390"/>
      <c r="H37" s="390"/>
    </row>
    <row r="38" spans="1:11" ht="14.25" hidden="1" customHeight="1">
      <c r="A38" s="285" t="s">
        <v>618</v>
      </c>
      <c r="B38" s="432" t="s">
        <v>620</v>
      </c>
      <c r="C38" s="415">
        <v>69</v>
      </c>
      <c r="D38" s="415">
        <v>11</v>
      </c>
      <c r="E38" s="415">
        <v>0</v>
      </c>
      <c r="F38" s="277"/>
      <c r="G38" s="390"/>
      <c r="H38" s="390"/>
    </row>
    <row r="39" spans="1:11" ht="14.25" hidden="1" customHeight="1">
      <c r="A39" s="285" t="s">
        <v>619</v>
      </c>
      <c r="B39" s="432" t="s">
        <v>620</v>
      </c>
      <c r="C39" s="415">
        <v>39</v>
      </c>
      <c r="D39" s="415">
        <v>4</v>
      </c>
      <c r="E39" s="415">
        <v>0</v>
      </c>
      <c r="F39" s="277"/>
      <c r="G39" s="390"/>
      <c r="H39" s="390"/>
    </row>
    <row r="40" spans="1:11" ht="14.25" hidden="1" customHeight="1">
      <c r="A40" s="319"/>
      <c r="F40" s="390"/>
      <c r="G40" s="390"/>
      <c r="H40" s="390"/>
    </row>
    <row r="41" spans="1:11" ht="14.25" hidden="1" customHeight="1">
      <c r="A41" s="97" t="s">
        <v>1531</v>
      </c>
    </row>
    <row r="42" spans="1:11" ht="14.25" hidden="1" customHeight="1">
      <c r="A42" s="97" t="s">
        <v>621</v>
      </c>
    </row>
  </sheetData>
  <mergeCells count="7">
    <mergeCell ref="A3:A4"/>
    <mergeCell ref="B3:B4"/>
    <mergeCell ref="C3:E3"/>
    <mergeCell ref="F3:H3"/>
    <mergeCell ref="A21:A22"/>
    <mergeCell ref="B21:B22"/>
    <mergeCell ref="C21:E21"/>
  </mergeCells>
  <pageMargins left="0.70866141732283472" right="0.70866141732283472" top="0.74803149606299213" bottom="0.74803149606299213" header="0.31496062992125984" footer="0.31496062992125984"/>
  <pageSetup paperSize="9" scale="91" fitToHeight="2" orientation="portrait" r:id="rId1"/>
</worksheet>
</file>

<file path=xl/worksheets/sheet55.xml><?xml version="1.0" encoding="utf-8"?>
<worksheet xmlns="http://schemas.openxmlformats.org/spreadsheetml/2006/main" xmlns:r="http://schemas.openxmlformats.org/officeDocument/2006/relationships">
  <dimension ref="A1:AS33"/>
  <sheetViews>
    <sheetView topLeftCell="A11" workbookViewId="0">
      <selection activeCell="A10" activeCellId="1" sqref="A2:F2 A10:F10"/>
    </sheetView>
  </sheetViews>
  <sheetFormatPr defaultRowHeight="12.75"/>
  <cols>
    <col min="1" max="1" width="26.5703125" style="444" customWidth="1"/>
    <col min="2" max="4" width="14.7109375" style="444" customWidth="1"/>
    <col min="5" max="16384" width="9.140625" style="444"/>
  </cols>
  <sheetData>
    <row r="1" spans="1:45" hidden="1">
      <c r="B1" s="444" t="e">
        <f ca="1">DotStatQuery(C1)</f>
        <v>#NAME?</v>
      </c>
      <c r="C1" s="444" t="s">
        <v>1543</v>
      </c>
    </row>
    <row r="2" spans="1:45" ht="15">
      <c r="A2" s="119" t="s">
        <v>2094</v>
      </c>
    </row>
    <row r="4" spans="1:45" s="448" customFormat="1" ht="22.5" customHeight="1">
      <c r="A4" s="252" t="s">
        <v>0</v>
      </c>
      <c r="B4" s="252">
        <v>2015</v>
      </c>
      <c r="C4" s="252">
        <v>2016</v>
      </c>
      <c r="D4" s="252">
        <v>2017</v>
      </c>
    </row>
    <row r="5" spans="1:45">
      <c r="A5" s="662" t="s">
        <v>1545</v>
      </c>
      <c r="B5" s="663">
        <v>638</v>
      </c>
      <c r="C5" s="663">
        <v>670</v>
      </c>
      <c r="D5" s="663">
        <v>664</v>
      </c>
    </row>
    <row r="6" spans="1:45">
      <c r="A6" s="643" t="s">
        <v>1546</v>
      </c>
      <c r="B6" s="641">
        <v>705</v>
      </c>
      <c r="C6" s="641">
        <v>702</v>
      </c>
      <c r="D6" s="641">
        <v>700</v>
      </c>
    </row>
    <row r="7" spans="1:45">
      <c r="A7" s="666" t="s">
        <v>185</v>
      </c>
      <c r="B7" s="648">
        <v>1343</v>
      </c>
      <c r="C7" s="648">
        <v>1372</v>
      </c>
      <c r="D7" s="648">
        <v>1364</v>
      </c>
    </row>
    <row r="10" spans="1:45" ht="30.75" customHeight="1">
      <c r="A10" s="863" t="s">
        <v>2095</v>
      </c>
      <c r="B10" s="863"/>
      <c r="C10" s="863"/>
      <c r="D10" s="863"/>
      <c r="E10" s="863"/>
      <c r="F10" s="863"/>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ht="12.75" customHeight="1">
      <c r="A11" s="615"/>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row>
    <row r="12" spans="1:45" s="447" customFormat="1" ht="22.5" customHeight="1">
      <c r="A12" s="625" t="s">
        <v>1832</v>
      </c>
      <c r="B12" s="625">
        <v>2015</v>
      </c>
      <c r="C12" s="625">
        <v>2016</v>
      </c>
      <c r="D12" s="625">
        <v>2017</v>
      </c>
    </row>
    <row r="13" spans="1:45">
      <c r="A13" s="660" t="s">
        <v>1833</v>
      </c>
      <c r="B13" s="642">
        <v>56</v>
      </c>
      <c r="C13" s="642">
        <v>66</v>
      </c>
      <c r="D13" s="642">
        <v>77</v>
      </c>
    </row>
    <row r="14" spans="1:45">
      <c r="A14" s="644" t="s">
        <v>1834</v>
      </c>
      <c r="B14" s="642">
        <v>42</v>
      </c>
      <c r="C14" s="642">
        <v>51</v>
      </c>
      <c r="D14" s="642">
        <v>50</v>
      </c>
    </row>
    <row r="15" spans="1:45">
      <c r="A15" s="644" t="s">
        <v>1835</v>
      </c>
      <c r="B15" s="642">
        <v>50</v>
      </c>
      <c r="C15" s="642">
        <v>52</v>
      </c>
      <c r="D15" s="642">
        <v>50</v>
      </c>
    </row>
    <row r="16" spans="1:45">
      <c r="A16" s="644" t="s">
        <v>1836</v>
      </c>
      <c r="B16" s="642">
        <v>141</v>
      </c>
      <c r="C16" s="642">
        <v>146</v>
      </c>
      <c r="D16" s="642">
        <v>142</v>
      </c>
    </row>
    <row r="17" spans="1:4">
      <c r="A17" s="644" t="s">
        <v>1837</v>
      </c>
      <c r="B17" s="642">
        <v>170</v>
      </c>
      <c r="C17" s="642">
        <v>176</v>
      </c>
      <c r="D17" s="642">
        <v>166</v>
      </c>
    </row>
    <row r="18" spans="1:4">
      <c r="A18" s="644" t="s">
        <v>1838</v>
      </c>
      <c r="B18" s="642">
        <v>70</v>
      </c>
      <c r="C18" s="642">
        <v>74</v>
      </c>
      <c r="D18" s="642">
        <v>61</v>
      </c>
    </row>
    <row r="19" spans="1:4">
      <c r="A19" s="644" t="s">
        <v>1839</v>
      </c>
      <c r="B19" s="642">
        <v>39</v>
      </c>
      <c r="C19" s="642">
        <v>46</v>
      </c>
      <c r="D19" s="642">
        <v>44</v>
      </c>
    </row>
    <row r="20" spans="1:4">
      <c r="A20" s="644" t="s">
        <v>1840</v>
      </c>
      <c r="B20" s="642">
        <v>223</v>
      </c>
      <c r="C20" s="642">
        <v>209</v>
      </c>
      <c r="D20" s="642">
        <v>208</v>
      </c>
    </row>
    <row r="21" spans="1:4">
      <c r="A21" s="644" t="s">
        <v>1841</v>
      </c>
      <c r="B21" s="642">
        <v>144</v>
      </c>
      <c r="C21" s="642">
        <v>132</v>
      </c>
      <c r="D21" s="642">
        <v>122</v>
      </c>
    </row>
    <row r="22" spans="1:4">
      <c r="A22" s="644" t="s">
        <v>1842</v>
      </c>
      <c r="B22" s="642">
        <v>126</v>
      </c>
      <c r="C22" s="642">
        <v>109</v>
      </c>
      <c r="D22" s="642">
        <v>116</v>
      </c>
    </row>
    <row r="23" spans="1:4">
      <c r="A23" s="644" t="s">
        <v>1843</v>
      </c>
      <c r="B23" s="642">
        <v>101</v>
      </c>
      <c r="C23" s="642">
        <v>108</v>
      </c>
      <c r="D23" s="642">
        <v>111</v>
      </c>
    </row>
    <row r="24" spans="1:4">
      <c r="A24" s="644" t="s">
        <v>1844</v>
      </c>
      <c r="B24" s="642">
        <v>75</v>
      </c>
      <c r="C24" s="642">
        <v>91</v>
      </c>
      <c r="D24" s="642">
        <v>94</v>
      </c>
    </row>
    <row r="25" spans="1:4">
      <c r="A25" s="644" t="s">
        <v>1845</v>
      </c>
      <c r="B25" s="642">
        <v>53</v>
      </c>
      <c r="C25" s="642">
        <v>49</v>
      </c>
      <c r="D25" s="642">
        <v>52</v>
      </c>
    </row>
    <row r="26" spans="1:4">
      <c r="A26" s="644" t="s">
        <v>1846</v>
      </c>
      <c r="B26" s="642">
        <v>37</v>
      </c>
      <c r="C26" s="642">
        <v>43</v>
      </c>
      <c r="D26" s="642">
        <v>45</v>
      </c>
    </row>
    <row r="27" spans="1:4">
      <c r="A27" s="644" t="s">
        <v>1847</v>
      </c>
      <c r="B27" s="642">
        <v>16</v>
      </c>
      <c r="C27" s="642">
        <v>20</v>
      </c>
      <c r="D27" s="642">
        <v>26</v>
      </c>
    </row>
    <row r="28" spans="1:4" s="446" customFormat="1">
      <c r="A28" s="645" t="s">
        <v>185</v>
      </c>
      <c r="B28" s="648" t="s">
        <v>1553</v>
      </c>
      <c r="C28" s="648" t="s">
        <v>1554</v>
      </c>
      <c r="D28" s="648" t="s">
        <v>1555</v>
      </c>
    </row>
    <row r="30" spans="1:4">
      <c r="A30" s="671" t="s">
        <v>347</v>
      </c>
    </row>
    <row r="33" spans="1:1" ht="15">
      <c r="A33" s="670" t="s">
        <v>1848</v>
      </c>
    </row>
  </sheetData>
  <mergeCells count="1">
    <mergeCell ref="A10:F10"/>
  </mergeCells>
  <pageMargins left="0.75" right="0.75" top="1.55" bottom="1" header="0.5" footer="0.5"/>
  <pageSetup paperSize="9" scale="95" orientation="portrait" r:id="rId1"/>
  <drawing r:id="rId2"/>
</worksheet>
</file>

<file path=xl/worksheets/sheet56.xml><?xml version="1.0" encoding="utf-8"?>
<worksheet xmlns="http://schemas.openxmlformats.org/spreadsheetml/2006/main" xmlns:r="http://schemas.openxmlformats.org/officeDocument/2006/relationships">
  <dimension ref="A1:D40"/>
  <sheetViews>
    <sheetView workbookViewId="0">
      <selection activeCell="A30" activeCellId="1" sqref="A1 A30"/>
    </sheetView>
  </sheetViews>
  <sheetFormatPr defaultRowHeight="12.75"/>
  <cols>
    <col min="1" max="1" width="28" customWidth="1"/>
  </cols>
  <sheetData>
    <row r="1" spans="1:4" s="444" customFormat="1" ht="15">
      <c r="A1" s="6" t="s">
        <v>2096</v>
      </c>
    </row>
    <row r="2" spans="1:4" s="444" customFormat="1">
      <c r="A2" s="445"/>
      <c r="B2" s="864"/>
      <c r="C2" s="864"/>
      <c r="D2" s="864"/>
    </row>
    <row r="3" spans="1:4" s="444" customFormat="1">
      <c r="A3" s="252">
        <v>2015</v>
      </c>
      <c r="B3" s="620" t="s">
        <v>1545</v>
      </c>
      <c r="C3" s="620" t="s">
        <v>1546</v>
      </c>
      <c r="D3" s="620" t="s">
        <v>185</v>
      </c>
    </row>
    <row r="4" spans="1:4" s="444" customFormat="1" ht="12.75" customHeight="1">
      <c r="A4" s="664" t="s">
        <v>1556</v>
      </c>
      <c r="B4" s="661">
        <v>194</v>
      </c>
      <c r="C4" s="661">
        <v>83</v>
      </c>
      <c r="D4" s="661">
        <v>277</v>
      </c>
    </row>
    <row r="5" spans="1:4" s="444" customFormat="1" ht="12.75" customHeight="1">
      <c r="A5" s="646" t="s">
        <v>1557</v>
      </c>
      <c r="B5" s="642">
        <v>6040</v>
      </c>
      <c r="C5" s="642">
        <v>6649</v>
      </c>
      <c r="D5" s="642">
        <v>12689</v>
      </c>
    </row>
    <row r="6" spans="1:4" s="444" customFormat="1" ht="12.75" customHeight="1">
      <c r="A6" s="646" t="s">
        <v>1558</v>
      </c>
      <c r="B6" s="642">
        <v>516</v>
      </c>
      <c r="C6" s="642">
        <v>984</v>
      </c>
      <c r="D6" s="642">
        <v>1500</v>
      </c>
    </row>
    <row r="7" spans="1:4" s="444" customFormat="1" ht="12.75" customHeight="1">
      <c r="A7" s="646" t="s">
        <v>1559</v>
      </c>
      <c r="B7" s="642">
        <v>6174</v>
      </c>
      <c r="C7" s="642">
        <v>7380</v>
      </c>
      <c r="D7" s="642">
        <v>13554</v>
      </c>
    </row>
    <row r="8" spans="1:4" s="444" customFormat="1" ht="12.75" customHeight="1">
      <c r="A8" s="647" t="s">
        <v>1547</v>
      </c>
      <c r="B8" s="648">
        <v>599</v>
      </c>
      <c r="C8" s="648">
        <v>414</v>
      </c>
      <c r="D8" s="648">
        <v>1013</v>
      </c>
    </row>
    <row r="9" spans="1:4" s="444" customFormat="1" ht="12.75" customHeight="1">
      <c r="A9" s="644" t="s">
        <v>1560</v>
      </c>
      <c r="B9" s="649">
        <f>SUM(B4:B8)</f>
        <v>13523</v>
      </c>
      <c r="C9" s="649">
        <f>SUM(C4:C8)</f>
        <v>15510</v>
      </c>
      <c r="D9" s="649">
        <f>SUM(D4:D8)</f>
        <v>29033</v>
      </c>
    </row>
    <row r="10" spans="1:4" s="444" customFormat="1" ht="12.75" customHeight="1">
      <c r="B10" s="449"/>
      <c r="C10" s="449"/>
      <c r="D10" s="449"/>
    </row>
    <row r="11" spans="1:4" s="444" customFormat="1" ht="12.75" customHeight="1">
      <c r="B11" s="449"/>
      <c r="C11" s="449"/>
      <c r="D11" s="449"/>
    </row>
    <row r="12" spans="1:4" s="444" customFormat="1">
      <c r="A12" s="252">
        <v>2016</v>
      </c>
      <c r="B12" s="620" t="s">
        <v>1545</v>
      </c>
      <c r="C12" s="620" t="s">
        <v>1546</v>
      </c>
      <c r="D12" s="620" t="s">
        <v>185</v>
      </c>
    </row>
    <row r="13" spans="1:4" s="444" customFormat="1" ht="12.75" customHeight="1">
      <c r="A13" s="664" t="s">
        <v>1556</v>
      </c>
      <c r="B13" s="661">
        <v>192</v>
      </c>
      <c r="C13" s="661">
        <v>81</v>
      </c>
      <c r="D13" s="661">
        <v>273</v>
      </c>
    </row>
    <row r="14" spans="1:4" s="444" customFormat="1" ht="12.75" customHeight="1">
      <c r="A14" s="646" t="s">
        <v>1557</v>
      </c>
      <c r="B14" s="642">
        <v>6257</v>
      </c>
      <c r="C14" s="642">
        <v>6630</v>
      </c>
      <c r="D14" s="642">
        <v>12887</v>
      </c>
    </row>
    <row r="15" spans="1:4" s="444" customFormat="1" ht="12.75" customHeight="1">
      <c r="A15" s="646" t="s">
        <v>1558</v>
      </c>
      <c r="B15" s="642">
        <v>539</v>
      </c>
      <c r="C15" s="642">
        <v>962</v>
      </c>
      <c r="D15" s="642">
        <v>1501</v>
      </c>
    </row>
    <row r="16" spans="1:4" s="444" customFormat="1" ht="12.75" customHeight="1">
      <c r="A16" s="646" t="s">
        <v>1559</v>
      </c>
      <c r="B16" s="642">
        <v>6162</v>
      </c>
      <c r="C16" s="642">
        <v>7405</v>
      </c>
      <c r="D16" s="642">
        <v>13567</v>
      </c>
    </row>
    <row r="17" spans="1:4" s="444" customFormat="1" ht="12.75" customHeight="1">
      <c r="A17" s="647" t="s">
        <v>1547</v>
      </c>
      <c r="B17" s="648">
        <v>552</v>
      </c>
      <c r="C17" s="648">
        <v>399</v>
      </c>
      <c r="D17" s="648">
        <v>951</v>
      </c>
    </row>
    <row r="18" spans="1:4" s="444" customFormat="1" ht="12.75" customHeight="1">
      <c r="A18" s="644" t="s">
        <v>1560</v>
      </c>
      <c r="B18" s="649">
        <f>SUM(B13:B17)</f>
        <v>13702</v>
      </c>
      <c r="C18" s="649">
        <f>SUM(C13:C17)</f>
        <v>15477</v>
      </c>
      <c r="D18" s="649">
        <f>SUM(D13:D17)</f>
        <v>29179</v>
      </c>
    </row>
    <row r="19" spans="1:4" s="444" customFormat="1" ht="12.75" customHeight="1">
      <c r="B19" s="449"/>
      <c r="C19" s="449"/>
      <c r="D19" s="449"/>
    </row>
    <row r="20" spans="1:4" s="444" customFormat="1" ht="12.75" customHeight="1">
      <c r="B20" s="449"/>
      <c r="C20" s="449"/>
      <c r="D20" s="449"/>
    </row>
    <row r="21" spans="1:4" s="444" customFormat="1">
      <c r="A21" s="252">
        <v>2017</v>
      </c>
      <c r="B21" s="620" t="s">
        <v>1545</v>
      </c>
      <c r="C21" s="620" t="s">
        <v>1546</v>
      </c>
      <c r="D21" s="620" t="s">
        <v>185</v>
      </c>
    </row>
    <row r="22" spans="1:4" s="444" customFormat="1" ht="12.75" customHeight="1">
      <c r="A22" s="664" t="s">
        <v>1556</v>
      </c>
      <c r="B22" s="661">
        <v>183</v>
      </c>
      <c r="C22" s="661">
        <v>76</v>
      </c>
      <c r="D22" s="661">
        <v>259</v>
      </c>
    </row>
    <row r="23" spans="1:4" s="444" customFormat="1" ht="12.75" customHeight="1">
      <c r="A23" s="646" t="s">
        <v>1557</v>
      </c>
      <c r="B23" s="642">
        <v>6270</v>
      </c>
      <c r="C23" s="642">
        <v>6668</v>
      </c>
      <c r="D23" s="642">
        <v>12938</v>
      </c>
    </row>
    <row r="24" spans="1:4" s="444" customFormat="1" ht="12.75" customHeight="1">
      <c r="A24" s="646" t="s">
        <v>1558</v>
      </c>
      <c r="B24" s="642">
        <v>560</v>
      </c>
      <c r="C24" s="642">
        <v>992</v>
      </c>
      <c r="D24" s="642">
        <v>1552</v>
      </c>
    </row>
    <row r="25" spans="1:4" s="444" customFormat="1" ht="12.75" customHeight="1">
      <c r="A25" s="646" t="s">
        <v>1559</v>
      </c>
      <c r="B25" s="642">
        <v>6132</v>
      </c>
      <c r="C25" s="642">
        <v>7150</v>
      </c>
      <c r="D25" s="642">
        <v>13282</v>
      </c>
    </row>
    <row r="26" spans="1:4" s="444" customFormat="1" ht="12.75" customHeight="1">
      <c r="A26" s="647" t="s">
        <v>1547</v>
      </c>
      <c r="B26" s="648">
        <v>557</v>
      </c>
      <c r="C26" s="648">
        <v>416</v>
      </c>
      <c r="D26" s="648">
        <v>973</v>
      </c>
    </row>
    <row r="27" spans="1:4" s="444" customFormat="1" ht="12.75" customHeight="1">
      <c r="A27" s="644" t="s">
        <v>1560</v>
      </c>
      <c r="B27" s="649">
        <f>SUM(B22:B26)</f>
        <v>13702</v>
      </c>
      <c r="C27" s="649">
        <f>SUM(C22:C26)</f>
        <v>15302</v>
      </c>
      <c r="D27" s="649">
        <f>SUM(D22:D26)</f>
        <v>29004</v>
      </c>
    </row>
    <row r="28" spans="1:4" s="444" customFormat="1" ht="12.75" customHeight="1">
      <c r="B28" s="449"/>
      <c r="C28" s="449"/>
      <c r="D28" s="449"/>
    </row>
    <row r="29" spans="1:4" s="444" customFormat="1"/>
    <row r="30" spans="1:4" s="444" customFormat="1" ht="15">
      <c r="A30" s="6" t="s">
        <v>2097</v>
      </c>
    </row>
    <row r="31" spans="1:4" s="444" customFormat="1" ht="15">
      <c r="A31" s="6"/>
    </row>
    <row r="32" spans="1:4" s="444" customFormat="1">
      <c r="A32" s="636"/>
      <c r="B32" s="625">
        <v>2015</v>
      </c>
      <c r="C32" s="625">
        <v>2016</v>
      </c>
      <c r="D32" s="625">
        <v>2017</v>
      </c>
    </row>
    <row r="33" spans="1:4" s="444" customFormat="1" ht="12.75" customHeight="1">
      <c r="A33" s="660" t="s">
        <v>1548</v>
      </c>
      <c r="B33" s="661">
        <v>70</v>
      </c>
      <c r="C33" s="661">
        <v>122</v>
      </c>
      <c r="D33" s="661">
        <v>198</v>
      </c>
    </row>
    <row r="34" spans="1:4" s="444" customFormat="1" ht="12.75" customHeight="1">
      <c r="A34" s="644" t="s">
        <v>1549</v>
      </c>
      <c r="B34" s="642">
        <v>128</v>
      </c>
      <c r="C34" s="642">
        <v>118</v>
      </c>
      <c r="D34" s="642">
        <v>120</v>
      </c>
    </row>
    <row r="35" spans="1:4" s="444" customFormat="1" ht="12.75" customHeight="1">
      <c r="A35" s="644" t="s">
        <v>1550</v>
      </c>
      <c r="B35" s="642">
        <v>95</v>
      </c>
      <c r="C35" s="642">
        <v>81</v>
      </c>
      <c r="D35" s="642">
        <v>55</v>
      </c>
    </row>
    <row r="36" spans="1:4" s="444" customFormat="1" ht="12.75" customHeight="1">
      <c r="A36" s="644" t="s">
        <v>1551</v>
      </c>
      <c r="B36" s="642">
        <v>447</v>
      </c>
      <c r="C36" s="642">
        <v>390</v>
      </c>
      <c r="D36" s="642">
        <v>386</v>
      </c>
    </row>
    <row r="37" spans="1:4" s="444" customFormat="1" ht="12.75" customHeight="1">
      <c r="A37" s="644" t="s">
        <v>1552</v>
      </c>
      <c r="B37" s="649">
        <v>273</v>
      </c>
      <c r="C37" s="649">
        <v>240</v>
      </c>
      <c r="D37" s="649">
        <v>214</v>
      </c>
    </row>
    <row r="38" spans="1:4" s="446" customFormat="1" ht="12.75" customHeight="1">
      <c r="A38" s="645" t="s">
        <v>185</v>
      </c>
      <c r="B38" s="648">
        <v>1013</v>
      </c>
      <c r="C38" s="648">
        <v>951</v>
      </c>
      <c r="D38" s="648">
        <v>973</v>
      </c>
    </row>
    <row r="39" spans="1:4" s="444" customFormat="1"/>
    <row r="40" spans="1:4" s="444" customFormat="1">
      <c r="A40" s="672" t="s">
        <v>347</v>
      </c>
    </row>
  </sheetData>
  <mergeCells count="1">
    <mergeCell ref="B2:D2"/>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dimension ref="A1:L35"/>
  <sheetViews>
    <sheetView workbookViewId="0">
      <selection sqref="A1:C1"/>
    </sheetView>
  </sheetViews>
  <sheetFormatPr defaultRowHeight="12.75"/>
  <cols>
    <col min="1" max="1" width="53.7109375" style="46" customWidth="1"/>
    <col min="2" max="3" width="9.140625" style="46"/>
    <col min="4" max="4" width="20.28515625" style="436" hidden="1" customWidth="1"/>
    <col min="5" max="5" width="33.5703125" style="436" customWidth="1"/>
    <col min="6" max="6" width="20.28515625" style="436" hidden="1" customWidth="1"/>
    <col min="7" max="9" width="20.28515625" style="436" customWidth="1"/>
    <col min="10" max="12" width="9.140625" style="436"/>
    <col min="13" max="16384" width="9.140625" style="46"/>
  </cols>
  <sheetData>
    <row r="1" spans="1:12" ht="30.75" customHeight="1">
      <c r="A1" s="788" t="s">
        <v>2098</v>
      </c>
      <c r="B1" s="788"/>
      <c r="C1" s="788"/>
    </row>
    <row r="2" spans="1:12" ht="13.5" customHeight="1">
      <c r="A2" s="427"/>
      <c r="B2" s="427"/>
    </row>
    <row r="3" spans="1:12" ht="24" customHeight="1">
      <c r="A3" s="802" t="s">
        <v>622</v>
      </c>
      <c r="B3" s="802" t="s">
        <v>586</v>
      </c>
      <c r="C3" s="802"/>
    </row>
    <row r="4" spans="1:12" ht="24" customHeight="1">
      <c r="A4" s="802"/>
      <c r="B4" s="622" t="s">
        <v>1473</v>
      </c>
      <c r="C4" s="622" t="s">
        <v>1530</v>
      </c>
      <c r="E4" s="46"/>
      <c r="F4" s="46"/>
      <c r="G4" s="46"/>
      <c r="H4" s="46"/>
      <c r="I4" s="46"/>
      <c r="J4" s="46"/>
      <c r="K4" s="46"/>
      <c r="L4" s="46"/>
    </row>
    <row r="5" spans="1:12" ht="14.25" customHeight="1">
      <c r="A5" s="871" t="s">
        <v>623</v>
      </c>
      <c r="B5" s="872"/>
      <c r="C5" s="873"/>
      <c r="D5" s="433"/>
      <c r="E5" s="46"/>
      <c r="F5" s="46"/>
      <c r="G5" s="46"/>
      <c r="H5" s="46"/>
      <c r="I5" s="46"/>
      <c r="J5" s="46"/>
      <c r="K5" s="46"/>
      <c r="L5" s="46"/>
    </row>
    <row r="6" spans="1:12" ht="14.25" customHeight="1">
      <c r="A6" s="283" t="s">
        <v>624</v>
      </c>
      <c r="B6" s="141">
        <v>3</v>
      </c>
      <c r="C6" s="314">
        <v>4</v>
      </c>
      <c r="D6" s="434" t="s">
        <v>1535</v>
      </c>
      <c r="E6" s="46"/>
      <c r="F6" s="46"/>
      <c r="G6" s="46"/>
      <c r="H6" s="46"/>
      <c r="I6" s="46"/>
      <c r="J6" s="46"/>
      <c r="K6" s="46"/>
      <c r="L6" s="46"/>
    </row>
    <row r="7" spans="1:12" ht="14.25" customHeight="1">
      <c r="A7" s="283" t="s">
        <v>625</v>
      </c>
      <c r="B7" s="141">
        <v>1</v>
      </c>
      <c r="C7" s="314">
        <v>1</v>
      </c>
      <c r="D7" s="868" t="s">
        <v>1533</v>
      </c>
      <c r="E7" s="46"/>
      <c r="F7" s="46"/>
      <c r="G7" s="46"/>
      <c r="H7" s="46"/>
      <c r="I7" s="46"/>
      <c r="J7" s="46"/>
      <c r="K7" s="46"/>
      <c r="L7" s="46"/>
    </row>
    <row r="8" spans="1:12" ht="14.25" customHeight="1">
      <c r="A8" s="283" t="s">
        <v>626</v>
      </c>
      <c r="B8" s="141">
        <v>2</v>
      </c>
      <c r="C8" s="314">
        <v>2</v>
      </c>
      <c r="D8" s="869"/>
      <c r="E8" s="46"/>
      <c r="F8" s="46"/>
      <c r="G8" s="46"/>
      <c r="H8" s="46"/>
      <c r="I8" s="46"/>
      <c r="J8" s="46"/>
      <c r="K8" s="46"/>
      <c r="L8" s="46"/>
    </row>
    <row r="9" spans="1:12" ht="14.25" customHeight="1">
      <c r="A9" s="283" t="s">
        <v>1789</v>
      </c>
      <c r="B9" s="141">
        <v>63</v>
      </c>
      <c r="C9" s="314">
        <v>60</v>
      </c>
      <c r="D9" s="869"/>
      <c r="E9" s="46"/>
      <c r="F9" s="46"/>
      <c r="G9" s="46"/>
      <c r="H9" s="46"/>
      <c r="I9" s="46"/>
      <c r="J9" s="46"/>
      <c r="K9" s="46"/>
      <c r="L9" s="46"/>
    </row>
    <row r="10" spans="1:12" ht="14.25" customHeight="1">
      <c r="A10" s="283" t="s">
        <v>627</v>
      </c>
      <c r="B10" s="141">
        <v>2</v>
      </c>
      <c r="C10" s="314">
        <v>1</v>
      </c>
      <c r="D10" s="869"/>
      <c r="E10" s="46"/>
      <c r="F10" s="46"/>
      <c r="G10" s="46"/>
      <c r="H10" s="46"/>
      <c r="I10" s="46"/>
      <c r="J10" s="46"/>
      <c r="K10" s="46"/>
      <c r="L10" s="46"/>
    </row>
    <row r="11" spans="1:12" ht="14.25" customHeight="1">
      <c r="A11" s="283" t="s">
        <v>628</v>
      </c>
      <c r="B11" s="141">
        <v>1</v>
      </c>
      <c r="C11" s="314"/>
      <c r="D11" s="869"/>
      <c r="E11" s="46"/>
      <c r="F11" s="46"/>
      <c r="G11" s="46"/>
      <c r="H11" s="46"/>
      <c r="I11" s="46"/>
      <c r="J11" s="46"/>
      <c r="K11" s="46"/>
      <c r="L11" s="46"/>
    </row>
    <row r="12" spans="1:12" ht="14.25" customHeight="1">
      <c r="A12" s="652" t="s">
        <v>68</v>
      </c>
      <c r="B12" s="142">
        <v>72</v>
      </c>
      <c r="C12" s="667">
        <v>68</v>
      </c>
      <c r="D12" s="650" t="s">
        <v>1532</v>
      </c>
      <c r="E12" s="46"/>
      <c r="F12" s="46"/>
      <c r="G12" s="46"/>
      <c r="H12" s="46"/>
      <c r="I12" s="46"/>
      <c r="J12" s="46"/>
      <c r="K12" s="46"/>
      <c r="L12" s="46"/>
    </row>
    <row r="13" spans="1:12" ht="14.25" customHeight="1">
      <c r="A13" s="877"/>
      <c r="B13" s="878"/>
      <c r="C13" s="879"/>
      <c r="D13" s="651" t="s">
        <v>261</v>
      </c>
      <c r="E13" s="46"/>
      <c r="F13" s="46"/>
      <c r="G13" s="46"/>
      <c r="H13" s="46"/>
      <c r="I13" s="46"/>
      <c r="J13" s="46"/>
      <c r="K13" s="46"/>
      <c r="L13" s="46"/>
    </row>
    <row r="14" spans="1:12" ht="14.25" customHeight="1">
      <c r="A14" s="874" t="s">
        <v>629</v>
      </c>
      <c r="B14" s="875"/>
      <c r="C14" s="876"/>
      <c r="D14" s="438"/>
      <c r="E14" s="46"/>
      <c r="F14" s="46"/>
      <c r="G14" s="46"/>
      <c r="H14" s="46"/>
      <c r="I14" s="46"/>
      <c r="J14" s="46"/>
      <c r="K14" s="46"/>
      <c r="L14" s="46"/>
    </row>
    <row r="15" spans="1:12" ht="14.25" customHeight="1">
      <c r="A15" s="283" t="s">
        <v>630</v>
      </c>
      <c r="B15" s="174">
        <v>11</v>
      </c>
      <c r="C15" s="314" t="s">
        <v>1822</v>
      </c>
      <c r="D15" s="438"/>
      <c r="E15" s="438"/>
      <c r="F15" s="439"/>
      <c r="G15" s="440"/>
      <c r="H15" s="438"/>
      <c r="I15" s="438"/>
      <c r="J15" s="438"/>
      <c r="K15" s="438"/>
    </row>
    <row r="16" spans="1:12" ht="14.25" customHeight="1">
      <c r="A16" s="283" t="s">
        <v>631</v>
      </c>
      <c r="B16" s="174">
        <v>2</v>
      </c>
      <c r="C16" s="314" t="s">
        <v>1822</v>
      </c>
      <c r="D16" s="438"/>
      <c r="E16" s="438"/>
      <c r="F16" s="439"/>
      <c r="G16" s="440"/>
      <c r="H16" s="438"/>
      <c r="I16" s="438"/>
      <c r="J16" s="438"/>
      <c r="K16" s="438"/>
    </row>
    <row r="17" spans="1:11" ht="14.25" customHeight="1">
      <c r="A17" s="283" t="s">
        <v>632</v>
      </c>
      <c r="B17" s="174">
        <v>418</v>
      </c>
      <c r="C17" s="314" t="s">
        <v>1822</v>
      </c>
      <c r="D17" s="434" t="s">
        <v>1535</v>
      </c>
      <c r="E17" s="46"/>
      <c r="F17" s="46"/>
      <c r="G17" s="46"/>
      <c r="H17" s="46"/>
      <c r="I17" s="46"/>
      <c r="J17" s="46"/>
      <c r="K17" s="435"/>
    </row>
    <row r="18" spans="1:11" ht="14.25" customHeight="1">
      <c r="A18" s="283" t="s">
        <v>633</v>
      </c>
      <c r="B18" s="668">
        <v>81</v>
      </c>
      <c r="C18" s="314" t="s">
        <v>1822</v>
      </c>
      <c r="D18" s="865" t="s">
        <v>1533</v>
      </c>
      <c r="E18" s="46"/>
      <c r="F18" s="46"/>
      <c r="G18" s="46"/>
      <c r="H18" s="46"/>
      <c r="I18" s="46"/>
      <c r="J18" s="46"/>
      <c r="K18" s="438"/>
    </row>
    <row r="19" spans="1:11" ht="14.25" customHeight="1">
      <c r="A19" s="283" t="s">
        <v>634</v>
      </c>
      <c r="B19" s="174">
        <v>290</v>
      </c>
      <c r="C19" s="314" t="s">
        <v>1822</v>
      </c>
      <c r="D19" s="866"/>
      <c r="E19" s="46"/>
      <c r="F19" s="46"/>
      <c r="G19" s="46"/>
      <c r="H19" s="46"/>
      <c r="I19" s="46"/>
      <c r="J19" s="46"/>
      <c r="K19" s="438"/>
    </row>
    <row r="20" spans="1:11" ht="14.25" customHeight="1">
      <c r="A20" s="283" t="s">
        <v>635</v>
      </c>
      <c r="B20" s="668">
        <v>122</v>
      </c>
      <c r="C20" s="314" t="s">
        <v>1822</v>
      </c>
      <c r="D20" s="866"/>
      <c r="E20" s="46"/>
      <c r="F20" s="46"/>
      <c r="G20" s="46"/>
      <c r="H20" s="46"/>
      <c r="I20" s="46"/>
      <c r="J20" s="46"/>
      <c r="K20" s="438"/>
    </row>
    <row r="21" spans="1:11" ht="14.25" customHeight="1">
      <c r="A21" s="283" t="s">
        <v>636</v>
      </c>
      <c r="B21" s="668">
        <v>80</v>
      </c>
      <c r="C21" s="314" t="s">
        <v>1822</v>
      </c>
      <c r="D21" s="866"/>
      <c r="E21" s="46"/>
      <c r="F21" s="46"/>
      <c r="G21" s="46"/>
      <c r="H21" s="46"/>
      <c r="I21" s="46"/>
      <c r="J21" s="46"/>
      <c r="K21" s="438"/>
    </row>
    <row r="22" spans="1:11" ht="14.25" customHeight="1">
      <c r="A22" s="164" t="s">
        <v>68</v>
      </c>
      <c r="B22" s="176">
        <v>1004</v>
      </c>
      <c r="C22" s="667" t="s">
        <v>1822</v>
      </c>
      <c r="D22" s="866"/>
      <c r="E22" s="46"/>
      <c r="F22" s="46"/>
      <c r="G22" s="46"/>
      <c r="H22" s="46"/>
      <c r="I22" s="46"/>
      <c r="J22" s="46"/>
      <c r="K22" s="438"/>
    </row>
    <row r="23" spans="1:11" ht="19.5" customHeight="1">
      <c r="A23" s="397"/>
      <c r="B23" s="45"/>
      <c r="D23" s="867"/>
      <c r="E23" s="46"/>
      <c r="F23" s="46"/>
      <c r="G23" s="46"/>
      <c r="H23" s="46"/>
      <c r="I23" s="46"/>
      <c r="J23" s="46"/>
      <c r="K23" s="438"/>
    </row>
    <row r="24" spans="1:11" ht="25.5" customHeight="1">
      <c r="A24" s="870" t="s">
        <v>1511</v>
      </c>
      <c r="B24" s="870"/>
      <c r="C24" s="870"/>
      <c r="D24" s="866"/>
      <c r="E24" s="46"/>
      <c r="F24" s="46"/>
      <c r="G24" s="46"/>
      <c r="H24" s="46"/>
      <c r="I24" s="46"/>
      <c r="J24" s="46"/>
      <c r="K24" s="438"/>
    </row>
    <row r="25" spans="1:11">
      <c r="A25" s="348"/>
      <c r="D25" s="867"/>
      <c r="E25" s="46"/>
      <c r="F25" s="46"/>
      <c r="G25" s="46"/>
      <c r="H25" s="46"/>
      <c r="I25" s="46"/>
      <c r="J25" s="46"/>
      <c r="K25" s="438"/>
    </row>
    <row r="26" spans="1:11">
      <c r="D26" s="867"/>
      <c r="K26" s="438"/>
    </row>
    <row r="27" spans="1:11">
      <c r="D27" s="867"/>
      <c r="K27" s="438"/>
    </row>
    <row r="28" spans="1:11">
      <c r="D28" s="867"/>
      <c r="K28" s="438"/>
    </row>
    <row r="29" spans="1:11">
      <c r="D29" s="867"/>
      <c r="K29" s="438"/>
    </row>
    <row r="30" spans="1:11">
      <c r="D30" s="867"/>
      <c r="K30" s="438"/>
    </row>
    <row r="31" spans="1:11">
      <c r="D31" s="867"/>
      <c r="K31" s="438"/>
    </row>
    <row r="32" spans="1:11">
      <c r="D32" s="867"/>
      <c r="E32" s="46"/>
      <c r="F32" s="46"/>
      <c r="G32" s="46"/>
      <c r="H32" s="46"/>
      <c r="I32" s="46"/>
      <c r="J32" s="46"/>
      <c r="K32" s="438"/>
    </row>
    <row r="33" spans="4:12" ht="24">
      <c r="D33" s="441" t="s">
        <v>1532</v>
      </c>
      <c r="E33" s="46"/>
      <c r="F33" s="46"/>
      <c r="G33" s="46"/>
      <c r="H33" s="46"/>
      <c r="I33" s="46"/>
      <c r="J33" s="46"/>
      <c r="K33" s="438"/>
    </row>
    <row r="34" spans="4:12">
      <c r="D34" s="437" t="s">
        <v>261</v>
      </c>
      <c r="K34" s="442"/>
    </row>
    <row r="35" spans="4:12">
      <c r="D35" s="438"/>
      <c r="E35" s="46"/>
      <c r="F35" s="46"/>
      <c r="G35" s="46"/>
      <c r="H35" s="46"/>
      <c r="I35" s="46"/>
      <c r="J35" s="46"/>
      <c r="K35" s="438"/>
      <c r="L35" s="443"/>
    </row>
  </sheetData>
  <mergeCells count="9">
    <mergeCell ref="A1:C1"/>
    <mergeCell ref="D18:D32"/>
    <mergeCell ref="D7:D11"/>
    <mergeCell ref="B3:C3"/>
    <mergeCell ref="A3:A4"/>
    <mergeCell ref="A24:C24"/>
    <mergeCell ref="A5:C5"/>
    <mergeCell ref="A14:C14"/>
    <mergeCell ref="A13:C1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dimension ref="A1:G46"/>
  <sheetViews>
    <sheetView topLeftCell="A28" zoomScaleNormal="100" workbookViewId="0">
      <selection activeCell="A44" sqref="A44:XFD44"/>
    </sheetView>
  </sheetViews>
  <sheetFormatPr defaultRowHeight="12.75"/>
  <cols>
    <col min="1" max="1" width="38.140625" style="46" customWidth="1"/>
    <col min="2" max="7" width="10" style="46" customWidth="1"/>
    <col min="8" max="16384" width="9.140625" style="46"/>
  </cols>
  <sheetData>
    <row r="1" spans="1:7" ht="30.75" customHeight="1">
      <c r="A1" s="883" t="s">
        <v>2099</v>
      </c>
      <c r="B1" s="883"/>
      <c r="C1" s="883"/>
      <c r="D1" s="883"/>
      <c r="E1" s="883"/>
      <c r="F1" s="883"/>
      <c r="G1" s="431"/>
    </row>
    <row r="2" spans="1:7" ht="15">
      <c r="A2" s="67"/>
    </row>
    <row r="3" spans="1:7" s="319" customFormat="1" ht="38.25" customHeight="1">
      <c r="A3" s="623" t="s">
        <v>1540</v>
      </c>
      <c r="B3" s="623" t="s">
        <v>1508</v>
      </c>
      <c r="C3" s="623" t="s">
        <v>637</v>
      </c>
      <c r="D3" s="623" t="s">
        <v>1509</v>
      </c>
      <c r="E3" s="623" t="s">
        <v>638</v>
      </c>
      <c r="F3" s="623" t="s">
        <v>639</v>
      </c>
    </row>
    <row r="4" spans="1:7" ht="13.5" customHeight="1">
      <c r="A4" s="665" t="s">
        <v>1541</v>
      </c>
      <c r="B4" s="140"/>
      <c r="C4" s="140"/>
      <c r="D4" s="140"/>
      <c r="E4" s="140"/>
      <c r="F4" s="140"/>
    </row>
    <row r="5" spans="1:7" ht="13.5" customHeight="1">
      <c r="A5" s="654" t="s">
        <v>640</v>
      </c>
      <c r="B5" s="141">
        <v>0</v>
      </c>
      <c r="C5" s="141">
        <v>3</v>
      </c>
      <c r="D5" s="141">
        <v>0</v>
      </c>
      <c r="E5" s="141">
        <v>0</v>
      </c>
      <c r="F5" s="142">
        <v>3</v>
      </c>
    </row>
    <row r="6" spans="1:7" ht="13.5" customHeight="1">
      <c r="A6" s="654" t="s">
        <v>641</v>
      </c>
      <c r="B6" s="141">
        <v>1</v>
      </c>
      <c r="C6" s="141">
        <v>0</v>
      </c>
      <c r="D6" s="141">
        <v>0</v>
      </c>
      <c r="E6" s="141">
        <v>0</v>
      </c>
      <c r="F6" s="142">
        <v>1</v>
      </c>
    </row>
    <row r="7" spans="1:7" ht="13.5" customHeight="1">
      <c r="A7" s="654" t="s">
        <v>642</v>
      </c>
      <c r="B7" s="141">
        <v>2</v>
      </c>
      <c r="C7" s="141">
        <v>0</v>
      </c>
      <c r="D7" s="141">
        <v>0</v>
      </c>
      <c r="E7" s="141">
        <v>0</v>
      </c>
      <c r="F7" s="142">
        <v>2</v>
      </c>
    </row>
    <row r="8" spans="1:7" ht="13.5" customHeight="1">
      <c r="A8" s="654" t="s">
        <v>1790</v>
      </c>
      <c r="B8" s="141">
        <v>3</v>
      </c>
      <c r="C8" s="141">
        <v>12</v>
      </c>
      <c r="D8" s="141">
        <v>5</v>
      </c>
      <c r="E8" s="141">
        <v>42</v>
      </c>
      <c r="F8" s="142">
        <v>63</v>
      </c>
    </row>
    <row r="9" spans="1:7" ht="13.5" customHeight="1">
      <c r="A9" s="654" t="s">
        <v>644</v>
      </c>
      <c r="B9" s="141">
        <v>0</v>
      </c>
      <c r="C9" s="141">
        <v>2</v>
      </c>
      <c r="D9" s="141">
        <v>0</v>
      </c>
      <c r="E9" s="141">
        <v>0</v>
      </c>
      <c r="F9" s="142">
        <v>2</v>
      </c>
    </row>
    <row r="10" spans="1:7" ht="13.5" customHeight="1">
      <c r="A10" s="654" t="s">
        <v>645</v>
      </c>
      <c r="B10" s="141">
        <v>0</v>
      </c>
      <c r="C10" s="141">
        <v>1</v>
      </c>
      <c r="D10" s="141">
        <v>0</v>
      </c>
      <c r="E10" s="141">
        <v>0</v>
      </c>
      <c r="F10" s="142">
        <v>1</v>
      </c>
    </row>
    <row r="11" spans="1:7" s="19" customFormat="1" ht="13.5" customHeight="1">
      <c r="A11" s="655" t="s">
        <v>68</v>
      </c>
      <c r="B11" s="142">
        <f>SUM(B5:B10)</f>
        <v>6</v>
      </c>
      <c r="C11" s="142">
        <f t="shared" ref="C11:F11" si="0">SUM(C5:C10)</f>
        <v>18</v>
      </c>
      <c r="D11" s="142">
        <f t="shared" si="0"/>
        <v>5</v>
      </c>
      <c r="E11" s="142">
        <f t="shared" si="0"/>
        <v>42</v>
      </c>
      <c r="F11" s="142">
        <f t="shared" si="0"/>
        <v>72</v>
      </c>
    </row>
    <row r="12" spans="1:7" ht="15" customHeight="1">
      <c r="A12" s="627"/>
      <c r="B12" s="142"/>
      <c r="C12" s="142"/>
      <c r="D12" s="142"/>
      <c r="E12" s="142"/>
      <c r="F12" s="142"/>
      <c r="G12" s="45"/>
    </row>
    <row r="13" spans="1:7" ht="15" customHeight="1">
      <c r="A13" s="653" t="s">
        <v>1542</v>
      </c>
      <c r="B13" s="142"/>
      <c r="C13" s="142"/>
      <c r="D13" s="142"/>
      <c r="E13" s="142"/>
      <c r="F13" s="142"/>
      <c r="G13" s="45"/>
    </row>
    <row r="14" spans="1:7" ht="13.5" customHeight="1">
      <c r="A14" s="624" t="s">
        <v>646</v>
      </c>
      <c r="B14" s="141">
        <v>3</v>
      </c>
      <c r="C14" s="141">
        <v>7</v>
      </c>
      <c r="D14" s="141">
        <v>1</v>
      </c>
      <c r="E14" s="141">
        <v>1</v>
      </c>
      <c r="F14" s="142">
        <v>11</v>
      </c>
    </row>
    <row r="15" spans="1:7" ht="13.5" customHeight="1">
      <c r="A15" s="624" t="s">
        <v>647</v>
      </c>
      <c r="B15" s="141">
        <v>2</v>
      </c>
      <c r="C15" s="141">
        <v>0</v>
      </c>
      <c r="D15" s="141">
        <v>0</v>
      </c>
      <c r="E15" s="141">
        <v>0</v>
      </c>
      <c r="F15" s="142">
        <v>2</v>
      </c>
    </row>
    <row r="16" spans="1:7" ht="13.5" customHeight="1">
      <c r="A16" s="624" t="s">
        <v>632</v>
      </c>
      <c r="B16" s="141">
        <v>100</v>
      </c>
      <c r="C16" s="141">
        <v>227</v>
      </c>
      <c r="D16" s="141">
        <v>91</v>
      </c>
      <c r="E16" s="141">
        <v>18</v>
      </c>
      <c r="F16" s="142">
        <v>418</v>
      </c>
    </row>
    <row r="17" spans="1:7" ht="24.75" customHeight="1">
      <c r="A17" s="624" t="s">
        <v>648</v>
      </c>
      <c r="B17" s="141">
        <v>22</v>
      </c>
      <c r="C17" s="141">
        <v>37</v>
      </c>
      <c r="D17" s="141">
        <v>22</v>
      </c>
      <c r="E17" s="141">
        <v>5</v>
      </c>
      <c r="F17" s="142">
        <v>81</v>
      </c>
    </row>
    <row r="18" spans="1:7" ht="13.5" customHeight="1">
      <c r="A18" s="624" t="s">
        <v>636</v>
      </c>
      <c r="B18" s="141">
        <v>46</v>
      </c>
      <c r="C18" s="141">
        <v>30</v>
      </c>
      <c r="D18" s="141">
        <v>4</v>
      </c>
      <c r="E18" s="141">
        <v>6</v>
      </c>
      <c r="F18" s="142">
        <v>80</v>
      </c>
    </row>
    <row r="19" spans="1:7" ht="13.5" customHeight="1">
      <c r="A19" s="624" t="s">
        <v>649</v>
      </c>
      <c r="B19" s="141">
        <v>174</v>
      </c>
      <c r="C19" s="141">
        <v>115</v>
      </c>
      <c r="D19" s="141">
        <v>1</v>
      </c>
      <c r="E19" s="141">
        <v>24</v>
      </c>
      <c r="F19" s="142">
        <v>290</v>
      </c>
    </row>
    <row r="20" spans="1:7" ht="27" customHeight="1">
      <c r="A20" s="283" t="s">
        <v>635</v>
      </c>
      <c r="B20" s="141">
        <v>70</v>
      </c>
      <c r="C20" s="141">
        <v>47</v>
      </c>
      <c r="D20" s="141">
        <v>5</v>
      </c>
      <c r="E20" s="141">
        <v>14</v>
      </c>
      <c r="F20" s="142">
        <v>122</v>
      </c>
    </row>
    <row r="21" spans="1:7" s="19" customFormat="1" ht="15" customHeight="1">
      <c r="A21" s="719" t="s">
        <v>68</v>
      </c>
      <c r="B21" s="142">
        <f>SUM(B14:B20)</f>
        <v>417</v>
      </c>
      <c r="C21" s="142">
        <f t="shared" ref="C21:F21" si="1">SUM(C14:C20)</f>
        <v>463</v>
      </c>
      <c r="D21" s="142">
        <f t="shared" si="1"/>
        <v>124</v>
      </c>
      <c r="E21" s="142">
        <f t="shared" si="1"/>
        <v>68</v>
      </c>
      <c r="F21" s="176">
        <f t="shared" si="1"/>
        <v>1004</v>
      </c>
    </row>
    <row r="22" spans="1:7" s="19" customFormat="1" ht="15" customHeight="1">
      <c r="A22" s="884"/>
      <c r="B22" s="885"/>
      <c r="C22" s="885"/>
      <c r="D22" s="885"/>
      <c r="E22" s="885"/>
      <c r="F22" s="886"/>
    </row>
    <row r="23" spans="1:7" ht="15" customHeight="1">
      <c r="A23" s="627" t="s">
        <v>520</v>
      </c>
      <c r="B23" s="142">
        <v>423</v>
      </c>
      <c r="C23" s="142">
        <v>481</v>
      </c>
      <c r="D23" s="142">
        <v>129</v>
      </c>
      <c r="E23" s="142">
        <v>110</v>
      </c>
      <c r="F23" s="176">
        <v>1076</v>
      </c>
    </row>
    <row r="24" spans="1:7" ht="18.75" customHeight="1">
      <c r="A24" s="425"/>
      <c r="B24" s="391"/>
      <c r="C24" s="391"/>
      <c r="D24" s="391"/>
      <c r="E24" s="391"/>
      <c r="F24" s="391"/>
      <c r="G24" s="45"/>
    </row>
    <row r="25" spans="1:7" ht="38.25">
      <c r="A25" s="623" t="s">
        <v>1539</v>
      </c>
      <c r="B25" s="623" t="s">
        <v>1508</v>
      </c>
      <c r="C25" s="623" t="s">
        <v>637</v>
      </c>
      <c r="D25" s="623" t="s">
        <v>1509</v>
      </c>
      <c r="E25" s="623" t="s">
        <v>638</v>
      </c>
      <c r="F25" s="623" t="s">
        <v>639</v>
      </c>
    </row>
    <row r="26" spans="1:7" ht="13.5" customHeight="1">
      <c r="A26" s="665" t="s">
        <v>1541</v>
      </c>
      <c r="B26" s="140"/>
      <c r="C26" s="140"/>
      <c r="D26" s="140"/>
      <c r="E26" s="140"/>
      <c r="F26" s="140"/>
    </row>
    <row r="27" spans="1:7" ht="13.5" customHeight="1">
      <c r="A27" s="654" t="s">
        <v>640</v>
      </c>
      <c r="B27" s="141">
        <v>1</v>
      </c>
      <c r="C27" s="141">
        <v>3</v>
      </c>
      <c r="D27" s="141"/>
      <c r="E27" s="141"/>
      <c r="F27" s="142">
        <v>4</v>
      </c>
    </row>
    <row r="28" spans="1:7" ht="13.5" customHeight="1">
      <c r="A28" s="654" t="s">
        <v>641</v>
      </c>
      <c r="B28" s="141">
        <v>1</v>
      </c>
      <c r="C28" s="141"/>
      <c r="D28" s="141"/>
      <c r="E28" s="141"/>
      <c r="F28" s="142">
        <v>1</v>
      </c>
    </row>
    <row r="29" spans="1:7" ht="13.5" customHeight="1">
      <c r="A29" s="654" t="s">
        <v>642</v>
      </c>
      <c r="B29" s="141">
        <v>2</v>
      </c>
      <c r="C29" s="141"/>
      <c r="D29" s="141"/>
      <c r="E29" s="141"/>
      <c r="F29" s="142">
        <v>2</v>
      </c>
    </row>
    <row r="30" spans="1:7" ht="13.5" customHeight="1">
      <c r="A30" s="654" t="s">
        <v>643</v>
      </c>
      <c r="B30" s="141">
        <v>4</v>
      </c>
      <c r="C30" s="141">
        <v>9</v>
      </c>
      <c r="D30" s="141">
        <v>8</v>
      </c>
      <c r="E30" s="141">
        <v>39</v>
      </c>
      <c r="F30" s="142">
        <v>60</v>
      </c>
    </row>
    <row r="31" spans="1:7" ht="13.5" customHeight="1">
      <c r="A31" s="654" t="s">
        <v>644</v>
      </c>
      <c r="B31" s="141">
        <v>1</v>
      </c>
      <c r="C31" s="141"/>
      <c r="D31" s="141"/>
      <c r="E31" s="141"/>
      <c r="F31" s="142">
        <v>1</v>
      </c>
    </row>
    <row r="32" spans="1:7" ht="13.5" customHeight="1">
      <c r="A32" s="654" t="s">
        <v>645</v>
      </c>
      <c r="B32" s="141"/>
      <c r="C32" s="141"/>
      <c r="D32" s="141"/>
      <c r="E32" s="141"/>
      <c r="F32" s="142"/>
    </row>
    <row r="33" spans="1:6" s="19" customFormat="1" ht="13.5" customHeight="1">
      <c r="A33" s="655" t="s">
        <v>68</v>
      </c>
      <c r="B33" s="142">
        <f>SUM(B27:B32)</f>
        <v>9</v>
      </c>
      <c r="C33" s="142">
        <f t="shared" ref="C33" si="2">SUM(C27:C32)</f>
        <v>12</v>
      </c>
      <c r="D33" s="142">
        <f t="shared" ref="D33" si="3">SUM(D27:D32)</f>
        <v>8</v>
      </c>
      <c r="E33" s="142">
        <f t="shared" ref="E33" si="4">SUM(E27:E32)</f>
        <v>39</v>
      </c>
      <c r="F33" s="142">
        <f>SUM(F27:F32)</f>
        <v>68</v>
      </c>
    </row>
    <row r="34" spans="1:6" ht="13.5" customHeight="1">
      <c r="A34" s="627"/>
      <c r="B34" s="142"/>
      <c r="C34" s="142"/>
      <c r="D34" s="142"/>
      <c r="E34" s="142"/>
      <c r="F34" s="142"/>
    </row>
    <row r="35" spans="1:6" ht="13.5" customHeight="1">
      <c r="A35" s="653" t="s">
        <v>1542</v>
      </c>
      <c r="B35" s="880" t="s">
        <v>1823</v>
      </c>
      <c r="C35" s="881"/>
      <c r="D35" s="881"/>
      <c r="E35" s="881"/>
      <c r="F35" s="882"/>
    </row>
    <row r="36" spans="1:6" ht="13.5" customHeight="1">
      <c r="A36" s="624" t="s">
        <v>646</v>
      </c>
      <c r="B36" s="880" t="s">
        <v>1823</v>
      </c>
      <c r="C36" s="881"/>
      <c r="D36" s="881"/>
      <c r="E36" s="881"/>
      <c r="F36" s="882"/>
    </row>
    <row r="37" spans="1:6" ht="13.5" customHeight="1">
      <c r="A37" s="624" t="s">
        <v>647</v>
      </c>
      <c r="B37" s="880" t="s">
        <v>1823</v>
      </c>
      <c r="C37" s="881"/>
      <c r="D37" s="881"/>
      <c r="E37" s="881"/>
      <c r="F37" s="882"/>
    </row>
    <row r="38" spans="1:6" ht="13.5" customHeight="1">
      <c r="A38" s="624" t="s">
        <v>632</v>
      </c>
      <c r="B38" s="880" t="s">
        <v>1823</v>
      </c>
      <c r="C38" s="881"/>
      <c r="D38" s="881"/>
      <c r="E38" s="881"/>
      <c r="F38" s="882"/>
    </row>
    <row r="39" spans="1:6" ht="26.25" customHeight="1">
      <c r="A39" s="624" t="s">
        <v>648</v>
      </c>
      <c r="B39" s="880" t="s">
        <v>1823</v>
      </c>
      <c r="C39" s="881"/>
      <c r="D39" s="881"/>
      <c r="E39" s="881"/>
      <c r="F39" s="882"/>
    </row>
    <row r="40" spans="1:6" ht="13.5" customHeight="1">
      <c r="A40" s="624" t="s">
        <v>636</v>
      </c>
      <c r="B40" s="880" t="s">
        <v>1823</v>
      </c>
      <c r="C40" s="881"/>
      <c r="D40" s="881"/>
      <c r="E40" s="881"/>
      <c r="F40" s="882"/>
    </row>
    <row r="41" spans="1:6" ht="13.5" customHeight="1">
      <c r="A41" s="624" t="s">
        <v>649</v>
      </c>
      <c r="B41" s="880" t="s">
        <v>1823</v>
      </c>
      <c r="C41" s="881"/>
      <c r="D41" s="881"/>
      <c r="E41" s="881"/>
      <c r="F41" s="882"/>
    </row>
    <row r="42" spans="1:6" s="19" customFormat="1" ht="13.5" customHeight="1">
      <c r="A42" s="655" t="s">
        <v>68</v>
      </c>
      <c r="B42" s="880" t="s">
        <v>1823</v>
      </c>
      <c r="C42" s="881"/>
      <c r="D42" s="881"/>
      <c r="E42" s="881"/>
      <c r="F42" s="882"/>
    </row>
    <row r="43" spans="1:6" ht="13.5" customHeight="1">
      <c r="A43" s="627" t="s">
        <v>520</v>
      </c>
      <c r="B43" s="880" t="s">
        <v>1823</v>
      </c>
      <c r="C43" s="881"/>
      <c r="D43" s="881"/>
      <c r="E43" s="881"/>
      <c r="F43" s="882"/>
    </row>
    <row r="44" spans="1:6" ht="7.5" customHeight="1">
      <c r="A44" s="425"/>
      <c r="B44" s="391"/>
      <c r="C44" s="391"/>
      <c r="D44" s="391"/>
      <c r="E44" s="391"/>
      <c r="F44" s="391"/>
    </row>
    <row r="45" spans="1:6" ht="13.5" customHeight="1">
      <c r="A45" s="430" t="s">
        <v>1510</v>
      </c>
      <c r="B45" s="309"/>
      <c r="C45" s="309"/>
      <c r="D45" s="309"/>
      <c r="E45" s="309"/>
      <c r="F45" s="309"/>
    </row>
    <row r="46" spans="1:6" ht="13.5" customHeight="1">
      <c r="A46" s="348" t="s">
        <v>1824</v>
      </c>
    </row>
  </sheetData>
  <mergeCells count="11">
    <mergeCell ref="A1:F1"/>
    <mergeCell ref="A22:F22"/>
    <mergeCell ref="B35:F35"/>
    <mergeCell ref="B36:F36"/>
    <mergeCell ref="B37:F37"/>
    <mergeCell ref="B43:F43"/>
    <mergeCell ref="B38:F38"/>
    <mergeCell ref="B39:F39"/>
    <mergeCell ref="B40:F40"/>
    <mergeCell ref="B41:F41"/>
    <mergeCell ref="B42:F42"/>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dimension ref="A1:D22"/>
  <sheetViews>
    <sheetView zoomScale="110" zoomScaleNormal="110" workbookViewId="0">
      <selection sqref="A1:D1"/>
    </sheetView>
  </sheetViews>
  <sheetFormatPr defaultRowHeight="12.75"/>
  <cols>
    <col min="1" max="1" width="61.140625" style="46" customWidth="1"/>
    <col min="2" max="16384" width="9.140625" style="46"/>
  </cols>
  <sheetData>
    <row r="1" spans="1:4" ht="30.75" customHeight="1">
      <c r="A1" s="887" t="s">
        <v>2100</v>
      </c>
      <c r="B1" s="887"/>
      <c r="C1" s="887"/>
      <c r="D1" s="887"/>
    </row>
    <row r="2" spans="1:4" ht="15">
      <c r="A2" s="318"/>
    </row>
    <row r="3" spans="1:4" ht="17.25" customHeight="1">
      <c r="A3" s="813" t="s">
        <v>650</v>
      </c>
      <c r="B3" s="813" t="s">
        <v>651</v>
      </c>
      <c r="C3" s="813"/>
    </row>
    <row r="4" spans="1:4" ht="17.25" customHeight="1">
      <c r="A4" s="813"/>
      <c r="B4" s="623" t="s">
        <v>1536</v>
      </c>
      <c r="C4" s="623" t="s">
        <v>1473</v>
      </c>
    </row>
    <row r="5" spans="1:4" ht="15" customHeight="1">
      <c r="A5" s="669" t="s">
        <v>652</v>
      </c>
      <c r="B5" s="201"/>
      <c r="C5" s="201"/>
    </row>
    <row r="6" spans="1:4" ht="15" customHeight="1">
      <c r="A6" s="283" t="s">
        <v>624</v>
      </c>
      <c r="B6" s="141">
        <v>1</v>
      </c>
      <c r="C6" s="141"/>
    </row>
    <row r="7" spans="1:4" ht="15" customHeight="1">
      <c r="A7" s="283" t="s">
        <v>1538</v>
      </c>
      <c r="B7" s="141">
        <v>21</v>
      </c>
      <c r="C7" s="141">
        <v>21</v>
      </c>
    </row>
    <row r="8" spans="1:4" ht="15" customHeight="1">
      <c r="A8" s="548" t="s">
        <v>1537</v>
      </c>
      <c r="B8" s="162"/>
      <c r="C8" s="162">
        <v>1</v>
      </c>
    </row>
    <row r="9" spans="1:4" ht="15" customHeight="1">
      <c r="A9" s="548" t="s">
        <v>68</v>
      </c>
      <c r="B9" s="142">
        <f>SUM(B6:B8)</f>
        <v>22</v>
      </c>
      <c r="C9" s="142">
        <f>SUM(C6:C8)</f>
        <v>22</v>
      </c>
    </row>
    <row r="10" spans="1:4" ht="15" customHeight="1">
      <c r="A10" s="548"/>
      <c r="B10" s="162"/>
      <c r="C10" s="162"/>
    </row>
    <row r="11" spans="1:4" ht="15" customHeight="1">
      <c r="A11" s="656" t="s">
        <v>653</v>
      </c>
      <c r="B11" s="162"/>
      <c r="C11" s="162"/>
    </row>
    <row r="12" spans="1:4" ht="15" customHeight="1">
      <c r="A12" s="283" t="s">
        <v>654</v>
      </c>
      <c r="B12" s="141">
        <v>10</v>
      </c>
      <c r="C12" s="141" t="s">
        <v>1619</v>
      </c>
    </row>
    <row r="13" spans="1:4" ht="15" customHeight="1">
      <c r="A13" s="283" t="s">
        <v>655</v>
      </c>
      <c r="B13" s="141">
        <v>45</v>
      </c>
      <c r="C13" s="141" t="s">
        <v>1619</v>
      </c>
    </row>
    <row r="14" spans="1:4" ht="15" customHeight="1">
      <c r="A14" s="283" t="s">
        <v>656</v>
      </c>
      <c r="B14" s="141">
        <v>73</v>
      </c>
      <c r="C14" s="141" t="s">
        <v>1619</v>
      </c>
    </row>
    <row r="15" spans="1:4" ht="15" customHeight="1">
      <c r="A15" s="283" t="s">
        <v>657</v>
      </c>
      <c r="B15" s="141">
        <v>29</v>
      </c>
      <c r="C15" s="141" t="s">
        <v>1619</v>
      </c>
    </row>
    <row r="16" spans="1:4" ht="15" customHeight="1">
      <c r="A16" s="283" t="s">
        <v>658</v>
      </c>
      <c r="B16" s="141">
        <v>18</v>
      </c>
      <c r="C16" s="141" t="s">
        <v>1619</v>
      </c>
    </row>
    <row r="17" spans="1:3" ht="15" customHeight="1">
      <c r="A17" s="655" t="s">
        <v>68</v>
      </c>
      <c r="B17" s="142">
        <f>SUM(B12:B16)</f>
        <v>175</v>
      </c>
      <c r="C17" s="142" t="s">
        <v>1619</v>
      </c>
    </row>
    <row r="18" spans="1:3" ht="15" customHeight="1">
      <c r="A18" s="655"/>
      <c r="B18" s="142"/>
      <c r="C18" s="142"/>
    </row>
    <row r="19" spans="1:3" ht="15" customHeight="1">
      <c r="A19" s="655" t="s">
        <v>520</v>
      </c>
      <c r="B19" s="142">
        <f>B9+B17</f>
        <v>197</v>
      </c>
      <c r="C19" s="142" t="s">
        <v>1619</v>
      </c>
    </row>
    <row r="20" spans="1:3" ht="15" customHeight="1">
      <c r="A20" s="319"/>
    </row>
    <row r="21" spans="1:3" ht="15" customHeight="1">
      <c r="A21" s="426" t="s">
        <v>1824</v>
      </c>
    </row>
    <row r="22" spans="1:3" ht="15" customHeight="1">
      <c r="A22" s="406"/>
    </row>
  </sheetData>
  <mergeCells count="3">
    <mergeCell ref="A3:A4"/>
    <mergeCell ref="B3:C3"/>
    <mergeCell ref="A1:D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K28"/>
  <sheetViews>
    <sheetView zoomScaleNormal="100" workbookViewId="0">
      <selection activeCell="A12" sqref="A12"/>
    </sheetView>
  </sheetViews>
  <sheetFormatPr defaultRowHeight="12.75"/>
  <cols>
    <col min="1" max="2" width="20.28515625" style="46" customWidth="1"/>
    <col min="3" max="3" width="15.85546875" style="46" customWidth="1"/>
    <col min="4" max="5" width="14.7109375" style="46" customWidth="1"/>
    <col min="6" max="8" width="9.140625" style="46"/>
    <col min="9" max="1027" width="11.5703125" style="46"/>
    <col min="1028" max="16384" width="9.140625" style="46"/>
  </cols>
  <sheetData>
    <row r="1" spans="1:11" ht="15">
      <c r="A1" s="67" t="s">
        <v>174</v>
      </c>
    </row>
    <row r="3" spans="1:11">
      <c r="A3" s="164" t="s">
        <v>22</v>
      </c>
      <c r="B3" s="479" t="s">
        <v>23</v>
      </c>
      <c r="C3" s="164" t="s">
        <v>24</v>
      </c>
      <c r="D3" s="768" t="s">
        <v>25</v>
      </c>
      <c r="E3" s="768"/>
    </row>
    <row r="4" spans="1:11">
      <c r="A4" s="164" t="s">
        <v>26</v>
      </c>
      <c r="B4" s="479" t="s">
        <v>27</v>
      </c>
      <c r="C4" s="164" t="s">
        <v>28</v>
      </c>
      <c r="D4" s="768">
        <v>33170</v>
      </c>
      <c r="E4" s="768"/>
    </row>
    <row r="5" spans="1:11">
      <c r="A5" s="164" t="s">
        <v>29</v>
      </c>
      <c r="B5" s="479" t="s">
        <v>30</v>
      </c>
      <c r="C5" s="164" t="s">
        <v>31</v>
      </c>
      <c r="D5" s="768">
        <v>434</v>
      </c>
      <c r="E5" s="768"/>
    </row>
    <row r="6" spans="1:11">
      <c r="A6" s="164" t="s">
        <v>32</v>
      </c>
      <c r="B6" s="479" t="s">
        <v>33</v>
      </c>
      <c r="C6" s="164" t="s">
        <v>34</v>
      </c>
      <c r="D6" s="768">
        <v>93033</v>
      </c>
      <c r="E6" s="768"/>
    </row>
    <row r="7" spans="1:11">
      <c r="A7" s="164" t="s">
        <v>35</v>
      </c>
      <c r="B7" s="479" t="s">
        <v>36</v>
      </c>
      <c r="C7" s="164" t="s">
        <v>37</v>
      </c>
      <c r="D7" s="768" t="s">
        <v>38</v>
      </c>
      <c r="E7" s="768"/>
    </row>
    <row r="8" spans="1:11">
      <c r="A8" s="164" t="s">
        <v>39</v>
      </c>
      <c r="B8" s="479" t="s">
        <v>40</v>
      </c>
      <c r="C8" s="164" t="s">
        <v>41</v>
      </c>
      <c r="D8" s="768">
        <v>2</v>
      </c>
      <c r="E8" s="768"/>
    </row>
    <row r="9" spans="1:11" ht="27" customHeight="1">
      <c r="A9" s="480" t="s">
        <v>42</v>
      </c>
      <c r="B9" s="481" t="s">
        <v>43</v>
      </c>
      <c r="C9" s="482" t="s">
        <v>44</v>
      </c>
      <c r="D9" s="769" t="s">
        <v>175</v>
      </c>
      <c r="E9" s="770"/>
    </row>
    <row r="12" spans="1:11" ht="15">
      <c r="A12" s="67" t="s">
        <v>1849</v>
      </c>
    </row>
    <row r="13" spans="1:11">
      <c r="A13" s="19"/>
    </row>
    <row r="14" spans="1:11" s="345" customFormat="1" ht="25.5" customHeight="1">
      <c r="A14" s="775" t="s">
        <v>46</v>
      </c>
      <c r="B14" s="775"/>
      <c r="C14" s="463">
        <v>2016</v>
      </c>
      <c r="D14" s="463">
        <v>2017</v>
      </c>
      <c r="E14" s="463">
        <v>2018</v>
      </c>
    </row>
    <row r="15" spans="1:11" s="88" customFormat="1" ht="25.5" customHeight="1">
      <c r="A15" s="776" t="s">
        <v>1622</v>
      </c>
      <c r="B15" s="776"/>
      <c r="C15" s="490">
        <v>3902582</v>
      </c>
      <c r="D15" s="490">
        <v>3902582</v>
      </c>
      <c r="E15" s="490">
        <v>3902582</v>
      </c>
      <c r="I15" s="345"/>
      <c r="J15" s="345"/>
    </row>
    <row r="16" spans="1:11" ht="25.5" customHeight="1">
      <c r="A16" s="767" t="s">
        <v>1151</v>
      </c>
      <c r="B16" s="767"/>
      <c r="C16" s="491">
        <v>2008038</v>
      </c>
      <c r="D16" s="491">
        <v>2008038</v>
      </c>
      <c r="E16" s="491">
        <v>2008038</v>
      </c>
      <c r="I16" s="346"/>
      <c r="J16" s="347"/>
      <c r="K16" s="346"/>
    </row>
    <row r="17" spans="1:11" ht="25.5" customHeight="1">
      <c r="A17" s="767" t="s">
        <v>1315</v>
      </c>
      <c r="B17" s="767"/>
      <c r="C17" s="491">
        <v>232342</v>
      </c>
      <c r="D17" s="491">
        <v>232342</v>
      </c>
      <c r="E17" s="491">
        <v>232342</v>
      </c>
      <c r="I17" s="346"/>
      <c r="J17" s="347"/>
      <c r="K17" s="346"/>
    </row>
    <row r="18" spans="1:11" ht="25.5" customHeight="1">
      <c r="A18" s="767" t="s">
        <v>1316</v>
      </c>
      <c r="B18" s="767"/>
      <c r="C18" s="491">
        <v>463900</v>
      </c>
      <c r="D18" s="491">
        <v>463900</v>
      </c>
      <c r="E18" s="491">
        <v>463900</v>
      </c>
      <c r="J18" s="347"/>
      <c r="K18" s="346"/>
    </row>
    <row r="19" spans="1:11" ht="25.5" customHeight="1">
      <c r="A19" s="767" t="s">
        <v>1321</v>
      </c>
      <c r="B19" s="767"/>
      <c r="C19" s="491">
        <v>343221</v>
      </c>
      <c r="D19" s="491">
        <v>343221</v>
      </c>
      <c r="E19" s="491">
        <v>343221</v>
      </c>
      <c r="I19" s="346"/>
      <c r="J19" s="347"/>
      <c r="K19" s="346"/>
    </row>
    <row r="20" spans="1:11" ht="25.5" customHeight="1">
      <c r="A20" s="767" t="s">
        <v>1317</v>
      </c>
      <c r="B20" s="767"/>
      <c r="C20" s="491">
        <v>83717</v>
      </c>
      <c r="D20" s="491">
        <v>83717</v>
      </c>
      <c r="E20" s="491">
        <v>83717</v>
      </c>
      <c r="I20" s="346"/>
      <c r="J20" s="347"/>
      <c r="K20" s="346"/>
    </row>
    <row r="21" spans="1:11" ht="25.5" customHeight="1">
      <c r="A21" s="767" t="s">
        <v>48</v>
      </c>
      <c r="B21" s="767"/>
      <c r="C21" s="483">
        <v>83108</v>
      </c>
      <c r="D21" s="484">
        <v>83108</v>
      </c>
      <c r="E21" s="484">
        <v>83108</v>
      </c>
      <c r="J21" s="347"/>
      <c r="K21" s="346"/>
    </row>
    <row r="22" spans="1:11" ht="25.5" customHeight="1">
      <c r="A22" s="767" t="s">
        <v>49</v>
      </c>
      <c r="B22" s="767"/>
      <c r="C22" s="483">
        <v>21830</v>
      </c>
      <c r="D22" s="484">
        <v>21830</v>
      </c>
      <c r="E22" s="484">
        <v>21830</v>
      </c>
      <c r="J22" s="347"/>
      <c r="K22" s="346"/>
    </row>
    <row r="23" spans="1:11" ht="25.5" customHeight="1">
      <c r="A23" s="767" t="s">
        <v>1318</v>
      </c>
      <c r="B23" s="767"/>
      <c r="C23" s="483">
        <v>17184</v>
      </c>
      <c r="D23" s="484">
        <v>17184</v>
      </c>
      <c r="E23" s="484">
        <v>17184</v>
      </c>
      <c r="J23" s="347"/>
      <c r="K23" s="346"/>
    </row>
    <row r="24" spans="1:11" ht="25.5" customHeight="1">
      <c r="A24" s="767" t="s">
        <v>1319</v>
      </c>
      <c r="B24" s="767"/>
      <c r="C24" s="483">
        <v>155116</v>
      </c>
      <c r="D24" s="484">
        <v>229754</v>
      </c>
      <c r="E24" s="484">
        <v>229754</v>
      </c>
      <c r="J24" s="347"/>
      <c r="K24" s="346"/>
    </row>
    <row r="25" spans="1:11" ht="25.5" customHeight="1">
      <c r="A25" s="774" t="s">
        <v>1623</v>
      </c>
      <c r="B25" s="774"/>
      <c r="C25" s="504">
        <f>SUM(C15:C24)</f>
        <v>7311038</v>
      </c>
      <c r="D25" s="504">
        <f>SUM(D15:D24)</f>
        <v>7385676</v>
      </c>
      <c r="E25" s="504">
        <f>SUM(E15:E24)</f>
        <v>7385676</v>
      </c>
      <c r="J25" s="347"/>
      <c r="K25" s="346"/>
    </row>
    <row r="26" spans="1:11">
      <c r="A26" s="771"/>
      <c r="B26" s="772"/>
      <c r="C26" s="772"/>
      <c r="D26" s="772"/>
      <c r="E26" s="773"/>
      <c r="J26" s="347"/>
      <c r="K26" s="346"/>
    </row>
    <row r="27" spans="1:11" ht="16.5" customHeight="1">
      <c r="A27" s="767" t="s">
        <v>1607</v>
      </c>
      <c r="B27" s="767"/>
      <c r="C27" s="491">
        <v>15151</v>
      </c>
      <c r="D27" s="484">
        <v>15511</v>
      </c>
      <c r="E27" s="492" t="s">
        <v>1320</v>
      </c>
      <c r="J27" s="347"/>
      <c r="K27" s="346"/>
    </row>
    <row r="28" spans="1:11" ht="15" customHeight="1">
      <c r="A28" s="323" t="s">
        <v>1322</v>
      </c>
      <c r="B28" s="309"/>
      <c r="C28" s="310"/>
    </row>
  </sheetData>
  <mergeCells count="21">
    <mergeCell ref="D8:E8"/>
    <mergeCell ref="D9:E9"/>
    <mergeCell ref="A26:E26"/>
    <mergeCell ref="A25:B25"/>
    <mergeCell ref="D3:E3"/>
    <mergeCell ref="D4:E4"/>
    <mergeCell ref="D5:E5"/>
    <mergeCell ref="D6:E6"/>
    <mergeCell ref="D7:E7"/>
    <mergeCell ref="A14:B14"/>
    <mergeCell ref="A15:B15"/>
    <mergeCell ref="A16:B16"/>
    <mergeCell ref="A17:B17"/>
    <mergeCell ref="A18:B18"/>
    <mergeCell ref="A19:B19"/>
    <mergeCell ref="A20:B20"/>
    <mergeCell ref="A27:B27"/>
    <mergeCell ref="A21:B21"/>
    <mergeCell ref="A22:B22"/>
    <mergeCell ref="A23:B23"/>
    <mergeCell ref="A24:B24"/>
  </mergeCells>
  <pageMargins left="0.78749999999999998" right="0.78749999999999998" top="1.05277777777778" bottom="1.05277777777778" header="0.78749999999999998" footer="0.78749999999999998"/>
  <pageSetup paperSize="9" orientation="portrait" r:id="rId1"/>
</worksheet>
</file>

<file path=xl/worksheets/sheet60.xml><?xml version="1.0" encoding="utf-8"?>
<worksheet xmlns="http://schemas.openxmlformats.org/spreadsheetml/2006/main" xmlns:r="http://schemas.openxmlformats.org/officeDocument/2006/relationships">
  <dimension ref="A1:XEL56"/>
  <sheetViews>
    <sheetView workbookViewId="0"/>
  </sheetViews>
  <sheetFormatPr defaultRowHeight="12.75"/>
  <cols>
    <col min="1" max="1" width="9.85546875" style="1" customWidth="1"/>
    <col min="2" max="13" width="6.28515625" style="1" customWidth="1"/>
    <col min="14" max="14" width="6.28515625" style="14" customWidth="1"/>
    <col min="15" max="16384" width="9.140625" style="1"/>
  </cols>
  <sheetData>
    <row r="1" spans="1:13" ht="15">
      <c r="A1" s="6" t="s">
        <v>1905</v>
      </c>
    </row>
    <row r="3" spans="1:13" s="52" customFormat="1" ht="23.25" customHeight="1">
      <c r="A3" s="109" t="s">
        <v>526</v>
      </c>
      <c r="B3" s="109">
        <v>2006</v>
      </c>
      <c r="C3" s="109">
        <v>2007</v>
      </c>
      <c r="D3" s="109">
        <v>2008</v>
      </c>
      <c r="E3" s="109">
        <v>2009</v>
      </c>
      <c r="F3" s="109">
        <v>2010</v>
      </c>
      <c r="G3" s="109">
        <v>2011</v>
      </c>
      <c r="H3" s="109">
        <v>2012</v>
      </c>
      <c r="I3" s="109">
        <v>2013</v>
      </c>
      <c r="J3" s="109">
        <v>2014</v>
      </c>
      <c r="K3" s="109">
        <v>2015</v>
      </c>
      <c r="L3" s="109">
        <v>2016</v>
      </c>
      <c r="M3" s="109">
        <v>2017</v>
      </c>
    </row>
    <row r="4" spans="1:13">
      <c r="A4" s="137" t="s">
        <v>140</v>
      </c>
      <c r="B4" s="138">
        <v>18</v>
      </c>
      <c r="C4" s="138">
        <v>28</v>
      </c>
      <c r="D4" s="138">
        <v>31</v>
      </c>
      <c r="E4" s="138">
        <v>21</v>
      </c>
      <c r="F4" s="138">
        <v>19</v>
      </c>
      <c r="G4" s="138">
        <v>14</v>
      </c>
      <c r="H4" s="138">
        <v>23</v>
      </c>
      <c r="I4" s="138">
        <v>6</v>
      </c>
      <c r="J4" s="138">
        <v>14</v>
      </c>
      <c r="K4" s="138">
        <v>21</v>
      </c>
      <c r="L4" s="138">
        <v>21</v>
      </c>
      <c r="M4" s="138">
        <v>17</v>
      </c>
    </row>
    <row r="5" spans="1:13">
      <c r="A5" s="133" t="s">
        <v>141</v>
      </c>
      <c r="B5" s="134">
        <v>26</v>
      </c>
      <c r="C5" s="134">
        <v>23</v>
      </c>
      <c r="D5" s="134">
        <v>20</v>
      </c>
      <c r="E5" s="134">
        <v>25</v>
      </c>
      <c r="F5" s="134">
        <v>29</v>
      </c>
      <c r="G5" s="134">
        <v>25</v>
      </c>
      <c r="H5" s="134">
        <v>13</v>
      </c>
      <c r="I5" s="134">
        <v>13</v>
      </c>
      <c r="J5" s="134">
        <v>20</v>
      </c>
      <c r="K5" s="134">
        <v>17</v>
      </c>
      <c r="L5" s="134">
        <v>12</v>
      </c>
      <c r="M5" s="134">
        <v>12</v>
      </c>
    </row>
    <row r="6" spans="1:13">
      <c r="A6" s="133" t="s">
        <v>142</v>
      </c>
      <c r="B6" s="134">
        <v>36</v>
      </c>
      <c r="C6" s="134">
        <v>27</v>
      </c>
      <c r="D6" s="134">
        <v>29</v>
      </c>
      <c r="E6" s="134">
        <v>27</v>
      </c>
      <c r="F6" s="134">
        <v>17</v>
      </c>
      <c r="G6" s="134">
        <v>29</v>
      </c>
      <c r="H6" s="134">
        <v>20</v>
      </c>
      <c r="I6" s="134">
        <v>22</v>
      </c>
      <c r="J6" s="134">
        <v>17</v>
      </c>
      <c r="K6" s="134">
        <v>14</v>
      </c>
      <c r="L6" s="134">
        <v>12</v>
      </c>
      <c r="M6" s="134">
        <v>24</v>
      </c>
    </row>
    <row r="7" spans="1:13">
      <c r="A7" s="133" t="s">
        <v>143</v>
      </c>
      <c r="B7" s="134">
        <v>37</v>
      </c>
      <c r="C7" s="134">
        <v>32</v>
      </c>
      <c r="D7" s="134">
        <v>24</v>
      </c>
      <c r="E7" s="134">
        <v>26</v>
      </c>
      <c r="F7" s="134">
        <v>26</v>
      </c>
      <c r="G7" s="134">
        <v>28</v>
      </c>
      <c r="H7" s="134">
        <v>19</v>
      </c>
      <c r="I7" s="134">
        <v>21</v>
      </c>
      <c r="J7" s="134">
        <v>11</v>
      </c>
      <c r="K7" s="134">
        <v>21</v>
      </c>
      <c r="L7" s="134">
        <v>16</v>
      </c>
      <c r="M7" s="134">
        <v>25</v>
      </c>
    </row>
    <row r="8" spans="1:13">
      <c r="A8" s="133" t="s">
        <v>144</v>
      </c>
      <c r="B8" s="134">
        <v>35</v>
      </c>
      <c r="C8" s="134">
        <v>33</v>
      </c>
      <c r="D8" s="134">
        <v>21</v>
      </c>
      <c r="E8" s="134">
        <v>26</v>
      </c>
      <c r="F8" s="134">
        <v>26</v>
      </c>
      <c r="G8" s="134">
        <v>33</v>
      </c>
      <c r="H8" s="134">
        <v>22</v>
      </c>
      <c r="I8" s="134">
        <v>18</v>
      </c>
      <c r="J8" s="134">
        <v>11</v>
      </c>
      <c r="K8" s="134">
        <v>18</v>
      </c>
      <c r="L8" s="134">
        <v>15</v>
      </c>
      <c r="M8" s="134">
        <v>15</v>
      </c>
    </row>
    <row r="9" spans="1:13">
      <c r="A9" s="133" t="s">
        <v>145</v>
      </c>
      <c r="B9" s="134">
        <v>17</v>
      </c>
      <c r="C9" s="134">
        <v>29</v>
      </c>
      <c r="D9" s="134">
        <v>17</v>
      </c>
      <c r="E9" s="134">
        <v>23</v>
      </c>
      <c r="F9" s="134">
        <v>22</v>
      </c>
      <c r="G9" s="134">
        <v>22</v>
      </c>
      <c r="H9" s="134">
        <v>21</v>
      </c>
      <c r="I9" s="134">
        <v>16</v>
      </c>
      <c r="J9" s="134">
        <v>24</v>
      </c>
      <c r="K9" s="134">
        <v>10</v>
      </c>
      <c r="L9" s="134">
        <v>22</v>
      </c>
      <c r="M9" s="134">
        <v>17</v>
      </c>
    </row>
    <row r="10" spans="1:13">
      <c r="A10" s="133" t="s">
        <v>146</v>
      </c>
      <c r="B10" s="134">
        <v>26</v>
      </c>
      <c r="C10" s="134">
        <v>37</v>
      </c>
      <c r="D10" s="134">
        <v>26</v>
      </c>
      <c r="E10" s="134">
        <v>17</v>
      </c>
      <c r="F10" s="134">
        <v>31</v>
      </c>
      <c r="G10" s="134">
        <v>20</v>
      </c>
      <c r="H10" s="134">
        <v>27</v>
      </c>
      <c r="I10" s="134">
        <v>12</v>
      </c>
      <c r="J10" s="134">
        <v>19</v>
      </c>
      <c r="K10" s="134">
        <v>16</v>
      </c>
      <c r="L10" s="134">
        <v>15</v>
      </c>
      <c r="M10" s="134">
        <v>16</v>
      </c>
    </row>
    <row r="11" spans="1:13">
      <c r="A11" s="133" t="s">
        <v>147</v>
      </c>
      <c r="B11" s="134">
        <v>14</v>
      </c>
      <c r="C11" s="134">
        <v>23</v>
      </c>
      <c r="D11" s="134">
        <v>14</v>
      </c>
      <c r="E11" s="134">
        <v>26</v>
      </c>
      <c r="F11" s="134">
        <v>16</v>
      </c>
      <c r="G11" s="134">
        <v>19</v>
      </c>
      <c r="H11" s="134">
        <v>21</v>
      </c>
      <c r="I11" s="134">
        <v>17</v>
      </c>
      <c r="J11" s="134">
        <v>12</v>
      </c>
      <c r="K11" s="134">
        <v>16</v>
      </c>
      <c r="L11" s="134">
        <v>9</v>
      </c>
      <c r="M11" s="134">
        <v>17</v>
      </c>
    </row>
    <row r="12" spans="1:13">
      <c r="A12" s="133" t="s">
        <v>148</v>
      </c>
      <c r="B12" s="134">
        <v>26</v>
      </c>
      <c r="C12" s="134">
        <v>37</v>
      </c>
      <c r="D12" s="134">
        <v>27</v>
      </c>
      <c r="E12" s="134">
        <v>21</v>
      </c>
      <c r="F12" s="134">
        <v>19</v>
      </c>
      <c r="G12" s="134">
        <v>27</v>
      </c>
      <c r="H12" s="134">
        <v>34</v>
      </c>
      <c r="I12" s="134">
        <v>24</v>
      </c>
      <c r="J12" s="134">
        <v>19</v>
      </c>
      <c r="K12" s="134">
        <v>14</v>
      </c>
      <c r="L12" s="134">
        <v>19</v>
      </c>
      <c r="M12" s="134">
        <v>20</v>
      </c>
    </row>
    <row r="13" spans="1:13">
      <c r="A13" s="133" t="s">
        <v>149</v>
      </c>
      <c r="B13" s="134">
        <v>31</v>
      </c>
      <c r="C13" s="134">
        <v>35</v>
      </c>
      <c r="D13" s="134">
        <v>38</v>
      </c>
      <c r="E13" s="134">
        <v>27</v>
      </c>
      <c r="F13" s="134">
        <v>25</v>
      </c>
      <c r="G13" s="134">
        <v>25</v>
      </c>
      <c r="H13" s="134">
        <v>25</v>
      </c>
      <c r="I13" s="134">
        <v>23</v>
      </c>
      <c r="J13" s="134">
        <v>27</v>
      </c>
      <c r="K13" s="134">
        <v>17</v>
      </c>
      <c r="L13" s="134">
        <v>27</v>
      </c>
      <c r="M13" s="134">
        <v>15</v>
      </c>
    </row>
    <row r="14" spans="1:13">
      <c r="A14" s="133" t="s">
        <v>150</v>
      </c>
      <c r="B14" s="134">
        <v>32</v>
      </c>
      <c r="C14" s="134">
        <v>34</v>
      </c>
      <c r="D14" s="134">
        <v>41</v>
      </c>
      <c r="E14" s="134">
        <v>26</v>
      </c>
      <c r="F14" s="134">
        <v>21</v>
      </c>
      <c r="G14" s="134">
        <v>24</v>
      </c>
      <c r="H14" s="134">
        <v>24</v>
      </c>
      <c r="I14" s="134">
        <v>14</v>
      </c>
      <c r="J14" s="134">
        <v>17</v>
      </c>
      <c r="K14" s="134">
        <v>16</v>
      </c>
      <c r="L14" s="134">
        <v>18</v>
      </c>
      <c r="M14" s="134">
        <v>16</v>
      </c>
    </row>
    <row r="15" spans="1:13">
      <c r="A15" s="133" t="s">
        <v>151</v>
      </c>
      <c r="B15" s="134">
        <v>31</v>
      </c>
      <c r="C15" s="134">
        <v>43</v>
      </c>
      <c r="D15" s="134">
        <v>19</v>
      </c>
      <c r="E15" s="134">
        <v>31</v>
      </c>
      <c r="F15" s="134">
        <v>30</v>
      </c>
      <c r="G15" s="134">
        <v>21</v>
      </c>
      <c r="H15" s="134">
        <v>15</v>
      </c>
      <c r="I15" s="134">
        <v>12</v>
      </c>
      <c r="J15" s="134">
        <v>20</v>
      </c>
      <c r="K15" s="134">
        <v>16</v>
      </c>
      <c r="L15" s="134">
        <v>17</v>
      </c>
      <c r="M15" s="134">
        <v>15</v>
      </c>
    </row>
    <row r="16" spans="1:13" ht="14.25" customHeight="1">
      <c r="A16" s="135" t="s">
        <v>849</v>
      </c>
      <c r="B16" s="136">
        <v>329</v>
      </c>
      <c r="C16" s="136">
        <v>381</v>
      </c>
      <c r="D16" s="136">
        <v>307</v>
      </c>
      <c r="E16" s="136">
        <v>296</v>
      </c>
      <c r="F16" s="136">
        <v>281</v>
      </c>
      <c r="G16" s="136">
        <v>287</v>
      </c>
      <c r="H16" s="136">
        <v>264</v>
      </c>
      <c r="I16" s="136">
        <v>198</v>
      </c>
      <c r="J16" s="136">
        <v>211</v>
      </c>
      <c r="K16" s="136">
        <v>196</v>
      </c>
      <c r="L16" s="136">
        <v>203</v>
      </c>
      <c r="M16" s="136">
        <v>209</v>
      </c>
    </row>
    <row r="17" spans="1:16366">
      <c r="A17" s="135" t="s">
        <v>659</v>
      </c>
      <c r="B17" s="136">
        <v>419</v>
      </c>
      <c r="C17" s="136">
        <v>478</v>
      </c>
      <c r="D17" s="136">
        <v>412</v>
      </c>
      <c r="E17" s="136">
        <v>392</v>
      </c>
      <c r="F17" s="136">
        <v>371</v>
      </c>
      <c r="G17" s="136">
        <v>360</v>
      </c>
      <c r="H17" s="136">
        <v>335</v>
      </c>
      <c r="I17" s="136">
        <v>264</v>
      </c>
      <c r="J17" s="136">
        <v>257</v>
      </c>
      <c r="K17" s="136">
        <v>230</v>
      </c>
      <c r="L17" s="136">
        <v>259</v>
      </c>
      <c r="M17" s="136">
        <v>258</v>
      </c>
    </row>
    <row r="18" spans="1:16366">
      <c r="A18" s="135" t="s">
        <v>660</v>
      </c>
      <c r="B18" s="136">
        <v>1</v>
      </c>
      <c r="C18" s="136">
        <v>7</v>
      </c>
      <c r="D18" s="136">
        <v>1</v>
      </c>
      <c r="E18" s="136">
        <v>3</v>
      </c>
      <c r="F18" s="136">
        <v>2</v>
      </c>
      <c r="G18" s="136">
        <v>2</v>
      </c>
      <c r="H18" s="136">
        <v>1</v>
      </c>
      <c r="I18" s="136">
        <v>2</v>
      </c>
      <c r="J18" s="136">
        <v>6</v>
      </c>
      <c r="K18" s="136">
        <v>2</v>
      </c>
      <c r="L18" s="136">
        <v>2</v>
      </c>
      <c r="M18" s="136">
        <v>1</v>
      </c>
    </row>
    <row r="19" spans="1:16366" s="27" customFormat="1">
      <c r="A19" s="97" t="s">
        <v>851</v>
      </c>
      <c r="B19" s="97"/>
      <c r="C19" s="97"/>
      <c r="D19" s="97"/>
      <c r="E19" s="97"/>
      <c r="F19" s="97"/>
      <c r="G19" s="97"/>
      <c r="H19" s="97"/>
      <c r="I19" s="97"/>
      <c r="J19" s="97"/>
      <c r="K19" s="97"/>
      <c r="L19" s="97"/>
      <c r="M19" s="97"/>
      <c r="N19" s="98"/>
    </row>
    <row r="20" spans="1:16366" ht="4.5" customHeight="1">
      <c r="A20" s="46"/>
      <c r="B20" s="46"/>
      <c r="C20" s="46"/>
      <c r="D20" s="46"/>
      <c r="E20" s="46"/>
      <c r="F20" s="46"/>
      <c r="G20" s="46"/>
      <c r="H20" s="46"/>
      <c r="I20" s="46"/>
      <c r="J20" s="46"/>
      <c r="K20" s="46"/>
      <c r="L20" s="46"/>
      <c r="M20" s="46"/>
    </row>
    <row r="21" spans="1:16366">
      <c r="A21" s="46"/>
      <c r="B21" s="46"/>
      <c r="C21" s="46"/>
      <c r="D21" s="46"/>
      <c r="E21" s="46"/>
      <c r="F21" s="46"/>
      <c r="G21" s="46"/>
      <c r="H21" s="46"/>
      <c r="I21" s="46"/>
      <c r="J21" s="46"/>
      <c r="K21" s="46"/>
      <c r="L21" s="46"/>
      <c r="M21" s="46"/>
      <c r="N21" s="19"/>
    </row>
    <row r="22" spans="1:16366">
      <c r="A22" s="19"/>
      <c r="B22" s="46"/>
      <c r="C22" s="46"/>
      <c r="D22" s="46"/>
      <c r="E22" s="46"/>
      <c r="F22" s="46"/>
      <c r="G22" s="46"/>
      <c r="H22" s="46"/>
      <c r="I22" s="46"/>
      <c r="J22" s="46"/>
      <c r="K22" s="46"/>
      <c r="L22" s="46"/>
      <c r="M22" s="46"/>
      <c r="N22" s="19"/>
    </row>
    <row r="23" spans="1:16366">
      <c r="A23" s="19"/>
      <c r="B23" s="46"/>
      <c r="C23" s="46"/>
      <c r="D23" s="46"/>
      <c r="E23" s="46"/>
      <c r="F23" s="46"/>
      <c r="G23" s="46"/>
      <c r="H23" s="46"/>
      <c r="I23" s="46"/>
      <c r="J23" s="46"/>
      <c r="K23" s="46"/>
      <c r="L23" s="46"/>
      <c r="M23" s="46"/>
      <c r="N23" s="19"/>
    </row>
    <row r="24" spans="1:16366" s="50" customFormat="1">
      <c r="A24" s="48"/>
      <c r="B24" s="48"/>
      <c r="C24" s="48"/>
      <c r="D24" s="48"/>
      <c r="E24" s="48"/>
      <c r="F24" s="48"/>
      <c r="G24" s="48"/>
      <c r="H24" s="48"/>
      <c r="I24" s="48"/>
      <c r="J24" s="48"/>
      <c r="K24" s="48"/>
      <c r="L24" s="48"/>
      <c r="M24" s="48"/>
      <c r="N24" s="49"/>
      <c r="O24" s="48"/>
      <c r="P24" s="48"/>
      <c r="Q24" s="48"/>
      <c r="R24" s="48"/>
      <c r="S24" s="48"/>
      <c r="T24" s="48"/>
      <c r="U24" s="48"/>
      <c r="V24" s="48"/>
      <c r="W24" s="48"/>
      <c r="X24" s="49"/>
      <c r="Y24" s="48"/>
      <c r="Z24" s="48"/>
      <c r="AA24" s="48"/>
      <c r="AB24" s="48"/>
      <c r="AC24" s="48"/>
      <c r="AD24" s="48"/>
      <c r="AE24" s="48"/>
      <c r="AF24" s="48"/>
      <c r="AG24" s="48"/>
      <c r="AH24" s="48"/>
      <c r="AI24" s="48"/>
      <c r="AJ24" s="48"/>
      <c r="AK24" s="48"/>
      <c r="AL24" s="49"/>
      <c r="AM24" s="48"/>
      <c r="AN24" s="48"/>
      <c r="AO24" s="48"/>
      <c r="AP24" s="48"/>
      <c r="AQ24" s="48"/>
      <c r="AR24" s="48"/>
      <c r="AS24" s="48"/>
      <c r="AT24" s="48"/>
      <c r="AU24" s="48"/>
      <c r="AV24" s="48"/>
      <c r="AW24" s="48"/>
      <c r="AX24" s="48"/>
      <c r="AY24" s="48"/>
      <c r="AZ24" s="49"/>
      <c r="BA24" s="48"/>
      <c r="BB24" s="48"/>
      <c r="BC24" s="48"/>
      <c r="BD24" s="48"/>
      <c r="BE24" s="48"/>
      <c r="BF24" s="48"/>
      <c r="BG24" s="48"/>
      <c r="BH24" s="48"/>
      <c r="BI24" s="48"/>
      <c r="BJ24" s="48"/>
      <c r="BK24" s="48"/>
      <c r="BL24" s="48"/>
      <c r="BM24" s="48"/>
      <c r="BN24" s="49"/>
      <c r="BO24" s="48"/>
      <c r="BP24" s="48"/>
      <c r="BQ24" s="48"/>
      <c r="BR24" s="48"/>
      <c r="BS24" s="48"/>
      <c r="BT24" s="48"/>
      <c r="BU24" s="48"/>
      <c r="BV24" s="48"/>
      <c r="BW24" s="48"/>
      <c r="BX24" s="48"/>
      <c r="BY24" s="48"/>
      <c r="BZ24" s="48"/>
      <c r="CA24" s="48"/>
      <c r="CB24" s="49"/>
      <c r="CC24" s="48"/>
      <c r="CD24" s="48"/>
      <c r="CE24" s="48"/>
      <c r="CF24" s="48"/>
      <c r="CG24" s="48"/>
      <c r="CH24" s="48"/>
      <c r="CI24" s="48"/>
      <c r="CJ24" s="48"/>
      <c r="CK24" s="48"/>
      <c r="CL24" s="48"/>
      <c r="CM24" s="48"/>
      <c r="CN24" s="48"/>
      <c r="CO24" s="48"/>
      <c r="CP24" s="49"/>
      <c r="CQ24" s="48"/>
      <c r="CR24" s="48"/>
      <c r="CS24" s="48"/>
      <c r="CT24" s="48"/>
      <c r="CU24" s="48"/>
      <c r="CV24" s="48"/>
      <c r="CW24" s="48"/>
      <c r="CX24" s="48"/>
      <c r="CY24" s="48"/>
      <c r="CZ24" s="48"/>
      <c r="DA24" s="48"/>
      <c r="DB24" s="48"/>
      <c r="DC24" s="48"/>
      <c r="DD24" s="49"/>
      <c r="DE24" s="48"/>
      <c r="DF24" s="48"/>
      <c r="DG24" s="48"/>
      <c r="DH24" s="48"/>
      <c r="DI24" s="48"/>
      <c r="DJ24" s="48"/>
      <c r="DK24" s="48"/>
      <c r="DL24" s="48"/>
      <c r="DM24" s="48"/>
      <c r="DN24" s="48"/>
      <c r="DO24" s="48"/>
      <c r="DP24" s="48"/>
      <c r="DQ24" s="48"/>
      <c r="DR24" s="49"/>
      <c r="DS24" s="48"/>
      <c r="DT24" s="48"/>
      <c r="DU24" s="48"/>
      <c r="DV24" s="48"/>
      <c r="DW24" s="48"/>
      <c r="DX24" s="48"/>
      <c r="DY24" s="48"/>
      <c r="DZ24" s="48"/>
      <c r="EA24" s="48"/>
      <c r="EB24" s="48"/>
      <c r="EC24" s="48"/>
      <c r="ED24" s="48"/>
      <c r="EE24" s="48"/>
      <c r="EF24" s="49"/>
      <c r="EG24" s="48"/>
      <c r="EH24" s="48"/>
      <c r="EI24" s="48"/>
      <c r="EJ24" s="48"/>
      <c r="EK24" s="48"/>
      <c r="EL24" s="48"/>
      <c r="EM24" s="48"/>
      <c r="EN24" s="48"/>
      <c r="EO24" s="48"/>
      <c r="EP24" s="48"/>
      <c r="EQ24" s="48"/>
      <c r="ER24" s="48"/>
      <c r="ES24" s="48"/>
      <c r="ET24" s="49"/>
      <c r="EU24" s="48"/>
      <c r="EV24" s="48"/>
      <c r="EW24" s="48"/>
      <c r="EX24" s="48"/>
      <c r="EY24" s="48"/>
      <c r="EZ24" s="48"/>
      <c r="FA24" s="48"/>
      <c r="FB24" s="48"/>
      <c r="FC24" s="48"/>
      <c r="FD24" s="48"/>
      <c r="FE24" s="48"/>
      <c r="FF24" s="48"/>
      <c r="FG24" s="48"/>
      <c r="FH24" s="49"/>
      <c r="FI24" s="48"/>
      <c r="FJ24" s="48"/>
      <c r="FK24" s="48"/>
      <c r="FL24" s="48"/>
      <c r="FM24" s="48"/>
      <c r="FN24" s="48"/>
      <c r="FO24" s="48"/>
      <c r="FP24" s="48"/>
      <c r="FQ24" s="48"/>
      <c r="FR24" s="48"/>
      <c r="FS24" s="48"/>
      <c r="FT24" s="48"/>
      <c r="FU24" s="48"/>
      <c r="FV24" s="49"/>
      <c r="FW24" s="48"/>
      <c r="FX24" s="48"/>
      <c r="FY24" s="48"/>
      <c r="FZ24" s="48"/>
      <c r="GA24" s="48"/>
      <c r="GB24" s="48"/>
      <c r="GC24" s="48"/>
      <c r="GD24" s="48"/>
      <c r="GE24" s="48"/>
      <c r="GF24" s="48"/>
      <c r="GG24" s="48"/>
      <c r="GH24" s="48"/>
      <c r="GI24" s="48"/>
      <c r="GJ24" s="49"/>
      <c r="GK24" s="48"/>
      <c r="GL24" s="48"/>
      <c r="GM24" s="48"/>
      <c r="GN24" s="48"/>
      <c r="GO24" s="48"/>
      <c r="GP24" s="48"/>
      <c r="GQ24" s="48"/>
      <c r="GR24" s="48"/>
      <c r="GS24" s="48"/>
      <c r="GT24" s="48"/>
      <c r="GU24" s="48"/>
      <c r="GV24" s="48"/>
      <c r="GW24" s="48"/>
      <c r="GX24" s="49"/>
      <c r="GY24" s="48"/>
      <c r="GZ24" s="48"/>
      <c r="HA24" s="48"/>
      <c r="HB24" s="48"/>
      <c r="HC24" s="48"/>
      <c r="HD24" s="48"/>
      <c r="HE24" s="48"/>
      <c r="HF24" s="48"/>
      <c r="HG24" s="48"/>
      <c r="HH24" s="48"/>
      <c r="HI24" s="48"/>
      <c r="HJ24" s="48"/>
      <c r="HK24" s="48"/>
      <c r="HL24" s="49"/>
      <c r="HM24" s="48"/>
      <c r="HN24" s="48"/>
      <c r="HO24" s="48"/>
      <c r="HP24" s="48"/>
      <c r="HQ24" s="48"/>
      <c r="HR24" s="48"/>
      <c r="HS24" s="48"/>
      <c r="HT24" s="48"/>
      <c r="HU24" s="48"/>
      <c r="HV24" s="48"/>
      <c r="HW24" s="48"/>
      <c r="HX24" s="48"/>
      <c r="HY24" s="48"/>
      <c r="HZ24" s="49"/>
      <c r="IA24" s="48"/>
      <c r="IB24" s="48"/>
      <c r="IC24" s="48"/>
      <c r="ID24" s="48"/>
      <c r="IE24" s="48"/>
      <c r="IF24" s="48"/>
      <c r="IG24" s="48"/>
      <c r="IH24" s="48"/>
      <c r="II24" s="48"/>
      <c r="IJ24" s="48"/>
      <c r="IK24" s="48"/>
      <c r="IL24" s="48"/>
      <c r="IM24" s="48"/>
      <c r="IN24" s="49"/>
      <c r="IO24" s="48"/>
      <c r="IP24" s="48"/>
      <c r="IQ24" s="48"/>
      <c r="IR24" s="48"/>
      <c r="IS24" s="48"/>
      <c r="IT24" s="48"/>
      <c r="IU24" s="48"/>
      <c r="IV24" s="48"/>
      <c r="IW24" s="48"/>
      <c r="IX24" s="48"/>
      <c r="IY24" s="48"/>
      <c r="IZ24" s="48"/>
      <c r="JA24" s="48"/>
      <c r="JB24" s="49"/>
      <c r="JC24" s="48"/>
      <c r="JD24" s="48"/>
      <c r="JE24" s="48"/>
      <c r="JF24" s="48"/>
      <c r="JG24" s="48"/>
      <c r="JH24" s="48"/>
      <c r="JI24" s="48"/>
      <c r="JJ24" s="48"/>
      <c r="JK24" s="48"/>
      <c r="JL24" s="48"/>
      <c r="JM24" s="48"/>
      <c r="JN24" s="48"/>
      <c r="JO24" s="48"/>
      <c r="JP24" s="49"/>
      <c r="JQ24" s="48"/>
      <c r="JR24" s="48"/>
      <c r="JS24" s="48"/>
      <c r="JT24" s="48"/>
      <c r="JU24" s="48"/>
      <c r="JV24" s="48"/>
      <c r="JW24" s="48"/>
      <c r="JX24" s="48"/>
      <c r="JY24" s="48"/>
      <c r="JZ24" s="48"/>
      <c r="KA24" s="48"/>
      <c r="KB24" s="48"/>
      <c r="KC24" s="48"/>
      <c r="KD24" s="49"/>
      <c r="KE24" s="48"/>
      <c r="KF24" s="48"/>
      <c r="KG24" s="48"/>
      <c r="KH24" s="48"/>
      <c r="KI24" s="48"/>
      <c r="KJ24" s="48"/>
      <c r="KK24" s="48"/>
      <c r="KL24" s="48"/>
      <c r="KM24" s="48"/>
      <c r="KN24" s="48"/>
      <c r="KO24" s="48"/>
      <c r="KP24" s="48"/>
      <c r="KQ24" s="48"/>
      <c r="KR24" s="49"/>
      <c r="KS24" s="48"/>
      <c r="KT24" s="48"/>
      <c r="KU24" s="48"/>
      <c r="KV24" s="48"/>
      <c r="KW24" s="48"/>
      <c r="KX24" s="48"/>
      <c r="KY24" s="48"/>
      <c r="KZ24" s="48"/>
      <c r="LA24" s="48"/>
      <c r="LB24" s="48"/>
      <c r="LC24" s="48"/>
      <c r="LD24" s="48"/>
      <c r="LE24" s="48"/>
      <c r="LF24" s="49"/>
      <c r="LG24" s="48"/>
      <c r="LH24" s="48"/>
      <c r="LI24" s="48"/>
      <c r="LJ24" s="48"/>
      <c r="LK24" s="48"/>
      <c r="LL24" s="48"/>
      <c r="LM24" s="48"/>
      <c r="LN24" s="48"/>
      <c r="LO24" s="48"/>
      <c r="LP24" s="48"/>
      <c r="LQ24" s="48"/>
      <c r="LR24" s="48"/>
      <c r="LS24" s="48"/>
      <c r="LT24" s="49"/>
      <c r="LU24" s="48"/>
      <c r="LV24" s="48"/>
      <c r="LW24" s="48"/>
      <c r="LX24" s="48"/>
      <c r="LY24" s="48"/>
      <c r="LZ24" s="48"/>
      <c r="MA24" s="48"/>
      <c r="MB24" s="48"/>
      <c r="MC24" s="48"/>
      <c r="MD24" s="48"/>
      <c r="ME24" s="48"/>
      <c r="MF24" s="48"/>
      <c r="MG24" s="48"/>
      <c r="MH24" s="49"/>
      <c r="MI24" s="48"/>
      <c r="MJ24" s="48"/>
      <c r="MK24" s="48"/>
      <c r="ML24" s="48"/>
      <c r="MM24" s="48"/>
      <c r="MN24" s="48"/>
      <c r="MO24" s="48"/>
      <c r="MP24" s="48"/>
      <c r="MQ24" s="48"/>
      <c r="MR24" s="48"/>
      <c r="MS24" s="48"/>
      <c r="MT24" s="48"/>
      <c r="MU24" s="48"/>
      <c r="MV24" s="49"/>
      <c r="MW24" s="48"/>
      <c r="MX24" s="48"/>
      <c r="MY24" s="48"/>
      <c r="MZ24" s="48"/>
      <c r="NA24" s="48"/>
      <c r="NB24" s="48"/>
      <c r="NC24" s="48"/>
      <c r="ND24" s="48"/>
      <c r="NE24" s="48"/>
      <c r="NF24" s="48"/>
      <c r="NG24" s="48"/>
      <c r="NH24" s="48"/>
      <c r="NI24" s="48"/>
      <c r="NJ24" s="49"/>
      <c r="NK24" s="48"/>
      <c r="NL24" s="48"/>
      <c r="NM24" s="48"/>
      <c r="NN24" s="48"/>
      <c r="NO24" s="48"/>
      <c r="NP24" s="48"/>
      <c r="NQ24" s="48"/>
      <c r="NR24" s="48"/>
      <c r="NS24" s="48"/>
      <c r="NT24" s="48"/>
      <c r="NU24" s="48"/>
      <c r="NV24" s="48"/>
      <c r="NW24" s="48"/>
      <c r="NX24" s="49"/>
      <c r="NY24" s="48"/>
      <c r="NZ24" s="48"/>
      <c r="OA24" s="48"/>
      <c r="OB24" s="48"/>
      <c r="OC24" s="48"/>
      <c r="OD24" s="48"/>
      <c r="OE24" s="48"/>
      <c r="OF24" s="48"/>
      <c r="OG24" s="48"/>
      <c r="OH24" s="48"/>
      <c r="OI24" s="48"/>
      <c r="OJ24" s="48"/>
      <c r="OK24" s="48"/>
      <c r="OL24" s="49"/>
      <c r="OM24" s="48"/>
      <c r="ON24" s="48"/>
      <c r="OO24" s="48"/>
      <c r="OP24" s="48"/>
      <c r="OQ24" s="48"/>
      <c r="OR24" s="48"/>
      <c r="OS24" s="48"/>
      <c r="OT24" s="48"/>
      <c r="OU24" s="48"/>
      <c r="OV24" s="48"/>
      <c r="OW24" s="48"/>
      <c r="OX24" s="48"/>
      <c r="OY24" s="48"/>
      <c r="OZ24" s="49"/>
      <c r="PA24" s="48"/>
      <c r="PB24" s="48"/>
      <c r="PC24" s="48"/>
      <c r="PD24" s="48"/>
      <c r="PE24" s="48"/>
      <c r="PF24" s="48"/>
      <c r="PG24" s="48"/>
      <c r="PH24" s="48"/>
      <c r="PI24" s="48"/>
      <c r="PJ24" s="48"/>
      <c r="PK24" s="48"/>
      <c r="PL24" s="48"/>
      <c r="PM24" s="48"/>
      <c r="PN24" s="49"/>
      <c r="PO24" s="48"/>
      <c r="PP24" s="48"/>
      <c r="PQ24" s="48"/>
      <c r="PR24" s="48"/>
      <c r="PS24" s="48"/>
      <c r="PT24" s="48"/>
      <c r="PU24" s="48"/>
      <c r="PV24" s="48"/>
      <c r="PW24" s="48"/>
      <c r="PX24" s="48"/>
      <c r="PY24" s="48"/>
      <c r="PZ24" s="48"/>
      <c r="QA24" s="48"/>
      <c r="QB24" s="49"/>
      <c r="QC24" s="48"/>
      <c r="QD24" s="48"/>
      <c r="QE24" s="48"/>
      <c r="QF24" s="48"/>
      <c r="QG24" s="48"/>
      <c r="QH24" s="48"/>
      <c r="QI24" s="48"/>
      <c r="QJ24" s="48"/>
      <c r="QK24" s="48"/>
      <c r="QL24" s="48"/>
      <c r="QM24" s="48"/>
      <c r="QN24" s="48"/>
      <c r="QO24" s="48"/>
      <c r="QP24" s="49"/>
      <c r="QQ24" s="48"/>
      <c r="QR24" s="48"/>
      <c r="QS24" s="48"/>
      <c r="QT24" s="48"/>
      <c r="QU24" s="48"/>
      <c r="QV24" s="48"/>
      <c r="QW24" s="48"/>
      <c r="QX24" s="48"/>
      <c r="QY24" s="48"/>
      <c r="QZ24" s="48"/>
      <c r="RA24" s="48"/>
      <c r="RB24" s="48"/>
      <c r="RC24" s="48"/>
      <c r="RD24" s="49"/>
      <c r="RE24" s="48"/>
      <c r="RF24" s="48"/>
      <c r="RG24" s="48"/>
      <c r="RH24" s="48"/>
      <c r="RI24" s="48"/>
      <c r="RJ24" s="48"/>
      <c r="RK24" s="48"/>
      <c r="RL24" s="48"/>
      <c r="RM24" s="48"/>
      <c r="RN24" s="48"/>
      <c r="RO24" s="48"/>
      <c r="RP24" s="48"/>
      <c r="RQ24" s="48"/>
      <c r="RR24" s="49"/>
      <c r="RS24" s="48"/>
      <c r="RT24" s="48"/>
      <c r="RU24" s="48"/>
      <c r="RV24" s="48"/>
      <c r="RW24" s="48"/>
      <c r="RX24" s="48"/>
      <c r="RY24" s="48"/>
      <c r="RZ24" s="48"/>
      <c r="SA24" s="48"/>
      <c r="SB24" s="48"/>
      <c r="SC24" s="48"/>
      <c r="SD24" s="48"/>
      <c r="SE24" s="48"/>
      <c r="SF24" s="49"/>
      <c r="SG24" s="48"/>
      <c r="SH24" s="48"/>
      <c r="SI24" s="48"/>
      <c r="SJ24" s="48"/>
      <c r="SK24" s="48"/>
      <c r="SL24" s="48"/>
      <c r="SM24" s="48"/>
      <c r="SN24" s="48"/>
      <c r="SO24" s="48"/>
      <c r="SP24" s="48"/>
      <c r="SQ24" s="48"/>
      <c r="SR24" s="48"/>
      <c r="SS24" s="48"/>
      <c r="ST24" s="49"/>
      <c r="SU24" s="48"/>
      <c r="SV24" s="48"/>
      <c r="SW24" s="48"/>
      <c r="SX24" s="48"/>
      <c r="SY24" s="48"/>
      <c r="SZ24" s="48"/>
      <c r="TA24" s="48"/>
      <c r="TB24" s="48"/>
      <c r="TC24" s="48"/>
      <c r="TD24" s="48"/>
      <c r="TE24" s="48"/>
      <c r="TF24" s="48"/>
      <c r="TG24" s="48"/>
      <c r="TH24" s="49"/>
      <c r="TI24" s="48"/>
      <c r="TJ24" s="48"/>
      <c r="TK24" s="48"/>
      <c r="TL24" s="48"/>
      <c r="TM24" s="48"/>
      <c r="TN24" s="48"/>
      <c r="TO24" s="48"/>
      <c r="TP24" s="48"/>
      <c r="TQ24" s="48"/>
      <c r="TR24" s="48"/>
      <c r="TS24" s="48"/>
      <c r="TT24" s="48"/>
      <c r="TU24" s="48"/>
      <c r="TV24" s="49"/>
      <c r="TW24" s="48"/>
      <c r="TX24" s="48"/>
      <c r="TY24" s="48"/>
      <c r="TZ24" s="48"/>
      <c r="UA24" s="48"/>
      <c r="UB24" s="48"/>
      <c r="UC24" s="48"/>
      <c r="UD24" s="48"/>
      <c r="UE24" s="48"/>
      <c r="UF24" s="48"/>
      <c r="UG24" s="48"/>
      <c r="UH24" s="48"/>
      <c r="UI24" s="48"/>
      <c r="UJ24" s="49"/>
      <c r="UK24" s="48"/>
      <c r="UL24" s="48"/>
      <c r="UM24" s="48"/>
      <c r="UN24" s="48"/>
      <c r="UO24" s="48"/>
      <c r="UP24" s="48"/>
      <c r="UQ24" s="48"/>
      <c r="UR24" s="48"/>
      <c r="US24" s="48"/>
      <c r="UT24" s="48"/>
      <c r="UU24" s="48"/>
      <c r="UV24" s="48"/>
      <c r="UW24" s="48"/>
      <c r="UX24" s="49"/>
      <c r="UY24" s="48"/>
      <c r="UZ24" s="48"/>
      <c r="VA24" s="48"/>
      <c r="VB24" s="48"/>
      <c r="VC24" s="48"/>
      <c r="VD24" s="48"/>
      <c r="VE24" s="48"/>
      <c r="VF24" s="48"/>
      <c r="VG24" s="48"/>
      <c r="VH24" s="48"/>
      <c r="VI24" s="48"/>
      <c r="VJ24" s="48"/>
      <c r="VK24" s="48"/>
      <c r="VL24" s="49"/>
      <c r="VM24" s="48"/>
      <c r="VN24" s="48"/>
      <c r="VO24" s="48"/>
      <c r="VP24" s="48"/>
      <c r="VQ24" s="48"/>
      <c r="VR24" s="48"/>
      <c r="VS24" s="48"/>
      <c r="VT24" s="48"/>
      <c r="VU24" s="48"/>
      <c r="VV24" s="48"/>
      <c r="VW24" s="48"/>
      <c r="VX24" s="48"/>
      <c r="VY24" s="48"/>
      <c r="VZ24" s="49"/>
      <c r="WA24" s="48"/>
      <c r="WB24" s="48"/>
      <c r="WC24" s="48"/>
      <c r="WD24" s="48"/>
      <c r="WE24" s="48"/>
      <c r="WF24" s="48"/>
      <c r="WG24" s="48"/>
      <c r="WH24" s="48"/>
      <c r="WI24" s="48"/>
      <c r="WJ24" s="48"/>
      <c r="WK24" s="48"/>
      <c r="WL24" s="48"/>
      <c r="WM24" s="48"/>
      <c r="WN24" s="49"/>
      <c r="WO24" s="48"/>
      <c r="WP24" s="48"/>
      <c r="WQ24" s="48"/>
      <c r="WR24" s="48"/>
      <c r="WS24" s="48"/>
      <c r="WT24" s="48"/>
      <c r="WU24" s="48"/>
      <c r="WV24" s="48"/>
      <c r="WW24" s="48"/>
      <c r="WX24" s="48"/>
      <c r="WY24" s="48"/>
      <c r="WZ24" s="48"/>
      <c r="XA24" s="48"/>
      <c r="XB24" s="49"/>
      <c r="XC24" s="48"/>
      <c r="XD24" s="48"/>
      <c r="XE24" s="48"/>
      <c r="XF24" s="48"/>
      <c r="XG24" s="48"/>
      <c r="XH24" s="48"/>
      <c r="XI24" s="48"/>
      <c r="XJ24" s="48"/>
      <c r="XK24" s="48"/>
      <c r="XL24" s="48"/>
      <c r="XM24" s="48"/>
      <c r="XN24" s="48"/>
      <c r="XO24" s="48"/>
      <c r="XP24" s="49"/>
      <c r="XQ24" s="48"/>
      <c r="XR24" s="48"/>
      <c r="XS24" s="48"/>
      <c r="XT24" s="48"/>
      <c r="XU24" s="48"/>
      <c r="XV24" s="48"/>
      <c r="XW24" s="48"/>
      <c r="XX24" s="48"/>
      <c r="XY24" s="48"/>
      <c r="XZ24" s="48"/>
      <c r="YA24" s="48"/>
      <c r="YB24" s="48"/>
      <c r="YC24" s="48"/>
      <c r="YD24" s="49"/>
      <c r="YE24" s="48"/>
      <c r="YF24" s="48"/>
      <c r="YG24" s="48"/>
      <c r="YH24" s="48"/>
      <c r="YI24" s="48"/>
      <c r="YJ24" s="48"/>
      <c r="YK24" s="48"/>
      <c r="YL24" s="48"/>
      <c r="YM24" s="48"/>
      <c r="YN24" s="48"/>
      <c r="YO24" s="48"/>
      <c r="YP24" s="48"/>
      <c r="YQ24" s="48"/>
      <c r="YR24" s="49"/>
      <c r="YS24" s="48"/>
      <c r="YT24" s="48"/>
      <c r="YU24" s="48"/>
      <c r="YV24" s="48"/>
      <c r="YW24" s="48"/>
      <c r="YX24" s="48"/>
      <c r="YY24" s="48"/>
      <c r="YZ24" s="48"/>
      <c r="ZA24" s="48"/>
      <c r="ZB24" s="48"/>
      <c r="ZC24" s="48"/>
      <c r="ZD24" s="48"/>
      <c r="ZE24" s="48"/>
      <c r="ZF24" s="49"/>
      <c r="ZG24" s="48"/>
      <c r="ZH24" s="48"/>
      <c r="ZI24" s="48"/>
      <c r="ZJ24" s="48"/>
      <c r="ZK24" s="48"/>
      <c r="ZL24" s="48"/>
      <c r="ZM24" s="48"/>
      <c r="ZN24" s="48"/>
      <c r="ZO24" s="48"/>
      <c r="ZP24" s="48"/>
      <c r="ZQ24" s="48"/>
      <c r="ZR24" s="48"/>
      <c r="ZS24" s="48"/>
      <c r="ZT24" s="49"/>
      <c r="ZU24" s="48"/>
      <c r="ZV24" s="48"/>
      <c r="ZW24" s="48"/>
      <c r="ZX24" s="48"/>
      <c r="ZY24" s="48"/>
      <c r="ZZ24" s="48"/>
      <c r="AAA24" s="48"/>
      <c r="AAB24" s="48"/>
      <c r="AAC24" s="48"/>
      <c r="AAD24" s="48"/>
      <c r="AAE24" s="48"/>
      <c r="AAF24" s="48"/>
      <c r="AAG24" s="48"/>
      <c r="AAH24" s="49"/>
      <c r="AAI24" s="48"/>
      <c r="AAJ24" s="48"/>
      <c r="AAK24" s="48"/>
      <c r="AAL24" s="48"/>
      <c r="AAM24" s="48"/>
      <c r="AAN24" s="48"/>
      <c r="AAO24" s="48"/>
      <c r="AAP24" s="48"/>
      <c r="AAQ24" s="48"/>
      <c r="AAR24" s="48"/>
      <c r="AAS24" s="48"/>
      <c r="AAT24" s="48"/>
      <c r="AAU24" s="48"/>
      <c r="AAV24" s="49"/>
      <c r="AAW24" s="48"/>
      <c r="AAX24" s="48"/>
      <c r="AAY24" s="48"/>
      <c r="AAZ24" s="48"/>
      <c r="ABA24" s="48"/>
      <c r="ABB24" s="48"/>
      <c r="ABC24" s="48"/>
      <c r="ABD24" s="48"/>
      <c r="ABE24" s="48"/>
      <c r="ABF24" s="48"/>
      <c r="ABG24" s="48"/>
      <c r="ABH24" s="48"/>
      <c r="ABI24" s="48"/>
      <c r="ABJ24" s="49"/>
      <c r="ABK24" s="48"/>
      <c r="ABL24" s="48"/>
      <c r="ABM24" s="48"/>
      <c r="ABN24" s="48"/>
      <c r="ABO24" s="48"/>
      <c r="ABP24" s="48"/>
      <c r="ABQ24" s="48"/>
      <c r="ABR24" s="48"/>
      <c r="ABS24" s="48"/>
      <c r="ABT24" s="48"/>
      <c r="ABU24" s="48"/>
      <c r="ABV24" s="48"/>
      <c r="ABW24" s="48"/>
      <c r="ABX24" s="49"/>
      <c r="ABY24" s="48"/>
      <c r="ABZ24" s="48"/>
      <c r="ACA24" s="48"/>
      <c r="ACB24" s="48"/>
      <c r="ACC24" s="48"/>
      <c r="ACD24" s="48"/>
      <c r="ACE24" s="48"/>
      <c r="ACF24" s="48"/>
      <c r="ACG24" s="48"/>
      <c r="ACH24" s="48"/>
      <c r="ACI24" s="48"/>
      <c r="ACJ24" s="48"/>
      <c r="ACK24" s="48"/>
      <c r="ACL24" s="49"/>
      <c r="ACM24" s="48"/>
      <c r="ACN24" s="48"/>
      <c r="ACO24" s="48"/>
      <c r="ACP24" s="48"/>
      <c r="ACQ24" s="48"/>
      <c r="ACR24" s="48"/>
      <c r="ACS24" s="48"/>
      <c r="ACT24" s="48"/>
      <c r="ACU24" s="48"/>
      <c r="ACV24" s="48"/>
      <c r="ACW24" s="48"/>
      <c r="ACX24" s="48"/>
      <c r="ACY24" s="48"/>
      <c r="ACZ24" s="49"/>
      <c r="ADA24" s="48"/>
      <c r="ADB24" s="48"/>
      <c r="ADC24" s="48"/>
      <c r="ADD24" s="48"/>
      <c r="ADE24" s="48"/>
      <c r="ADF24" s="48"/>
      <c r="ADG24" s="48"/>
      <c r="ADH24" s="48"/>
      <c r="ADI24" s="48"/>
      <c r="ADJ24" s="48"/>
      <c r="ADK24" s="48"/>
      <c r="ADL24" s="48"/>
      <c r="ADM24" s="48"/>
      <c r="ADN24" s="49"/>
      <c r="ADO24" s="48"/>
      <c r="ADP24" s="48"/>
      <c r="ADQ24" s="48"/>
      <c r="ADR24" s="48"/>
      <c r="ADS24" s="48"/>
      <c r="ADT24" s="48"/>
      <c r="ADU24" s="48"/>
      <c r="ADV24" s="48"/>
      <c r="ADW24" s="48"/>
      <c r="ADX24" s="48"/>
      <c r="ADY24" s="48"/>
      <c r="ADZ24" s="48"/>
      <c r="AEA24" s="48"/>
      <c r="AEB24" s="49"/>
      <c r="AEC24" s="48"/>
      <c r="AED24" s="48"/>
      <c r="AEE24" s="48"/>
      <c r="AEF24" s="48"/>
      <c r="AEG24" s="48"/>
      <c r="AEH24" s="48"/>
      <c r="AEI24" s="48"/>
      <c r="AEJ24" s="48"/>
      <c r="AEK24" s="48"/>
      <c r="AEL24" s="48"/>
      <c r="AEM24" s="48"/>
      <c r="AEN24" s="48"/>
      <c r="AEO24" s="48"/>
      <c r="AEP24" s="49"/>
      <c r="AEQ24" s="48"/>
      <c r="AER24" s="48"/>
      <c r="AES24" s="48"/>
      <c r="AET24" s="48"/>
      <c r="AEU24" s="48"/>
      <c r="AEV24" s="48"/>
      <c r="AEW24" s="48"/>
      <c r="AEX24" s="48"/>
      <c r="AEY24" s="48"/>
      <c r="AEZ24" s="48"/>
      <c r="AFA24" s="48"/>
      <c r="AFB24" s="48"/>
      <c r="AFC24" s="48"/>
      <c r="AFD24" s="49"/>
      <c r="AFE24" s="48"/>
      <c r="AFF24" s="48"/>
      <c r="AFG24" s="48"/>
      <c r="AFH24" s="48"/>
      <c r="AFI24" s="48"/>
      <c r="AFJ24" s="48"/>
      <c r="AFK24" s="48"/>
      <c r="AFL24" s="48"/>
      <c r="AFM24" s="48"/>
      <c r="AFN24" s="48"/>
      <c r="AFO24" s="48"/>
      <c r="AFP24" s="48"/>
      <c r="AFQ24" s="48"/>
      <c r="AFR24" s="49"/>
      <c r="AFS24" s="48"/>
      <c r="AFT24" s="48"/>
      <c r="AFU24" s="48"/>
      <c r="AFV24" s="48"/>
      <c r="AFW24" s="48"/>
      <c r="AFX24" s="48"/>
      <c r="AFY24" s="48"/>
      <c r="AFZ24" s="48"/>
      <c r="AGA24" s="48"/>
      <c r="AGB24" s="48"/>
      <c r="AGC24" s="48"/>
      <c r="AGD24" s="48"/>
      <c r="AGE24" s="48"/>
      <c r="AGF24" s="49"/>
      <c r="AGG24" s="48"/>
      <c r="AGH24" s="48"/>
      <c r="AGI24" s="48"/>
      <c r="AGJ24" s="48"/>
      <c r="AGK24" s="48"/>
      <c r="AGL24" s="48"/>
      <c r="AGM24" s="48"/>
      <c r="AGN24" s="48"/>
      <c r="AGO24" s="48"/>
      <c r="AGP24" s="48"/>
      <c r="AGQ24" s="48"/>
      <c r="AGR24" s="48"/>
      <c r="AGS24" s="48"/>
      <c r="AGT24" s="49"/>
      <c r="AGU24" s="48"/>
      <c r="AGV24" s="48"/>
      <c r="AGW24" s="48"/>
      <c r="AGX24" s="48"/>
      <c r="AGY24" s="48"/>
      <c r="AGZ24" s="48"/>
      <c r="AHA24" s="48"/>
      <c r="AHB24" s="48"/>
      <c r="AHC24" s="48"/>
      <c r="AHD24" s="48"/>
      <c r="AHE24" s="48"/>
      <c r="AHF24" s="48"/>
      <c r="AHG24" s="48"/>
      <c r="AHH24" s="49"/>
      <c r="AHI24" s="48"/>
      <c r="AHJ24" s="48"/>
      <c r="AHK24" s="48"/>
      <c r="AHL24" s="48"/>
      <c r="AHM24" s="48"/>
      <c r="AHN24" s="48"/>
      <c r="AHO24" s="48"/>
      <c r="AHP24" s="48"/>
      <c r="AHQ24" s="48"/>
      <c r="AHR24" s="48"/>
      <c r="AHS24" s="48"/>
      <c r="AHT24" s="48"/>
      <c r="AHU24" s="48"/>
      <c r="AHV24" s="49"/>
      <c r="AHW24" s="48"/>
      <c r="AHX24" s="48"/>
      <c r="AHY24" s="48"/>
      <c r="AHZ24" s="48"/>
      <c r="AIA24" s="48"/>
      <c r="AIB24" s="48"/>
      <c r="AIC24" s="48"/>
      <c r="AID24" s="48"/>
      <c r="AIE24" s="48"/>
      <c r="AIF24" s="48"/>
      <c r="AIG24" s="48"/>
      <c r="AIH24" s="48"/>
      <c r="AII24" s="48"/>
      <c r="AIJ24" s="49"/>
      <c r="AIK24" s="48"/>
      <c r="AIL24" s="48"/>
      <c r="AIM24" s="48"/>
      <c r="AIN24" s="48"/>
      <c r="AIO24" s="48"/>
      <c r="AIP24" s="48"/>
      <c r="AIQ24" s="48"/>
      <c r="AIR24" s="48"/>
      <c r="AIS24" s="48"/>
      <c r="AIT24" s="48"/>
      <c r="AIU24" s="48"/>
      <c r="AIV24" s="48"/>
      <c r="AIW24" s="48"/>
      <c r="AIX24" s="49"/>
      <c r="AIY24" s="48"/>
      <c r="AIZ24" s="48"/>
      <c r="AJA24" s="48"/>
      <c r="AJB24" s="48"/>
      <c r="AJC24" s="48"/>
      <c r="AJD24" s="48"/>
      <c r="AJE24" s="48"/>
      <c r="AJF24" s="48"/>
      <c r="AJG24" s="48"/>
      <c r="AJH24" s="48"/>
      <c r="AJI24" s="48"/>
      <c r="AJJ24" s="48"/>
      <c r="AJK24" s="48"/>
      <c r="AJL24" s="49"/>
      <c r="AJM24" s="48"/>
      <c r="AJN24" s="48"/>
      <c r="AJO24" s="48"/>
      <c r="AJP24" s="48"/>
      <c r="AJQ24" s="48"/>
      <c r="AJR24" s="48"/>
      <c r="AJS24" s="48"/>
      <c r="AJT24" s="48"/>
      <c r="AJU24" s="48"/>
      <c r="AJV24" s="48"/>
      <c r="AJW24" s="48"/>
      <c r="AJX24" s="48"/>
      <c r="AJY24" s="48"/>
      <c r="AJZ24" s="49"/>
      <c r="AKA24" s="48"/>
      <c r="AKB24" s="48"/>
      <c r="AKC24" s="48"/>
      <c r="AKD24" s="48"/>
      <c r="AKE24" s="48"/>
      <c r="AKF24" s="48"/>
      <c r="AKG24" s="48"/>
      <c r="AKH24" s="48"/>
      <c r="AKI24" s="48"/>
      <c r="AKJ24" s="48"/>
      <c r="AKK24" s="48"/>
      <c r="AKL24" s="48"/>
      <c r="AKM24" s="48"/>
      <c r="AKN24" s="49"/>
      <c r="AKO24" s="48"/>
      <c r="AKP24" s="48"/>
      <c r="AKQ24" s="48"/>
      <c r="AKR24" s="48"/>
      <c r="AKS24" s="48"/>
      <c r="AKT24" s="48"/>
      <c r="AKU24" s="48"/>
      <c r="AKV24" s="48"/>
      <c r="AKW24" s="48"/>
      <c r="AKX24" s="48"/>
      <c r="AKY24" s="48"/>
      <c r="AKZ24" s="48"/>
      <c r="ALA24" s="48"/>
      <c r="ALB24" s="49"/>
      <c r="ALC24" s="48"/>
      <c r="ALD24" s="48"/>
      <c r="ALE24" s="48"/>
      <c r="ALF24" s="48"/>
      <c r="ALG24" s="48"/>
      <c r="ALH24" s="48"/>
      <c r="ALI24" s="48"/>
      <c r="ALJ24" s="48"/>
      <c r="ALK24" s="48"/>
      <c r="ALL24" s="48"/>
      <c r="ALM24" s="48"/>
      <c r="ALN24" s="48"/>
      <c r="ALO24" s="48"/>
      <c r="ALP24" s="49"/>
      <c r="ALQ24" s="48"/>
      <c r="ALR24" s="48"/>
      <c r="ALS24" s="48"/>
      <c r="ALT24" s="48"/>
      <c r="ALU24" s="48"/>
      <c r="ALV24" s="48"/>
      <c r="ALW24" s="48"/>
      <c r="ALX24" s="48"/>
      <c r="ALY24" s="48"/>
      <c r="ALZ24" s="48"/>
      <c r="AMA24" s="48"/>
      <c r="AMB24" s="48"/>
      <c r="AMC24" s="48"/>
      <c r="AMD24" s="49"/>
      <c r="AME24" s="48"/>
      <c r="AMF24" s="48"/>
      <c r="AMG24" s="48"/>
      <c r="AMH24" s="48"/>
      <c r="AMI24" s="48"/>
      <c r="AMJ24" s="48"/>
      <c r="AMK24" s="48"/>
      <c r="AML24" s="48"/>
      <c r="AMM24" s="48"/>
      <c r="AMN24" s="48"/>
      <c r="AMO24" s="48"/>
      <c r="AMP24" s="48"/>
      <c r="AMQ24" s="48"/>
      <c r="AMR24" s="49"/>
      <c r="AMS24" s="48"/>
      <c r="AMT24" s="48"/>
      <c r="AMU24" s="48"/>
      <c r="AMV24" s="48"/>
      <c r="AMW24" s="48"/>
      <c r="AMX24" s="48"/>
      <c r="AMY24" s="48"/>
      <c r="AMZ24" s="48"/>
      <c r="ANA24" s="48"/>
      <c r="ANB24" s="48"/>
      <c r="ANC24" s="48"/>
      <c r="AND24" s="48"/>
      <c r="ANE24" s="48"/>
      <c r="ANF24" s="49"/>
      <c r="ANG24" s="48"/>
      <c r="ANH24" s="48"/>
      <c r="ANI24" s="48"/>
      <c r="ANJ24" s="48"/>
      <c r="ANK24" s="48"/>
      <c r="ANL24" s="48"/>
      <c r="ANM24" s="48"/>
      <c r="ANN24" s="48"/>
      <c r="ANO24" s="48"/>
      <c r="ANP24" s="48"/>
      <c r="ANQ24" s="48"/>
      <c r="ANR24" s="48"/>
      <c r="ANS24" s="48"/>
      <c r="ANT24" s="49"/>
      <c r="ANU24" s="48"/>
      <c r="ANV24" s="48"/>
      <c r="ANW24" s="48"/>
      <c r="ANX24" s="48"/>
      <c r="ANY24" s="48"/>
      <c r="ANZ24" s="48"/>
      <c r="AOA24" s="48"/>
      <c r="AOB24" s="48"/>
      <c r="AOC24" s="48"/>
      <c r="AOD24" s="48"/>
      <c r="AOE24" s="48"/>
      <c r="AOF24" s="48"/>
      <c r="AOG24" s="48"/>
      <c r="AOH24" s="49"/>
      <c r="AOI24" s="48"/>
      <c r="AOJ24" s="48"/>
      <c r="AOK24" s="48"/>
      <c r="AOL24" s="48"/>
      <c r="AOM24" s="48"/>
      <c r="AON24" s="48"/>
      <c r="AOO24" s="48"/>
      <c r="AOP24" s="48"/>
      <c r="AOQ24" s="48"/>
      <c r="AOR24" s="48"/>
      <c r="AOS24" s="48"/>
      <c r="AOT24" s="48"/>
      <c r="AOU24" s="48"/>
      <c r="AOV24" s="49"/>
      <c r="AOW24" s="48"/>
      <c r="AOX24" s="48"/>
      <c r="AOY24" s="48"/>
      <c r="AOZ24" s="48"/>
      <c r="APA24" s="48"/>
      <c r="APB24" s="48"/>
      <c r="APC24" s="48"/>
      <c r="APD24" s="48"/>
      <c r="APE24" s="48"/>
      <c r="APF24" s="48"/>
      <c r="APG24" s="48"/>
      <c r="APH24" s="48"/>
      <c r="API24" s="48"/>
      <c r="APJ24" s="49"/>
      <c r="APK24" s="48"/>
      <c r="APL24" s="48"/>
      <c r="APM24" s="48"/>
      <c r="APN24" s="48"/>
      <c r="APO24" s="48"/>
      <c r="APP24" s="48"/>
      <c r="APQ24" s="48"/>
      <c r="APR24" s="48"/>
      <c r="APS24" s="48"/>
      <c r="APT24" s="48"/>
      <c r="APU24" s="48"/>
      <c r="APV24" s="48"/>
      <c r="APW24" s="48"/>
      <c r="APX24" s="49"/>
      <c r="APY24" s="48"/>
      <c r="APZ24" s="48"/>
      <c r="AQA24" s="48"/>
      <c r="AQB24" s="48"/>
      <c r="AQC24" s="48"/>
      <c r="AQD24" s="48"/>
      <c r="AQE24" s="48"/>
      <c r="AQF24" s="48"/>
      <c r="AQG24" s="48"/>
      <c r="AQH24" s="48"/>
      <c r="AQI24" s="48"/>
      <c r="AQJ24" s="48"/>
      <c r="AQK24" s="48"/>
      <c r="AQL24" s="49"/>
      <c r="AQM24" s="48"/>
      <c r="AQN24" s="48"/>
      <c r="AQO24" s="48"/>
      <c r="AQP24" s="48"/>
      <c r="AQQ24" s="48"/>
      <c r="AQR24" s="48"/>
      <c r="AQS24" s="48"/>
      <c r="AQT24" s="48"/>
      <c r="AQU24" s="48"/>
      <c r="AQV24" s="48"/>
      <c r="AQW24" s="48"/>
      <c r="AQX24" s="48"/>
      <c r="AQY24" s="48"/>
      <c r="AQZ24" s="49"/>
      <c r="ARA24" s="48"/>
      <c r="ARB24" s="48"/>
      <c r="ARC24" s="48"/>
      <c r="ARD24" s="48"/>
      <c r="ARE24" s="48"/>
      <c r="ARF24" s="48"/>
      <c r="ARG24" s="48"/>
      <c r="ARH24" s="48"/>
      <c r="ARI24" s="48"/>
      <c r="ARJ24" s="48"/>
      <c r="ARK24" s="48"/>
      <c r="ARL24" s="48"/>
      <c r="ARM24" s="48"/>
      <c r="ARN24" s="49"/>
      <c r="ARO24" s="48"/>
      <c r="ARP24" s="48"/>
      <c r="ARQ24" s="48"/>
      <c r="ARR24" s="48"/>
      <c r="ARS24" s="48"/>
      <c r="ART24" s="48"/>
      <c r="ARU24" s="48"/>
      <c r="ARV24" s="48"/>
      <c r="ARW24" s="48"/>
      <c r="ARX24" s="48"/>
      <c r="ARY24" s="48"/>
      <c r="ARZ24" s="48"/>
      <c r="ASA24" s="48"/>
      <c r="ASB24" s="49"/>
      <c r="ASC24" s="48"/>
      <c r="ASD24" s="48"/>
      <c r="ASE24" s="48"/>
      <c r="ASF24" s="48"/>
      <c r="ASG24" s="48"/>
      <c r="ASH24" s="48"/>
      <c r="ASI24" s="48"/>
      <c r="ASJ24" s="48"/>
      <c r="ASK24" s="48"/>
      <c r="ASL24" s="48"/>
      <c r="ASM24" s="48"/>
      <c r="ASN24" s="48"/>
      <c r="ASO24" s="48"/>
      <c r="ASP24" s="49"/>
      <c r="ASQ24" s="48"/>
      <c r="ASR24" s="48"/>
      <c r="ASS24" s="48"/>
      <c r="AST24" s="48"/>
      <c r="ASU24" s="48"/>
      <c r="ASV24" s="48"/>
      <c r="ASW24" s="48"/>
      <c r="ASX24" s="48"/>
      <c r="ASY24" s="48"/>
      <c r="ASZ24" s="48"/>
      <c r="ATA24" s="48"/>
      <c r="ATB24" s="48"/>
      <c r="ATC24" s="48"/>
      <c r="ATD24" s="49"/>
      <c r="ATE24" s="48"/>
      <c r="ATF24" s="48"/>
      <c r="ATG24" s="48"/>
      <c r="ATH24" s="48"/>
      <c r="ATI24" s="48"/>
      <c r="ATJ24" s="48"/>
      <c r="ATK24" s="48"/>
      <c r="ATL24" s="48"/>
      <c r="ATM24" s="48"/>
      <c r="ATN24" s="48"/>
      <c r="ATO24" s="48"/>
      <c r="ATP24" s="48"/>
      <c r="ATQ24" s="48"/>
      <c r="ATR24" s="49"/>
      <c r="ATS24" s="48"/>
      <c r="ATT24" s="48"/>
      <c r="ATU24" s="48"/>
      <c r="ATV24" s="48"/>
      <c r="ATW24" s="48"/>
      <c r="ATX24" s="48"/>
      <c r="ATY24" s="48"/>
      <c r="ATZ24" s="48"/>
      <c r="AUA24" s="48"/>
      <c r="AUB24" s="48"/>
      <c r="AUC24" s="48"/>
      <c r="AUD24" s="48"/>
      <c r="AUE24" s="48"/>
      <c r="AUF24" s="49"/>
      <c r="AUG24" s="48"/>
      <c r="AUH24" s="48"/>
      <c r="AUI24" s="48"/>
      <c r="AUJ24" s="48"/>
      <c r="AUK24" s="48"/>
      <c r="AUL24" s="48"/>
      <c r="AUM24" s="48"/>
      <c r="AUN24" s="48"/>
      <c r="AUO24" s="48"/>
      <c r="AUP24" s="48"/>
      <c r="AUQ24" s="48"/>
      <c r="AUR24" s="48"/>
      <c r="AUS24" s="48"/>
      <c r="AUT24" s="49"/>
      <c r="AUU24" s="48"/>
      <c r="AUV24" s="48"/>
      <c r="AUW24" s="48"/>
      <c r="AUX24" s="48"/>
      <c r="AUY24" s="48"/>
      <c r="AUZ24" s="48"/>
      <c r="AVA24" s="48"/>
      <c r="AVB24" s="48"/>
      <c r="AVC24" s="48"/>
      <c r="AVD24" s="48"/>
      <c r="AVE24" s="48"/>
      <c r="AVF24" s="48"/>
      <c r="AVG24" s="48"/>
      <c r="AVH24" s="49"/>
      <c r="AVI24" s="48"/>
      <c r="AVJ24" s="48"/>
      <c r="AVK24" s="48"/>
      <c r="AVL24" s="48"/>
      <c r="AVM24" s="48"/>
      <c r="AVN24" s="48"/>
      <c r="AVO24" s="48"/>
      <c r="AVP24" s="48"/>
      <c r="AVQ24" s="48"/>
      <c r="AVR24" s="48"/>
      <c r="AVS24" s="48"/>
      <c r="AVT24" s="48"/>
      <c r="AVU24" s="48"/>
      <c r="AVV24" s="49"/>
      <c r="AVW24" s="48"/>
      <c r="AVX24" s="48"/>
      <c r="AVY24" s="48"/>
      <c r="AVZ24" s="48"/>
      <c r="AWA24" s="48"/>
      <c r="AWB24" s="48"/>
      <c r="AWC24" s="48"/>
      <c r="AWD24" s="48"/>
      <c r="AWE24" s="48"/>
      <c r="AWF24" s="48"/>
      <c r="AWG24" s="48"/>
      <c r="AWH24" s="48"/>
      <c r="AWI24" s="48"/>
      <c r="AWJ24" s="49"/>
      <c r="AWK24" s="48"/>
      <c r="AWL24" s="48"/>
      <c r="AWM24" s="48"/>
      <c r="AWN24" s="48"/>
      <c r="AWO24" s="48"/>
      <c r="AWP24" s="48"/>
      <c r="AWQ24" s="48"/>
      <c r="AWR24" s="48"/>
      <c r="AWS24" s="48"/>
      <c r="AWT24" s="48"/>
      <c r="AWU24" s="48"/>
      <c r="AWV24" s="48"/>
      <c r="AWW24" s="48"/>
      <c r="AWX24" s="49"/>
      <c r="AWY24" s="48"/>
      <c r="AWZ24" s="48"/>
      <c r="AXA24" s="48"/>
      <c r="AXB24" s="48"/>
      <c r="AXC24" s="48"/>
      <c r="AXD24" s="48"/>
      <c r="AXE24" s="48"/>
      <c r="AXF24" s="48"/>
      <c r="AXG24" s="48"/>
      <c r="AXH24" s="48"/>
      <c r="AXI24" s="48"/>
      <c r="AXJ24" s="48"/>
      <c r="AXK24" s="48"/>
      <c r="AXL24" s="49"/>
      <c r="AXM24" s="48"/>
      <c r="AXN24" s="48"/>
      <c r="AXO24" s="48"/>
      <c r="AXP24" s="48"/>
      <c r="AXQ24" s="48"/>
      <c r="AXR24" s="48"/>
      <c r="AXS24" s="48"/>
      <c r="AXT24" s="48"/>
      <c r="AXU24" s="48"/>
      <c r="AXV24" s="48"/>
      <c r="AXW24" s="48"/>
      <c r="AXX24" s="48"/>
      <c r="AXY24" s="48"/>
      <c r="AXZ24" s="49"/>
      <c r="AYA24" s="48"/>
      <c r="AYB24" s="48"/>
      <c r="AYC24" s="48"/>
      <c r="AYD24" s="48"/>
      <c r="AYE24" s="48"/>
      <c r="AYF24" s="48"/>
      <c r="AYG24" s="48"/>
      <c r="AYH24" s="48"/>
      <c r="AYI24" s="48"/>
      <c r="AYJ24" s="48"/>
      <c r="AYK24" s="48"/>
      <c r="AYL24" s="48"/>
      <c r="AYM24" s="48"/>
      <c r="AYN24" s="49"/>
      <c r="AYO24" s="48"/>
      <c r="AYP24" s="48"/>
      <c r="AYQ24" s="48"/>
      <c r="AYR24" s="48"/>
      <c r="AYS24" s="48"/>
      <c r="AYT24" s="48"/>
      <c r="AYU24" s="48"/>
      <c r="AYV24" s="48"/>
      <c r="AYW24" s="48"/>
      <c r="AYX24" s="48"/>
      <c r="AYY24" s="48"/>
      <c r="AYZ24" s="48"/>
      <c r="AZA24" s="48"/>
      <c r="AZB24" s="49"/>
      <c r="AZC24" s="48"/>
      <c r="AZD24" s="48"/>
      <c r="AZE24" s="48"/>
      <c r="AZF24" s="48"/>
      <c r="AZG24" s="48"/>
      <c r="AZH24" s="48"/>
      <c r="AZI24" s="48"/>
      <c r="AZJ24" s="48"/>
      <c r="AZK24" s="48"/>
      <c r="AZL24" s="48"/>
      <c r="AZM24" s="48"/>
      <c r="AZN24" s="48"/>
      <c r="AZO24" s="48"/>
      <c r="AZP24" s="49"/>
      <c r="AZQ24" s="48"/>
      <c r="AZR24" s="48"/>
      <c r="AZS24" s="48"/>
      <c r="AZT24" s="48"/>
      <c r="AZU24" s="48"/>
      <c r="AZV24" s="48"/>
      <c r="AZW24" s="48"/>
      <c r="AZX24" s="48"/>
      <c r="AZY24" s="48"/>
      <c r="AZZ24" s="48"/>
      <c r="BAA24" s="48"/>
      <c r="BAB24" s="48"/>
      <c r="BAC24" s="48"/>
      <c r="BAD24" s="49"/>
      <c r="BAE24" s="48"/>
      <c r="BAF24" s="48"/>
      <c r="BAG24" s="48"/>
      <c r="BAH24" s="48"/>
      <c r="BAI24" s="48"/>
      <c r="BAJ24" s="48"/>
      <c r="BAK24" s="48"/>
      <c r="BAL24" s="48"/>
      <c r="BAM24" s="48"/>
      <c r="BAN24" s="48"/>
      <c r="BAO24" s="48"/>
      <c r="BAP24" s="48"/>
      <c r="BAQ24" s="48"/>
      <c r="BAR24" s="49"/>
      <c r="BAS24" s="48"/>
      <c r="BAT24" s="48"/>
      <c r="BAU24" s="48"/>
      <c r="BAV24" s="48"/>
      <c r="BAW24" s="48"/>
      <c r="BAX24" s="48"/>
      <c r="BAY24" s="48"/>
      <c r="BAZ24" s="48"/>
      <c r="BBA24" s="48"/>
      <c r="BBB24" s="48"/>
      <c r="BBC24" s="48"/>
      <c r="BBD24" s="48"/>
      <c r="BBE24" s="48"/>
      <c r="BBF24" s="49"/>
      <c r="BBG24" s="48"/>
      <c r="BBH24" s="48"/>
      <c r="BBI24" s="48"/>
      <c r="BBJ24" s="48"/>
      <c r="BBK24" s="48"/>
      <c r="BBL24" s="48"/>
      <c r="BBM24" s="48"/>
      <c r="BBN24" s="48"/>
      <c r="BBO24" s="48"/>
      <c r="BBP24" s="48"/>
      <c r="BBQ24" s="48"/>
      <c r="BBR24" s="48"/>
      <c r="BBS24" s="48"/>
      <c r="BBT24" s="49"/>
      <c r="BBU24" s="48"/>
      <c r="BBV24" s="48"/>
      <c r="BBW24" s="48"/>
      <c r="BBX24" s="48"/>
      <c r="BBY24" s="48"/>
      <c r="BBZ24" s="48"/>
      <c r="BCA24" s="48"/>
      <c r="BCB24" s="48"/>
      <c r="BCC24" s="48"/>
      <c r="BCD24" s="48"/>
      <c r="BCE24" s="48"/>
      <c r="BCF24" s="48"/>
      <c r="BCG24" s="48"/>
      <c r="BCH24" s="49"/>
      <c r="BCI24" s="48"/>
      <c r="BCJ24" s="48"/>
      <c r="BCK24" s="48"/>
      <c r="BCL24" s="48"/>
      <c r="BCM24" s="48"/>
      <c r="BCN24" s="48"/>
      <c r="BCO24" s="48"/>
      <c r="BCP24" s="48"/>
      <c r="BCQ24" s="48"/>
      <c r="BCR24" s="48"/>
      <c r="BCS24" s="48"/>
      <c r="BCT24" s="48"/>
      <c r="BCU24" s="48"/>
      <c r="BCV24" s="49"/>
      <c r="BCW24" s="48"/>
      <c r="BCX24" s="48"/>
      <c r="BCY24" s="48"/>
      <c r="BCZ24" s="48"/>
      <c r="BDA24" s="48"/>
      <c r="BDB24" s="48"/>
      <c r="BDC24" s="48"/>
      <c r="BDD24" s="48"/>
      <c r="BDE24" s="48"/>
      <c r="BDF24" s="48"/>
      <c r="BDG24" s="48"/>
      <c r="BDH24" s="48"/>
      <c r="BDI24" s="48"/>
      <c r="BDJ24" s="49"/>
      <c r="BDK24" s="48"/>
      <c r="BDL24" s="48"/>
      <c r="BDM24" s="48"/>
      <c r="BDN24" s="48"/>
      <c r="BDO24" s="48"/>
      <c r="BDP24" s="48"/>
      <c r="BDQ24" s="48"/>
      <c r="BDR24" s="48"/>
      <c r="BDS24" s="48"/>
      <c r="BDT24" s="48"/>
      <c r="BDU24" s="48"/>
      <c r="BDV24" s="48"/>
      <c r="BDW24" s="48"/>
      <c r="BDX24" s="49"/>
      <c r="BDY24" s="48"/>
      <c r="BDZ24" s="48"/>
      <c r="BEA24" s="48"/>
      <c r="BEB24" s="48"/>
      <c r="BEC24" s="48"/>
      <c r="BED24" s="48"/>
      <c r="BEE24" s="48"/>
      <c r="BEF24" s="48"/>
      <c r="BEG24" s="48"/>
      <c r="BEH24" s="48"/>
      <c r="BEI24" s="48"/>
      <c r="BEJ24" s="48"/>
      <c r="BEK24" s="48"/>
      <c r="BEL24" s="49"/>
      <c r="BEM24" s="48"/>
      <c r="BEN24" s="48"/>
      <c r="BEO24" s="48"/>
      <c r="BEP24" s="48"/>
      <c r="BEQ24" s="48"/>
      <c r="BER24" s="48"/>
      <c r="BES24" s="48"/>
      <c r="BET24" s="48"/>
      <c r="BEU24" s="48"/>
      <c r="BEV24" s="48"/>
      <c r="BEW24" s="48"/>
      <c r="BEX24" s="48"/>
      <c r="BEY24" s="48"/>
      <c r="BEZ24" s="49"/>
      <c r="BFA24" s="48"/>
      <c r="BFB24" s="48"/>
      <c r="BFC24" s="48"/>
      <c r="BFD24" s="48"/>
      <c r="BFE24" s="48"/>
      <c r="BFF24" s="48"/>
      <c r="BFG24" s="48"/>
      <c r="BFH24" s="48"/>
      <c r="BFI24" s="48"/>
      <c r="BFJ24" s="48"/>
      <c r="BFK24" s="48"/>
      <c r="BFL24" s="48"/>
      <c r="BFM24" s="48"/>
      <c r="BFN24" s="49"/>
      <c r="BFO24" s="48"/>
      <c r="BFP24" s="48"/>
      <c r="BFQ24" s="48"/>
      <c r="BFR24" s="48"/>
      <c r="BFS24" s="48"/>
      <c r="BFT24" s="48"/>
      <c r="BFU24" s="48"/>
      <c r="BFV24" s="48"/>
      <c r="BFW24" s="48"/>
      <c r="BFX24" s="48"/>
      <c r="BFY24" s="48"/>
      <c r="BFZ24" s="48"/>
      <c r="BGA24" s="48"/>
      <c r="BGB24" s="49"/>
      <c r="BGC24" s="48"/>
      <c r="BGD24" s="48"/>
      <c r="BGE24" s="48"/>
      <c r="BGF24" s="48"/>
      <c r="BGG24" s="48"/>
      <c r="BGH24" s="48"/>
      <c r="BGI24" s="48"/>
      <c r="BGJ24" s="48"/>
      <c r="BGK24" s="48"/>
      <c r="BGL24" s="48"/>
      <c r="BGM24" s="48"/>
      <c r="BGN24" s="48"/>
      <c r="BGO24" s="48"/>
      <c r="BGP24" s="49"/>
      <c r="BGQ24" s="48"/>
      <c r="BGR24" s="48"/>
      <c r="BGS24" s="48"/>
      <c r="BGT24" s="48"/>
      <c r="BGU24" s="48"/>
      <c r="BGV24" s="48"/>
      <c r="BGW24" s="48"/>
      <c r="BGX24" s="48"/>
      <c r="BGY24" s="48"/>
      <c r="BGZ24" s="48"/>
      <c r="BHA24" s="48"/>
      <c r="BHB24" s="48"/>
      <c r="BHC24" s="48"/>
      <c r="BHD24" s="49"/>
      <c r="BHE24" s="48"/>
      <c r="BHF24" s="48"/>
      <c r="BHG24" s="48"/>
      <c r="BHH24" s="48"/>
      <c r="BHI24" s="48"/>
      <c r="BHJ24" s="48"/>
      <c r="BHK24" s="48"/>
      <c r="BHL24" s="48"/>
      <c r="BHM24" s="48"/>
      <c r="BHN24" s="48"/>
      <c r="BHO24" s="48"/>
      <c r="BHP24" s="48"/>
      <c r="BHQ24" s="48"/>
      <c r="BHR24" s="49"/>
      <c r="BHS24" s="48"/>
      <c r="BHT24" s="48"/>
      <c r="BHU24" s="48"/>
      <c r="BHV24" s="48"/>
      <c r="BHW24" s="48"/>
      <c r="BHX24" s="48"/>
      <c r="BHY24" s="48"/>
      <c r="BHZ24" s="48"/>
      <c r="BIA24" s="48"/>
      <c r="BIB24" s="48"/>
      <c r="BIC24" s="48"/>
      <c r="BID24" s="48"/>
      <c r="BIE24" s="48"/>
      <c r="BIF24" s="49"/>
      <c r="BIG24" s="48"/>
      <c r="BIH24" s="48"/>
      <c r="BII24" s="48"/>
      <c r="BIJ24" s="48"/>
      <c r="BIK24" s="48"/>
      <c r="BIL24" s="48"/>
      <c r="BIM24" s="48"/>
      <c r="BIN24" s="48"/>
      <c r="BIO24" s="48"/>
      <c r="BIP24" s="48"/>
      <c r="BIQ24" s="48"/>
      <c r="BIR24" s="48"/>
      <c r="BIS24" s="48"/>
      <c r="BIT24" s="49"/>
      <c r="BIU24" s="48"/>
      <c r="BIV24" s="48"/>
      <c r="BIW24" s="48"/>
      <c r="BIX24" s="48"/>
      <c r="BIY24" s="48"/>
      <c r="BIZ24" s="48"/>
      <c r="BJA24" s="48"/>
      <c r="BJB24" s="48"/>
      <c r="BJC24" s="48"/>
      <c r="BJD24" s="48"/>
      <c r="BJE24" s="48"/>
      <c r="BJF24" s="48"/>
      <c r="BJG24" s="48"/>
      <c r="BJH24" s="49"/>
      <c r="BJI24" s="48"/>
      <c r="BJJ24" s="48"/>
      <c r="BJK24" s="48"/>
      <c r="BJL24" s="48"/>
      <c r="BJM24" s="48"/>
      <c r="BJN24" s="48"/>
      <c r="BJO24" s="48"/>
      <c r="BJP24" s="48"/>
      <c r="BJQ24" s="48"/>
      <c r="BJR24" s="48"/>
      <c r="BJS24" s="48"/>
      <c r="BJT24" s="48"/>
      <c r="BJU24" s="48"/>
      <c r="BJV24" s="49"/>
      <c r="BJW24" s="48"/>
      <c r="BJX24" s="48"/>
      <c r="BJY24" s="48"/>
      <c r="BJZ24" s="48"/>
      <c r="BKA24" s="48"/>
      <c r="BKB24" s="48"/>
      <c r="BKC24" s="48"/>
      <c r="BKD24" s="48"/>
      <c r="BKE24" s="48"/>
      <c r="BKF24" s="48"/>
      <c r="BKG24" s="48"/>
      <c r="BKH24" s="48"/>
      <c r="BKI24" s="48"/>
      <c r="BKJ24" s="49"/>
      <c r="BKK24" s="48"/>
      <c r="BKL24" s="48"/>
      <c r="BKM24" s="48"/>
      <c r="BKN24" s="48"/>
      <c r="BKO24" s="48"/>
      <c r="BKP24" s="48"/>
      <c r="BKQ24" s="48"/>
      <c r="BKR24" s="48"/>
      <c r="BKS24" s="48"/>
      <c r="BKT24" s="48"/>
      <c r="BKU24" s="48"/>
      <c r="BKV24" s="48"/>
      <c r="BKW24" s="48"/>
      <c r="BKX24" s="49"/>
      <c r="BKY24" s="48"/>
      <c r="BKZ24" s="48"/>
      <c r="BLA24" s="48"/>
      <c r="BLB24" s="48"/>
      <c r="BLC24" s="48"/>
      <c r="BLD24" s="48"/>
      <c r="BLE24" s="48"/>
      <c r="BLF24" s="48"/>
      <c r="BLG24" s="48"/>
      <c r="BLH24" s="48"/>
      <c r="BLI24" s="48"/>
      <c r="BLJ24" s="48"/>
      <c r="BLK24" s="48"/>
      <c r="BLL24" s="49"/>
      <c r="BLM24" s="48"/>
      <c r="BLN24" s="48"/>
      <c r="BLO24" s="48"/>
      <c r="BLP24" s="48"/>
      <c r="BLQ24" s="48"/>
      <c r="BLR24" s="48"/>
      <c r="BLS24" s="48"/>
      <c r="BLT24" s="48"/>
      <c r="BLU24" s="48"/>
      <c r="BLV24" s="48"/>
      <c r="BLW24" s="48"/>
      <c r="BLX24" s="48"/>
      <c r="BLY24" s="48"/>
      <c r="BLZ24" s="49"/>
      <c r="BMA24" s="48"/>
      <c r="BMB24" s="48"/>
      <c r="BMC24" s="48"/>
      <c r="BMD24" s="48"/>
      <c r="BME24" s="48"/>
      <c r="BMF24" s="48"/>
      <c r="BMG24" s="48"/>
      <c r="BMH24" s="48"/>
      <c r="BMI24" s="48"/>
      <c r="BMJ24" s="48"/>
      <c r="BMK24" s="48"/>
      <c r="BML24" s="48"/>
      <c r="BMM24" s="48"/>
      <c r="BMN24" s="49"/>
      <c r="BMO24" s="48"/>
      <c r="BMP24" s="48"/>
      <c r="BMQ24" s="48"/>
      <c r="BMR24" s="48"/>
      <c r="BMS24" s="48"/>
      <c r="BMT24" s="48"/>
      <c r="BMU24" s="48"/>
      <c r="BMV24" s="48"/>
      <c r="BMW24" s="48"/>
      <c r="BMX24" s="48"/>
      <c r="BMY24" s="48"/>
      <c r="BMZ24" s="48"/>
      <c r="BNA24" s="48"/>
      <c r="BNB24" s="49"/>
      <c r="BNC24" s="48"/>
      <c r="BND24" s="48"/>
      <c r="BNE24" s="48"/>
      <c r="BNF24" s="48"/>
      <c r="BNG24" s="48"/>
      <c r="BNH24" s="48"/>
      <c r="BNI24" s="48"/>
      <c r="BNJ24" s="48"/>
      <c r="BNK24" s="48"/>
      <c r="BNL24" s="48"/>
      <c r="BNM24" s="48"/>
      <c r="BNN24" s="48"/>
      <c r="BNO24" s="48"/>
      <c r="BNP24" s="49"/>
      <c r="BNQ24" s="48"/>
      <c r="BNR24" s="48"/>
      <c r="BNS24" s="48"/>
      <c r="BNT24" s="48"/>
      <c r="BNU24" s="48"/>
      <c r="BNV24" s="48"/>
      <c r="BNW24" s="48"/>
      <c r="BNX24" s="48"/>
      <c r="BNY24" s="48"/>
      <c r="BNZ24" s="48"/>
      <c r="BOA24" s="48"/>
      <c r="BOB24" s="48"/>
      <c r="BOC24" s="48"/>
      <c r="BOD24" s="49"/>
      <c r="BOE24" s="48"/>
      <c r="BOF24" s="48"/>
      <c r="BOG24" s="48"/>
      <c r="BOH24" s="48"/>
      <c r="BOI24" s="48"/>
      <c r="BOJ24" s="48"/>
      <c r="BOK24" s="48"/>
      <c r="BOL24" s="48"/>
      <c r="BOM24" s="48"/>
      <c r="BON24" s="48"/>
      <c r="BOO24" s="48"/>
      <c r="BOP24" s="48"/>
      <c r="BOQ24" s="48"/>
      <c r="BOR24" s="49"/>
      <c r="BOS24" s="48"/>
      <c r="BOT24" s="48"/>
      <c r="BOU24" s="48"/>
      <c r="BOV24" s="48"/>
      <c r="BOW24" s="48"/>
      <c r="BOX24" s="48"/>
      <c r="BOY24" s="48"/>
      <c r="BOZ24" s="48"/>
      <c r="BPA24" s="48"/>
      <c r="BPB24" s="48"/>
      <c r="BPC24" s="48"/>
      <c r="BPD24" s="48"/>
      <c r="BPE24" s="48"/>
      <c r="BPF24" s="49"/>
      <c r="BPG24" s="48"/>
      <c r="BPH24" s="48"/>
      <c r="BPI24" s="48"/>
      <c r="BPJ24" s="48"/>
      <c r="BPK24" s="48"/>
      <c r="BPL24" s="48"/>
      <c r="BPM24" s="48"/>
      <c r="BPN24" s="48"/>
      <c r="BPO24" s="48"/>
      <c r="BPP24" s="48"/>
      <c r="BPQ24" s="48"/>
      <c r="BPR24" s="48"/>
      <c r="BPS24" s="48"/>
      <c r="BPT24" s="49"/>
      <c r="BPU24" s="48"/>
      <c r="BPV24" s="48"/>
      <c r="BPW24" s="48"/>
      <c r="BPX24" s="48"/>
      <c r="BPY24" s="48"/>
      <c r="BPZ24" s="48"/>
      <c r="BQA24" s="48"/>
      <c r="BQB24" s="48"/>
      <c r="BQC24" s="48"/>
      <c r="BQD24" s="48"/>
      <c r="BQE24" s="48"/>
      <c r="BQF24" s="48"/>
      <c r="BQG24" s="48"/>
      <c r="BQH24" s="49"/>
      <c r="BQI24" s="48"/>
      <c r="BQJ24" s="48"/>
      <c r="BQK24" s="48"/>
      <c r="BQL24" s="48"/>
      <c r="BQM24" s="48"/>
      <c r="BQN24" s="48"/>
      <c r="BQO24" s="48"/>
      <c r="BQP24" s="48"/>
      <c r="BQQ24" s="48"/>
      <c r="BQR24" s="48"/>
      <c r="BQS24" s="48"/>
      <c r="BQT24" s="48"/>
      <c r="BQU24" s="48"/>
      <c r="BQV24" s="49"/>
      <c r="BQW24" s="48"/>
      <c r="BQX24" s="48"/>
      <c r="BQY24" s="48"/>
      <c r="BQZ24" s="48"/>
      <c r="BRA24" s="48"/>
      <c r="BRB24" s="48"/>
      <c r="BRC24" s="48"/>
      <c r="BRD24" s="48"/>
      <c r="BRE24" s="48"/>
      <c r="BRF24" s="48"/>
      <c r="BRG24" s="48"/>
      <c r="BRH24" s="48"/>
      <c r="BRI24" s="48"/>
      <c r="BRJ24" s="49"/>
      <c r="BRK24" s="48"/>
      <c r="BRL24" s="48"/>
      <c r="BRM24" s="48"/>
      <c r="BRN24" s="48"/>
      <c r="BRO24" s="48"/>
      <c r="BRP24" s="48"/>
      <c r="BRQ24" s="48"/>
      <c r="BRR24" s="48"/>
      <c r="BRS24" s="48"/>
      <c r="BRT24" s="48"/>
      <c r="BRU24" s="48"/>
      <c r="BRV24" s="48"/>
      <c r="BRW24" s="48"/>
      <c r="BRX24" s="49"/>
      <c r="BRY24" s="48"/>
      <c r="BRZ24" s="48"/>
      <c r="BSA24" s="48"/>
      <c r="BSB24" s="48"/>
      <c r="BSC24" s="48"/>
      <c r="BSD24" s="48"/>
      <c r="BSE24" s="48"/>
      <c r="BSF24" s="48"/>
      <c r="BSG24" s="48"/>
      <c r="BSH24" s="48"/>
      <c r="BSI24" s="48"/>
      <c r="BSJ24" s="48"/>
      <c r="BSK24" s="48"/>
      <c r="BSL24" s="49"/>
      <c r="BSM24" s="48"/>
      <c r="BSN24" s="48"/>
      <c r="BSO24" s="48"/>
      <c r="BSP24" s="48"/>
      <c r="BSQ24" s="48"/>
      <c r="BSR24" s="48"/>
      <c r="BSS24" s="48"/>
      <c r="BST24" s="48"/>
      <c r="BSU24" s="48"/>
      <c r="BSV24" s="48"/>
      <c r="BSW24" s="48"/>
      <c r="BSX24" s="48"/>
      <c r="BSY24" s="48"/>
      <c r="BSZ24" s="49"/>
      <c r="BTA24" s="48"/>
      <c r="BTB24" s="48"/>
      <c r="BTC24" s="48"/>
      <c r="BTD24" s="48"/>
      <c r="BTE24" s="48"/>
      <c r="BTF24" s="48"/>
      <c r="BTG24" s="48"/>
      <c r="BTH24" s="48"/>
      <c r="BTI24" s="48"/>
      <c r="BTJ24" s="48"/>
      <c r="BTK24" s="48"/>
      <c r="BTL24" s="48"/>
      <c r="BTM24" s="48"/>
      <c r="BTN24" s="49"/>
      <c r="BTO24" s="48"/>
      <c r="BTP24" s="48"/>
      <c r="BTQ24" s="48"/>
      <c r="BTR24" s="48"/>
      <c r="BTS24" s="48"/>
      <c r="BTT24" s="48"/>
      <c r="BTU24" s="48"/>
      <c r="BTV24" s="48"/>
      <c r="BTW24" s="48"/>
      <c r="BTX24" s="48"/>
      <c r="BTY24" s="48"/>
      <c r="BTZ24" s="48"/>
      <c r="BUA24" s="48"/>
      <c r="BUB24" s="49"/>
      <c r="BUC24" s="48"/>
      <c r="BUD24" s="48"/>
      <c r="BUE24" s="48"/>
      <c r="BUF24" s="48"/>
      <c r="BUG24" s="48"/>
      <c r="BUH24" s="48"/>
      <c r="BUI24" s="48"/>
      <c r="BUJ24" s="48"/>
      <c r="BUK24" s="48"/>
      <c r="BUL24" s="48"/>
      <c r="BUM24" s="48"/>
      <c r="BUN24" s="48"/>
      <c r="BUO24" s="48"/>
      <c r="BUP24" s="49"/>
      <c r="BUQ24" s="48"/>
      <c r="BUR24" s="48"/>
      <c r="BUS24" s="48"/>
      <c r="BUT24" s="48"/>
      <c r="BUU24" s="48"/>
      <c r="BUV24" s="48"/>
      <c r="BUW24" s="48"/>
      <c r="BUX24" s="48"/>
      <c r="BUY24" s="48"/>
      <c r="BUZ24" s="48"/>
      <c r="BVA24" s="48"/>
      <c r="BVB24" s="48"/>
      <c r="BVC24" s="48"/>
      <c r="BVD24" s="49"/>
      <c r="BVE24" s="48"/>
      <c r="BVF24" s="48"/>
      <c r="BVG24" s="48"/>
      <c r="BVH24" s="48"/>
      <c r="BVI24" s="48"/>
      <c r="BVJ24" s="48"/>
      <c r="BVK24" s="48"/>
      <c r="BVL24" s="48"/>
      <c r="BVM24" s="48"/>
      <c r="BVN24" s="48"/>
      <c r="BVO24" s="48"/>
      <c r="BVP24" s="48"/>
      <c r="BVQ24" s="48"/>
      <c r="BVR24" s="49"/>
      <c r="BVS24" s="48"/>
      <c r="BVT24" s="48"/>
      <c r="BVU24" s="48"/>
      <c r="BVV24" s="48"/>
      <c r="BVW24" s="48"/>
      <c r="BVX24" s="48"/>
      <c r="BVY24" s="48"/>
      <c r="BVZ24" s="48"/>
      <c r="BWA24" s="48"/>
      <c r="BWB24" s="48"/>
      <c r="BWC24" s="48"/>
      <c r="BWD24" s="48"/>
      <c r="BWE24" s="48"/>
      <c r="BWF24" s="49"/>
      <c r="BWG24" s="48"/>
      <c r="BWH24" s="48"/>
      <c r="BWI24" s="48"/>
      <c r="BWJ24" s="48"/>
      <c r="BWK24" s="48"/>
      <c r="BWL24" s="48"/>
      <c r="BWM24" s="48"/>
      <c r="BWN24" s="48"/>
      <c r="BWO24" s="48"/>
      <c r="BWP24" s="48"/>
      <c r="BWQ24" s="48"/>
      <c r="BWR24" s="48"/>
      <c r="BWS24" s="48"/>
      <c r="BWT24" s="49"/>
      <c r="BWU24" s="48"/>
      <c r="BWV24" s="48"/>
      <c r="BWW24" s="48"/>
      <c r="BWX24" s="48"/>
      <c r="BWY24" s="48"/>
      <c r="BWZ24" s="48"/>
      <c r="BXA24" s="48"/>
      <c r="BXB24" s="48"/>
      <c r="BXC24" s="48"/>
      <c r="BXD24" s="48"/>
      <c r="BXE24" s="48"/>
      <c r="BXF24" s="48"/>
      <c r="BXG24" s="48"/>
      <c r="BXH24" s="49"/>
      <c r="BXI24" s="48"/>
      <c r="BXJ24" s="48"/>
      <c r="BXK24" s="48"/>
      <c r="BXL24" s="48"/>
      <c r="BXM24" s="48"/>
      <c r="BXN24" s="48"/>
      <c r="BXO24" s="48"/>
      <c r="BXP24" s="48"/>
      <c r="BXQ24" s="48"/>
      <c r="BXR24" s="48"/>
      <c r="BXS24" s="48"/>
      <c r="BXT24" s="48"/>
      <c r="BXU24" s="48"/>
      <c r="BXV24" s="49"/>
      <c r="BXW24" s="48"/>
      <c r="BXX24" s="48"/>
      <c r="BXY24" s="48"/>
      <c r="BXZ24" s="48"/>
      <c r="BYA24" s="48"/>
      <c r="BYB24" s="48"/>
      <c r="BYC24" s="48"/>
      <c r="BYD24" s="48"/>
      <c r="BYE24" s="48"/>
      <c r="BYF24" s="48"/>
      <c r="BYG24" s="48"/>
      <c r="BYH24" s="48"/>
      <c r="BYI24" s="48"/>
      <c r="BYJ24" s="49"/>
      <c r="BYK24" s="48"/>
      <c r="BYL24" s="48"/>
      <c r="BYM24" s="48"/>
      <c r="BYN24" s="48"/>
      <c r="BYO24" s="48"/>
      <c r="BYP24" s="48"/>
      <c r="BYQ24" s="48"/>
      <c r="BYR24" s="48"/>
      <c r="BYS24" s="48"/>
      <c r="BYT24" s="48"/>
      <c r="BYU24" s="48"/>
      <c r="BYV24" s="48"/>
      <c r="BYW24" s="48"/>
      <c r="BYX24" s="49"/>
      <c r="BYY24" s="48"/>
      <c r="BYZ24" s="48"/>
      <c r="BZA24" s="48"/>
      <c r="BZB24" s="48"/>
      <c r="BZC24" s="48"/>
      <c r="BZD24" s="48"/>
      <c r="BZE24" s="48"/>
      <c r="BZF24" s="48"/>
      <c r="BZG24" s="48"/>
      <c r="BZH24" s="48"/>
      <c r="BZI24" s="48"/>
      <c r="BZJ24" s="48"/>
      <c r="BZK24" s="48"/>
      <c r="BZL24" s="49"/>
      <c r="BZM24" s="48"/>
      <c r="BZN24" s="48"/>
      <c r="BZO24" s="48"/>
      <c r="BZP24" s="48"/>
      <c r="BZQ24" s="48"/>
      <c r="BZR24" s="48"/>
      <c r="BZS24" s="48"/>
      <c r="BZT24" s="48"/>
      <c r="BZU24" s="48"/>
      <c r="BZV24" s="48"/>
      <c r="BZW24" s="48"/>
      <c r="BZX24" s="48"/>
      <c r="BZY24" s="48"/>
      <c r="BZZ24" s="49"/>
      <c r="CAA24" s="48"/>
      <c r="CAB24" s="48"/>
      <c r="CAC24" s="48"/>
      <c r="CAD24" s="48"/>
      <c r="CAE24" s="48"/>
      <c r="CAF24" s="48"/>
      <c r="CAG24" s="48"/>
      <c r="CAH24" s="48"/>
      <c r="CAI24" s="48"/>
      <c r="CAJ24" s="48"/>
      <c r="CAK24" s="48"/>
      <c r="CAL24" s="48"/>
      <c r="CAM24" s="48"/>
      <c r="CAN24" s="49"/>
      <c r="CAO24" s="48"/>
      <c r="CAP24" s="48"/>
      <c r="CAQ24" s="48"/>
      <c r="CAR24" s="48"/>
      <c r="CAS24" s="48"/>
      <c r="CAT24" s="48"/>
      <c r="CAU24" s="48"/>
      <c r="CAV24" s="48"/>
      <c r="CAW24" s="48"/>
      <c r="CAX24" s="48"/>
      <c r="CAY24" s="48"/>
      <c r="CAZ24" s="48"/>
      <c r="CBA24" s="48"/>
      <c r="CBB24" s="49"/>
      <c r="CBC24" s="48"/>
      <c r="CBD24" s="48"/>
      <c r="CBE24" s="48"/>
      <c r="CBF24" s="48"/>
      <c r="CBG24" s="48"/>
      <c r="CBH24" s="48"/>
      <c r="CBI24" s="48"/>
      <c r="CBJ24" s="48"/>
      <c r="CBK24" s="48"/>
      <c r="CBL24" s="48"/>
      <c r="CBM24" s="48"/>
      <c r="CBN24" s="48"/>
      <c r="CBO24" s="48"/>
      <c r="CBP24" s="49"/>
      <c r="CBQ24" s="48"/>
      <c r="CBR24" s="48"/>
      <c r="CBS24" s="48"/>
      <c r="CBT24" s="48"/>
      <c r="CBU24" s="48"/>
      <c r="CBV24" s="48"/>
      <c r="CBW24" s="48"/>
      <c r="CBX24" s="48"/>
      <c r="CBY24" s="48"/>
      <c r="CBZ24" s="48"/>
      <c r="CCA24" s="48"/>
      <c r="CCB24" s="48"/>
      <c r="CCC24" s="48"/>
      <c r="CCD24" s="49"/>
      <c r="CCE24" s="48"/>
      <c r="CCF24" s="48"/>
      <c r="CCG24" s="48"/>
      <c r="CCH24" s="48"/>
      <c r="CCI24" s="48"/>
      <c r="CCJ24" s="48"/>
      <c r="CCK24" s="48"/>
      <c r="CCL24" s="48"/>
      <c r="CCM24" s="48"/>
      <c r="CCN24" s="48"/>
      <c r="CCO24" s="48"/>
      <c r="CCP24" s="48"/>
      <c r="CCQ24" s="48"/>
      <c r="CCR24" s="49"/>
      <c r="CCS24" s="48"/>
      <c r="CCT24" s="48"/>
      <c r="CCU24" s="48"/>
      <c r="CCV24" s="48"/>
      <c r="CCW24" s="48"/>
      <c r="CCX24" s="48"/>
      <c r="CCY24" s="48"/>
      <c r="CCZ24" s="48"/>
      <c r="CDA24" s="48"/>
      <c r="CDB24" s="48"/>
      <c r="CDC24" s="48"/>
      <c r="CDD24" s="48"/>
      <c r="CDE24" s="48"/>
      <c r="CDF24" s="49"/>
      <c r="CDG24" s="48"/>
      <c r="CDH24" s="48"/>
      <c r="CDI24" s="48"/>
      <c r="CDJ24" s="48"/>
      <c r="CDK24" s="48"/>
      <c r="CDL24" s="48"/>
      <c r="CDM24" s="48"/>
      <c r="CDN24" s="48"/>
      <c r="CDO24" s="48"/>
      <c r="CDP24" s="48"/>
      <c r="CDQ24" s="48"/>
      <c r="CDR24" s="48"/>
      <c r="CDS24" s="48"/>
      <c r="CDT24" s="49"/>
      <c r="CDU24" s="48"/>
      <c r="CDV24" s="48"/>
      <c r="CDW24" s="48"/>
      <c r="CDX24" s="48"/>
      <c r="CDY24" s="48"/>
      <c r="CDZ24" s="48"/>
      <c r="CEA24" s="48"/>
      <c r="CEB24" s="48"/>
      <c r="CEC24" s="48"/>
      <c r="CED24" s="48"/>
      <c r="CEE24" s="48"/>
      <c r="CEF24" s="48"/>
      <c r="CEG24" s="48"/>
      <c r="CEH24" s="49"/>
      <c r="CEI24" s="48"/>
      <c r="CEJ24" s="48"/>
      <c r="CEK24" s="48"/>
      <c r="CEL24" s="48"/>
      <c r="CEM24" s="48"/>
      <c r="CEN24" s="48"/>
      <c r="CEO24" s="48"/>
      <c r="CEP24" s="48"/>
      <c r="CEQ24" s="48"/>
      <c r="CER24" s="48"/>
      <c r="CES24" s="48"/>
      <c r="CET24" s="48"/>
      <c r="CEU24" s="48"/>
      <c r="CEV24" s="49"/>
      <c r="CEW24" s="48"/>
      <c r="CEX24" s="48"/>
      <c r="CEY24" s="48"/>
      <c r="CEZ24" s="48"/>
      <c r="CFA24" s="48"/>
      <c r="CFB24" s="48"/>
      <c r="CFC24" s="48"/>
      <c r="CFD24" s="48"/>
      <c r="CFE24" s="48"/>
      <c r="CFF24" s="48"/>
      <c r="CFG24" s="48"/>
      <c r="CFH24" s="48"/>
      <c r="CFI24" s="48"/>
      <c r="CFJ24" s="49"/>
      <c r="CFK24" s="48"/>
      <c r="CFL24" s="48"/>
      <c r="CFM24" s="48"/>
      <c r="CFN24" s="48"/>
      <c r="CFO24" s="48"/>
      <c r="CFP24" s="48"/>
      <c r="CFQ24" s="48"/>
      <c r="CFR24" s="48"/>
      <c r="CFS24" s="48"/>
      <c r="CFT24" s="48"/>
      <c r="CFU24" s="48"/>
      <c r="CFV24" s="48"/>
      <c r="CFW24" s="48"/>
      <c r="CFX24" s="49"/>
      <c r="CFY24" s="48"/>
      <c r="CFZ24" s="48"/>
      <c r="CGA24" s="48"/>
      <c r="CGB24" s="48"/>
      <c r="CGC24" s="48"/>
      <c r="CGD24" s="48"/>
      <c r="CGE24" s="48"/>
      <c r="CGF24" s="48"/>
      <c r="CGG24" s="48"/>
      <c r="CGH24" s="48"/>
      <c r="CGI24" s="48"/>
      <c r="CGJ24" s="48"/>
      <c r="CGK24" s="48"/>
      <c r="CGL24" s="49"/>
      <c r="CGM24" s="48"/>
      <c r="CGN24" s="48"/>
      <c r="CGO24" s="48"/>
      <c r="CGP24" s="48"/>
      <c r="CGQ24" s="48"/>
      <c r="CGR24" s="48"/>
      <c r="CGS24" s="48"/>
      <c r="CGT24" s="48"/>
      <c r="CGU24" s="48"/>
      <c r="CGV24" s="48"/>
      <c r="CGW24" s="48"/>
      <c r="CGX24" s="48"/>
      <c r="CGY24" s="48"/>
      <c r="CGZ24" s="49"/>
      <c r="CHA24" s="48"/>
      <c r="CHB24" s="48"/>
      <c r="CHC24" s="48"/>
      <c r="CHD24" s="48"/>
      <c r="CHE24" s="48"/>
      <c r="CHF24" s="48"/>
      <c r="CHG24" s="48"/>
      <c r="CHH24" s="48"/>
      <c r="CHI24" s="48"/>
      <c r="CHJ24" s="48"/>
      <c r="CHK24" s="48"/>
      <c r="CHL24" s="48"/>
      <c r="CHM24" s="48"/>
      <c r="CHN24" s="49"/>
      <c r="CHO24" s="48"/>
      <c r="CHP24" s="48"/>
      <c r="CHQ24" s="48"/>
      <c r="CHR24" s="48"/>
      <c r="CHS24" s="48"/>
      <c r="CHT24" s="48"/>
      <c r="CHU24" s="48"/>
      <c r="CHV24" s="48"/>
      <c r="CHW24" s="48"/>
      <c r="CHX24" s="48"/>
      <c r="CHY24" s="48"/>
      <c r="CHZ24" s="48"/>
      <c r="CIA24" s="48"/>
      <c r="CIB24" s="49"/>
      <c r="CIC24" s="48"/>
      <c r="CID24" s="48"/>
      <c r="CIE24" s="48"/>
      <c r="CIF24" s="48"/>
      <c r="CIG24" s="48"/>
      <c r="CIH24" s="48"/>
      <c r="CII24" s="48"/>
      <c r="CIJ24" s="48"/>
      <c r="CIK24" s="48"/>
      <c r="CIL24" s="48"/>
      <c r="CIM24" s="48"/>
      <c r="CIN24" s="48"/>
      <c r="CIO24" s="48"/>
      <c r="CIP24" s="49"/>
      <c r="CIQ24" s="48"/>
      <c r="CIR24" s="48"/>
      <c r="CIS24" s="48"/>
      <c r="CIT24" s="48"/>
      <c r="CIU24" s="48"/>
      <c r="CIV24" s="48"/>
      <c r="CIW24" s="48"/>
      <c r="CIX24" s="48"/>
      <c r="CIY24" s="48"/>
      <c r="CIZ24" s="48"/>
      <c r="CJA24" s="48"/>
      <c r="CJB24" s="48"/>
      <c r="CJC24" s="48"/>
      <c r="CJD24" s="49"/>
      <c r="CJE24" s="48"/>
      <c r="CJF24" s="48"/>
      <c r="CJG24" s="48"/>
      <c r="CJH24" s="48"/>
      <c r="CJI24" s="48"/>
      <c r="CJJ24" s="48"/>
      <c r="CJK24" s="48"/>
      <c r="CJL24" s="48"/>
      <c r="CJM24" s="48"/>
      <c r="CJN24" s="48"/>
      <c r="CJO24" s="48"/>
      <c r="CJP24" s="48"/>
      <c r="CJQ24" s="48"/>
      <c r="CJR24" s="49"/>
      <c r="CJS24" s="48"/>
      <c r="CJT24" s="48"/>
      <c r="CJU24" s="48"/>
      <c r="CJV24" s="48"/>
      <c r="CJW24" s="48"/>
      <c r="CJX24" s="48"/>
      <c r="CJY24" s="48"/>
      <c r="CJZ24" s="48"/>
      <c r="CKA24" s="48"/>
      <c r="CKB24" s="48"/>
      <c r="CKC24" s="48"/>
      <c r="CKD24" s="48"/>
      <c r="CKE24" s="48"/>
      <c r="CKF24" s="49"/>
      <c r="CKG24" s="48"/>
      <c r="CKH24" s="48"/>
      <c r="CKI24" s="48"/>
      <c r="CKJ24" s="48"/>
      <c r="CKK24" s="48"/>
      <c r="CKL24" s="48"/>
      <c r="CKM24" s="48"/>
      <c r="CKN24" s="48"/>
      <c r="CKO24" s="48"/>
      <c r="CKP24" s="48"/>
      <c r="CKQ24" s="48"/>
      <c r="CKR24" s="48"/>
      <c r="CKS24" s="48"/>
      <c r="CKT24" s="49"/>
      <c r="CKU24" s="48"/>
      <c r="CKV24" s="48"/>
      <c r="CKW24" s="48"/>
      <c r="CKX24" s="48"/>
      <c r="CKY24" s="48"/>
      <c r="CKZ24" s="48"/>
      <c r="CLA24" s="48"/>
      <c r="CLB24" s="48"/>
      <c r="CLC24" s="48"/>
      <c r="CLD24" s="48"/>
      <c r="CLE24" s="48"/>
      <c r="CLF24" s="48"/>
      <c r="CLG24" s="48"/>
      <c r="CLH24" s="49"/>
      <c r="CLI24" s="48"/>
      <c r="CLJ24" s="48"/>
      <c r="CLK24" s="48"/>
      <c r="CLL24" s="48"/>
      <c r="CLM24" s="48"/>
      <c r="CLN24" s="48"/>
      <c r="CLO24" s="48"/>
      <c r="CLP24" s="48"/>
      <c r="CLQ24" s="48"/>
      <c r="CLR24" s="48"/>
      <c r="CLS24" s="48"/>
      <c r="CLT24" s="48"/>
      <c r="CLU24" s="48"/>
      <c r="CLV24" s="49"/>
      <c r="CLW24" s="48"/>
      <c r="CLX24" s="48"/>
      <c r="CLY24" s="48"/>
      <c r="CLZ24" s="48"/>
      <c r="CMA24" s="48"/>
      <c r="CMB24" s="48"/>
      <c r="CMC24" s="48"/>
      <c r="CMD24" s="48"/>
      <c r="CME24" s="48"/>
      <c r="CMF24" s="48"/>
      <c r="CMG24" s="48"/>
      <c r="CMH24" s="48"/>
      <c r="CMI24" s="48"/>
      <c r="CMJ24" s="49"/>
      <c r="CMK24" s="48"/>
      <c r="CML24" s="48"/>
      <c r="CMM24" s="48"/>
      <c r="CMN24" s="48"/>
      <c r="CMO24" s="48"/>
      <c r="CMP24" s="48"/>
      <c r="CMQ24" s="48"/>
      <c r="CMR24" s="48"/>
      <c r="CMS24" s="48"/>
      <c r="CMT24" s="48"/>
      <c r="CMU24" s="48"/>
      <c r="CMV24" s="48"/>
      <c r="CMW24" s="48"/>
      <c r="CMX24" s="49"/>
      <c r="CMY24" s="48"/>
      <c r="CMZ24" s="48"/>
      <c r="CNA24" s="48"/>
      <c r="CNB24" s="48"/>
      <c r="CNC24" s="48"/>
      <c r="CND24" s="48"/>
      <c r="CNE24" s="48"/>
      <c r="CNF24" s="48"/>
      <c r="CNG24" s="48"/>
      <c r="CNH24" s="48"/>
      <c r="CNI24" s="48"/>
      <c r="CNJ24" s="48"/>
      <c r="CNK24" s="48"/>
      <c r="CNL24" s="49"/>
      <c r="CNM24" s="48"/>
      <c r="CNN24" s="48"/>
      <c r="CNO24" s="48"/>
      <c r="CNP24" s="48"/>
      <c r="CNQ24" s="48"/>
      <c r="CNR24" s="48"/>
      <c r="CNS24" s="48"/>
      <c r="CNT24" s="48"/>
      <c r="CNU24" s="48"/>
      <c r="CNV24" s="48"/>
      <c r="CNW24" s="48"/>
      <c r="CNX24" s="48"/>
      <c r="CNY24" s="48"/>
      <c r="CNZ24" s="49"/>
      <c r="COA24" s="48"/>
      <c r="COB24" s="48"/>
      <c r="COC24" s="48"/>
      <c r="COD24" s="48"/>
      <c r="COE24" s="48"/>
      <c r="COF24" s="48"/>
      <c r="COG24" s="48"/>
      <c r="COH24" s="48"/>
      <c r="COI24" s="48"/>
      <c r="COJ24" s="48"/>
      <c r="COK24" s="48"/>
      <c r="COL24" s="48"/>
      <c r="COM24" s="48"/>
      <c r="CON24" s="49"/>
      <c r="COO24" s="48"/>
      <c r="COP24" s="48"/>
      <c r="COQ24" s="48"/>
      <c r="COR24" s="48"/>
      <c r="COS24" s="48"/>
      <c r="COT24" s="48"/>
      <c r="COU24" s="48"/>
      <c r="COV24" s="48"/>
      <c r="COW24" s="48"/>
      <c r="COX24" s="48"/>
      <c r="COY24" s="48"/>
      <c r="COZ24" s="48"/>
      <c r="CPA24" s="48"/>
      <c r="CPB24" s="49"/>
      <c r="CPC24" s="48"/>
      <c r="CPD24" s="48"/>
      <c r="CPE24" s="48"/>
      <c r="CPF24" s="48"/>
      <c r="CPG24" s="48"/>
      <c r="CPH24" s="48"/>
      <c r="CPI24" s="48"/>
      <c r="CPJ24" s="48"/>
      <c r="CPK24" s="48"/>
      <c r="CPL24" s="48"/>
      <c r="CPM24" s="48"/>
      <c r="CPN24" s="48"/>
      <c r="CPO24" s="48"/>
      <c r="CPP24" s="49"/>
      <c r="CPQ24" s="48"/>
      <c r="CPR24" s="48"/>
      <c r="CPS24" s="48"/>
      <c r="CPT24" s="48"/>
      <c r="CPU24" s="48"/>
      <c r="CPV24" s="48"/>
      <c r="CPW24" s="48"/>
      <c r="CPX24" s="48"/>
      <c r="CPY24" s="48"/>
      <c r="CPZ24" s="48"/>
      <c r="CQA24" s="48"/>
      <c r="CQB24" s="48"/>
      <c r="CQC24" s="48"/>
      <c r="CQD24" s="49"/>
      <c r="CQE24" s="48"/>
      <c r="CQF24" s="48"/>
      <c r="CQG24" s="48"/>
      <c r="CQH24" s="48"/>
      <c r="CQI24" s="48"/>
      <c r="CQJ24" s="48"/>
      <c r="CQK24" s="48"/>
      <c r="CQL24" s="48"/>
      <c r="CQM24" s="48"/>
      <c r="CQN24" s="48"/>
      <c r="CQO24" s="48"/>
      <c r="CQP24" s="48"/>
      <c r="CQQ24" s="48"/>
      <c r="CQR24" s="49"/>
      <c r="CQS24" s="48"/>
      <c r="CQT24" s="48"/>
      <c r="CQU24" s="48"/>
      <c r="CQV24" s="48"/>
      <c r="CQW24" s="48"/>
      <c r="CQX24" s="48"/>
      <c r="CQY24" s="48"/>
      <c r="CQZ24" s="48"/>
      <c r="CRA24" s="48"/>
      <c r="CRB24" s="48"/>
      <c r="CRC24" s="48"/>
      <c r="CRD24" s="48"/>
      <c r="CRE24" s="48"/>
      <c r="CRF24" s="49"/>
      <c r="CRG24" s="48"/>
      <c r="CRH24" s="48"/>
      <c r="CRI24" s="48"/>
      <c r="CRJ24" s="48"/>
      <c r="CRK24" s="48"/>
      <c r="CRL24" s="48"/>
      <c r="CRM24" s="48"/>
      <c r="CRN24" s="48"/>
      <c r="CRO24" s="48"/>
      <c r="CRP24" s="48"/>
      <c r="CRQ24" s="48"/>
      <c r="CRR24" s="48"/>
      <c r="CRS24" s="48"/>
      <c r="CRT24" s="49"/>
      <c r="CRU24" s="48"/>
      <c r="CRV24" s="48"/>
      <c r="CRW24" s="48"/>
      <c r="CRX24" s="48"/>
      <c r="CRY24" s="48"/>
      <c r="CRZ24" s="48"/>
      <c r="CSA24" s="48"/>
      <c r="CSB24" s="48"/>
      <c r="CSC24" s="48"/>
      <c r="CSD24" s="48"/>
      <c r="CSE24" s="48"/>
      <c r="CSF24" s="48"/>
      <c r="CSG24" s="48"/>
      <c r="CSH24" s="49"/>
      <c r="CSI24" s="48"/>
      <c r="CSJ24" s="48"/>
      <c r="CSK24" s="48"/>
      <c r="CSL24" s="48"/>
      <c r="CSM24" s="48"/>
      <c r="CSN24" s="48"/>
      <c r="CSO24" s="48"/>
      <c r="CSP24" s="48"/>
      <c r="CSQ24" s="48"/>
      <c r="CSR24" s="48"/>
      <c r="CSS24" s="48"/>
      <c r="CST24" s="48"/>
      <c r="CSU24" s="48"/>
      <c r="CSV24" s="49"/>
      <c r="CSW24" s="48"/>
      <c r="CSX24" s="48"/>
      <c r="CSY24" s="48"/>
      <c r="CSZ24" s="48"/>
      <c r="CTA24" s="48"/>
      <c r="CTB24" s="48"/>
      <c r="CTC24" s="48"/>
      <c r="CTD24" s="48"/>
      <c r="CTE24" s="48"/>
      <c r="CTF24" s="48"/>
      <c r="CTG24" s="48"/>
      <c r="CTH24" s="48"/>
      <c r="CTI24" s="48"/>
      <c r="CTJ24" s="49"/>
      <c r="CTK24" s="48"/>
      <c r="CTL24" s="48"/>
      <c r="CTM24" s="48"/>
      <c r="CTN24" s="48"/>
      <c r="CTO24" s="48"/>
      <c r="CTP24" s="48"/>
      <c r="CTQ24" s="48"/>
      <c r="CTR24" s="48"/>
      <c r="CTS24" s="48"/>
      <c r="CTT24" s="48"/>
      <c r="CTU24" s="48"/>
      <c r="CTV24" s="48"/>
      <c r="CTW24" s="48"/>
      <c r="CTX24" s="49"/>
      <c r="CTY24" s="48"/>
      <c r="CTZ24" s="48"/>
      <c r="CUA24" s="48"/>
      <c r="CUB24" s="48"/>
      <c r="CUC24" s="48"/>
      <c r="CUD24" s="48"/>
      <c r="CUE24" s="48"/>
      <c r="CUF24" s="48"/>
      <c r="CUG24" s="48"/>
      <c r="CUH24" s="48"/>
      <c r="CUI24" s="48"/>
      <c r="CUJ24" s="48"/>
      <c r="CUK24" s="48"/>
      <c r="CUL24" s="49"/>
      <c r="CUM24" s="48"/>
      <c r="CUN24" s="48"/>
      <c r="CUO24" s="48"/>
      <c r="CUP24" s="48"/>
      <c r="CUQ24" s="48"/>
      <c r="CUR24" s="48"/>
      <c r="CUS24" s="48"/>
      <c r="CUT24" s="48"/>
      <c r="CUU24" s="48"/>
      <c r="CUV24" s="48"/>
      <c r="CUW24" s="48"/>
      <c r="CUX24" s="48"/>
      <c r="CUY24" s="48"/>
      <c r="CUZ24" s="49"/>
      <c r="CVA24" s="48"/>
      <c r="CVB24" s="48"/>
      <c r="CVC24" s="48"/>
      <c r="CVD24" s="48"/>
      <c r="CVE24" s="48"/>
      <c r="CVF24" s="48"/>
      <c r="CVG24" s="48"/>
      <c r="CVH24" s="48"/>
      <c r="CVI24" s="48"/>
      <c r="CVJ24" s="48"/>
      <c r="CVK24" s="48"/>
      <c r="CVL24" s="48"/>
      <c r="CVM24" s="48"/>
      <c r="CVN24" s="49"/>
      <c r="CVO24" s="48"/>
      <c r="CVP24" s="48"/>
      <c r="CVQ24" s="48"/>
      <c r="CVR24" s="48"/>
      <c r="CVS24" s="48"/>
      <c r="CVT24" s="48"/>
      <c r="CVU24" s="48"/>
      <c r="CVV24" s="48"/>
      <c r="CVW24" s="48"/>
      <c r="CVX24" s="48"/>
      <c r="CVY24" s="48"/>
      <c r="CVZ24" s="48"/>
      <c r="CWA24" s="48"/>
      <c r="CWB24" s="49"/>
      <c r="CWC24" s="48"/>
      <c r="CWD24" s="48"/>
      <c r="CWE24" s="48"/>
      <c r="CWF24" s="48"/>
      <c r="CWG24" s="48"/>
      <c r="CWH24" s="48"/>
      <c r="CWI24" s="48"/>
      <c r="CWJ24" s="48"/>
      <c r="CWK24" s="48"/>
      <c r="CWL24" s="48"/>
      <c r="CWM24" s="48"/>
      <c r="CWN24" s="48"/>
      <c r="CWO24" s="48"/>
      <c r="CWP24" s="49"/>
      <c r="CWQ24" s="48"/>
      <c r="CWR24" s="48"/>
      <c r="CWS24" s="48"/>
      <c r="CWT24" s="48"/>
      <c r="CWU24" s="48"/>
      <c r="CWV24" s="48"/>
      <c r="CWW24" s="48"/>
      <c r="CWX24" s="48"/>
      <c r="CWY24" s="48"/>
      <c r="CWZ24" s="48"/>
      <c r="CXA24" s="48"/>
      <c r="CXB24" s="48"/>
      <c r="CXC24" s="48"/>
      <c r="CXD24" s="49"/>
      <c r="CXE24" s="48"/>
      <c r="CXF24" s="48"/>
      <c r="CXG24" s="48"/>
      <c r="CXH24" s="48"/>
      <c r="CXI24" s="48"/>
      <c r="CXJ24" s="48"/>
      <c r="CXK24" s="48"/>
      <c r="CXL24" s="48"/>
      <c r="CXM24" s="48"/>
      <c r="CXN24" s="48"/>
      <c r="CXO24" s="48"/>
      <c r="CXP24" s="48"/>
      <c r="CXQ24" s="48"/>
      <c r="CXR24" s="49"/>
      <c r="CXS24" s="48"/>
      <c r="CXT24" s="48"/>
      <c r="CXU24" s="48"/>
      <c r="CXV24" s="48"/>
      <c r="CXW24" s="48"/>
      <c r="CXX24" s="48"/>
      <c r="CXY24" s="48"/>
      <c r="CXZ24" s="48"/>
      <c r="CYA24" s="48"/>
      <c r="CYB24" s="48"/>
      <c r="CYC24" s="48"/>
      <c r="CYD24" s="48"/>
      <c r="CYE24" s="48"/>
      <c r="CYF24" s="49"/>
      <c r="CYG24" s="48"/>
      <c r="CYH24" s="48"/>
      <c r="CYI24" s="48"/>
      <c r="CYJ24" s="48"/>
      <c r="CYK24" s="48"/>
      <c r="CYL24" s="48"/>
      <c r="CYM24" s="48"/>
      <c r="CYN24" s="48"/>
      <c r="CYO24" s="48"/>
      <c r="CYP24" s="48"/>
      <c r="CYQ24" s="48"/>
      <c r="CYR24" s="48"/>
      <c r="CYS24" s="48"/>
      <c r="CYT24" s="49"/>
      <c r="CYU24" s="48"/>
      <c r="CYV24" s="48"/>
      <c r="CYW24" s="48"/>
      <c r="CYX24" s="48"/>
      <c r="CYY24" s="48"/>
      <c r="CYZ24" s="48"/>
      <c r="CZA24" s="48"/>
      <c r="CZB24" s="48"/>
      <c r="CZC24" s="48"/>
      <c r="CZD24" s="48"/>
      <c r="CZE24" s="48"/>
      <c r="CZF24" s="48"/>
      <c r="CZG24" s="48"/>
      <c r="CZH24" s="49"/>
      <c r="CZI24" s="48"/>
      <c r="CZJ24" s="48"/>
      <c r="CZK24" s="48"/>
      <c r="CZL24" s="48"/>
      <c r="CZM24" s="48"/>
      <c r="CZN24" s="48"/>
      <c r="CZO24" s="48"/>
      <c r="CZP24" s="48"/>
      <c r="CZQ24" s="48"/>
      <c r="CZR24" s="48"/>
      <c r="CZS24" s="48"/>
      <c r="CZT24" s="48"/>
      <c r="CZU24" s="48"/>
      <c r="CZV24" s="49"/>
      <c r="CZW24" s="48"/>
      <c r="CZX24" s="48"/>
      <c r="CZY24" s="48"/>
      <c r="CZZ24" s="48"/>
      <c r="DAA24" s="48"/>
      <c r="DAB24" s="48"/>
      <c r="DAC24" s="48"/>
      <c r="DAD24" s="48"/>
      <c r="DAE24" s="48"/>
      <c r="DAF24" s="48"/>
      <c r="DAG24" s="48"/>
      <c r="DAH24" s="48"/>
      <c r="DAI24" s="48"/>
      <c r="DAJ24" s="49"/>
      <c r="DAK24" s="48"/>
      <c r="DAL24" s="48"/>
      <c r="DAM24" s="48"/>
      <c r="DAN24" s="48"/>
      <c r="DAO24" s="48"/>
      <c r="DAP24" s="48"/>
      <c r="DAQ24" s="48"/>
      <c r="DAR24" s="48"/>
      <c r="DAS24" s="48"/>
      <c r="DAT24" s="48"/>
      <c r="DAU24" s="48"/>
      <c r="DAV24" s="48"/>
      <c r="DAW24" s="48"/>
      <c r="DAX24" s="49"/>
      <c r="DAY24" s="48"/>
      <c r="DAZ24" s="48"/>
      <c r="DBA24" s="48"/>
      <c r="DBB24" s="48"/>
      <c r="DBC24" s="48"/>
      <c r="DBD24" s="48"/>
      <c r="DBE24" s="48"/>
      <c r="DBF24" s="48"/>
      <c r="DBG24" s="48"/>
      <c r="DBH24" s="48"/>
      <c r="DBI24" s="48"/>
      <c r="DBJ24" s="48"/>
      <c r="DBK24" s="48"/>
      <c r="DBL24" s="49"/>
      <c r="DBM24" s="48"/>
      <c r="DBN24" s="48"/>
      <c r="DBO24" s="48"/>
      <c r="DBP24" s="48"/>
      <c r="DBQ24" s="48"/>
      <c r="DBR24" s="48"/>
      <c r="DBS24" s="48"/>
      <c r="DBT24" s="48"/>
      <c r="DBU24" s="48"/>
      <c r="DBV24" s="48"/>
      <c r="DBW24" s="48"/>
      <c r="DBX24" s="48"/>
      <c r="DBY24" s="48"/>
      <c r="DBZ24" s="49"/>
      <c r="DCA24" s="48"/>
      <c r="DCB24" s="48"/>
      <c r="DCC24" s="48"/>
      <c r="DCD24" s="48"/>
      <c r="DCE24" s="48"/>
      <c r="DCF24" s="48"/>
      <c r="DCG24" s="48"/>
      <c r="DCH24" s="48"/>
      <c r="DCI24" s="48"/>
      <c r="DCJ24" s="48"/>
      <c r="DCK24" s="48"/>
      <c r="DCL24" s="48"/>
      <c r="DCM24" s="48"/>
      <c r="DCN24" s="49"/>
      <c r="DCO24" s="48"/>
      <c r="DCP24" s="48"/>
      <c r="DCQ24" s="48"/>
      <c r="DCR24" s="48"/>
      <c r="DCS24" s="48"/>
      <c r="DCT24" s="48"/>
      <c r="DCU24" s="48"/>
      <c r="DCV24" s="48"/>
      <c r="DCW24" s="48"/>
      <c r="DCX24" s="48"/>
      <c r="DCY24" s="48"/>
      <c r="DCZ24" s="48"/>
      <c r="DDA24" s="48"/>
      <c r="DDB24" s="49"/>
      <c r="DDC24" s="48"/>
      <c r="DDD24" s="48"/>
      <c r="DDE24" s="48"/>
      <c r="DDF24" s="48"/>
      <c r="DDG24" s="48"/>
      <c r="DDH24" s="48"/>
      <c r="DDI24" s="48"/>
      <c r="DDJ24" s="48"/>
      <c r="DDK24" s="48"/>
      <c r="DDL24" s="48"/>
      <c r="DDM24" s="48"/>
      <c r="DDN24" s="48"/>
      <c r="DDO24" s="48"/>
      <c r="DDP24" s="49"/>
      <c r="DDQ24" s="48"/>
      <c r="DDR24" s="48"/>
      <c r="DDS24" s="48"/>
      <c r="DDT24" s="48"/>
      <c r="DDU24" s="48"/>
      <c r="DDV24" s="48"/>
      <c r="DDW24" s="48"/>
      <c r="DDX24" s="48"/>
      <c r="DDY24" s="48"/>
      <c r="DDZ24" s="48"/>
      <c r="DEA24" s="48"/>
      <c r="DEB24" s="48"/>
      <c r="DEC24" s="48"/>
      <c r="DED24" s="49"/>
      <c r="DEE24" s="48"/>
      <c r="DEF24" s="48"/>
      <c r="DEG24" s="48"/>
      <c r="DEH24" s="48"/>
      <c r="DEI24" s="48"/>
      <c r="DEJ24" s="48"/>
      <c r="DEK24" s="48"/>
      <c r="DEL24" s="48"/>
      <c r="DEM24" s="48"/>
      <c r="DEN24" s="48"/>
      <c r="DEO24" s="48"/>
      <c r="DEP24" s="48"/>
      <c r="DEQ24" s="48"/>
      <c r="DER24" s="49"/>
      <c r="DES24" s="48"/>
      <c r="DET24" s="48"/>
      <c r="DEU24" s="48"/>
      <c r="DEV24" s="48"/>
      <c r="DEW24" s="48"/>
      <c r="DEX24" s="48"/>
      <c r="DEY24" s="48"/>
      <c r="DEZ24" s="48"/>
      <c r="DFA24" s="48"/>
      <c r="DFB24" s="48"/>
      <c r="DFC24" s="48"/>
      <c r="DFD24" s="48"/>
      <c r="DFE24" s="48"/>
      <c r="DFF24" s="49"/>
      <c r="DFG24" s="48"/>
      <c r="DFH24" s="48"/>
      <c r="DFI24" s="48"/>
      <c r="DFJ24" s="48"/>
      <c r="DFK24" s="48"/>
      <c r="DFL24" s="48"/>
      <c r="DFM24" s="48"/>
      <c r="DFN24" s="48"/>
      <c r="DFO24" s="48"/>
      <c r="DFP24" s="48"/>
      <c r="DFQ24" s="48"/>
      <c r="DFR24" s="48"/>
      <c r="DFS24" s="48"/>
      <c r="DFT24" s="49"/>
      <c r="DFU24" s="48"/>
      <c r="DFV24" s="48"/>
      <c r="DFW24" s="48"/>
      <c r="DFX24" s="48"/>
      <c r="DFY24" s="48"/>
      <c r="DFZ24" s="48"/>
      <c r="DGA24" s="48"/>
      <c r="DGB24" s="48"/>
      <c r="DGC24" s="48"/>
      <c r="DGD24" s="48"/>
      <c r="DGE24" s="48"/>
      <c r="DGF24" s="48"/>
      <c r="DGG24" s="48"/>
      <c r="DGH24" s="49"/>
      <c r="DGI24" s="48"/>
      <c r="DGJ24" s="48"/>
      <c r="DGK24" s="48"/>
      <c r="DGL24" s="48"/>
      <c r="DGM24" s="48"/>
      <c r="DGN24" s="48"/>
      <c r="DGO24" s="48"/>
      <c r="DGP24" s="48"/>
      <c r="DGQ24" s="48"/>
      <c r="DGR24" s="48"/>
      <c r="DGS24" s="48"/>
      <c r="DGT24" s="48"/>
      <c r="DGU24" s="48"/>
      <c r="DGV24" s="49"/>
      <c r="DGW24" s="48"/>
      <c r="DGX24" s="48"/>
      <c r="DGY24" s="48"/>
      <c r="DGZ24" s="48"/>
      <c r="DHA24" s="48"/>
      <c r="DHB24" s="48"/>
      <c r="DHC24" s="48"/>
      <c r="DHD24" s="48"/>
      <c r="DHE24" s="48"/>
      <c r="DHF24" s="48"/>
      <c r="DHG24" s="48"/>
      <c r="DHH24" s="48"/>
      <c r="DHI24" s="48"/>
      <c r="DHJ24" s="49"/>
      <c r="DHK24" s="48"/>
      <c r="DHL24" s="48"/>
      <c r="DHM24" s="48"/>
      <c r="DHN24" s="48"/>
      <c r="DHO24" s="48"/>
      <c r="DHP24" s="48"/>
      <c r="DHQ24" s="48"/>
      <c r="DHR24" s="48"/>
      <c r="DHS24" s="48"/>
      <c r="DHT24" s="48"/>
      <c r="DHU24" s="48"/>
      <c r="DHV24" s="48"/>
      <c r="DHW24" s="48"/>
      <c r="DHX24" s="49"/>
      <c r="DHY24" s="48"/>
      <c r="DHZ24" s="48"/>
      <c r="DIA24" s="48"/>
      <c r="DIB24" s="48"/>
      <c r="DIC24" s="48"/>
      <c r="DID24" s="48"/>
      <c r="DIE24" s="48"/>
      <c r="DIF24" s="48"/>
      <c r="DIG24" s="48"/>
      <c r="DIH24" s="48"/>
      <c r="DII24" s="48"/>
      <c r="DIJ24" s="48"/>
      <c r="DIK24" s="48"/>
      <c r="DIL24" s="49"/>
      <c r="DIM24" s="48"/>
      <c r="DIN24" s="48"/>
      <c r="DIO24" s="48"/>
      <c r="DIP24" s="48"/>
      <c r="DIQ24" s="48"/>
      <c r="DIR24" s="48"/>
      <c r="DIS24" s="48"/>
      <c r="DIT24" s="48"/>
      <c r="DIU24" s="48"/>
      <c r="DIV24" s="48"/>
      <c r="DIW24" s="48"/>
      <c r="DIX24" s="48"/>
      <c r="DIY24" s="48"/>
      <c r="DIZ24" s="49"/>
      <c r="DJA24" s="48"/>
      <c r="DJB24" s="48"/>
      <c r="DJC24" s="48"/>
      <c r="DJD24" s="48"/>
      <c r="DJE24" s="48"/>
      <c r="DJF24" s="48"/>
      <c r="DJG24" s="48"/>
      <c r="DJH24" s="48"/>
      <c r="DJI24" s="48"/>
      <c r="DJJ24" s="48"/>
      <c r="DJK24" s="48"/>
      <c r="DJL24" s="48"/>
      <c r="DJM24" s="48"/>
      <c r="DJN24" s="49"/>
      <c r="DJO24" s="48"/>
      <c r="DJP24" s="48"/>
      <c r="DJQ24" s="48"/>
      <c r="DJR24" s="48"/>
      <c r="DJS24" s="48"/>
      <c r="DJT24" s="48"/>
      <c r="DJU24" s="48"/>
      <c r="DJV24" s="48"/>
      <c r="DJW24" s="48"/>
      <c r="DJX24" s="48"/>
      <c r="DJY24" s="48"/>
      <c r="DJZ24" s="48"/>
      <c r="DKA24" s="48"/>
      <c r="DKB24" s="49"/>
      <c r="DKC24" s="48"/>
      <c r="DKD24" s="48"/>
      <c r="DKE24" s="48"/>
      <c r="DKF24" s="48"/>
      <c r="DKG24" s="48"/>
      <c r="DKH24" s="48"/>
      <c r="DKI24" s="48"/>
      <c r="DKJ24" s="48"/>
      <c r="DKK24" s="48"/>
      <c r="DKL24" s="48"/>
      <c r="DKM24" s="48"/>
      <c r="DKN24" s="48"/>
      <c r="DKO24" s="48"/>
      <c r="DKP24" s="49"/>
      <c r="DKQ24" s="48"/>
      <c r="DKR24" s="48"/>
      <c r="DKS24" s="48"/>
      <c r="DKT24" s="48"/>
      <c r="DKU24" s="48"/>
      <c r="DKV24" s="48"/>
      <c r="DKW24" s="48"/>
      <c r="DKX24" s="48"/>
      <c r="DKY24" s="48"/>
      <c r="DKZ24" s="48"/>
      <c r="DLA24" s="48"/>
      <c r="DLB24" s="48"/>
      <c r="DLC24" s="48"/>
      <c r="DLD24" s="49"/>
      <c r="DLE24" s="48"/>
      <c r="DLF24" s="48"/>
      <c r="DLG24" s="48"/>
      <c r="DLH24" s="48"/>
      <c r="DLI24" s="48"/>
      <c r="DLJ24" s="48"/>
      <c r="DLK24" s="48"/>
      <c r="DLL24" s="48"/>
      <c r="DLM24" s="48"/>
      <c r="DLN24" s="48"/>
      <c r="DLO24" s="48"/>
      <c r="DLP24" s="48"/>
      <c r="DLQ24" s="48"/>
      <c r="DLR24" s="49"/>
      <c r="DLS24" s="48"/>
      <c r="DLT24" s="48"/>
      <c r="DLU24" s="48"/>
      <c r="DLV24" s="48"/>
      <c r="DLW24" s="48"/>
      <c r="DLX24" s="48"/>
      <c r="DLY24" s="48"/>
      <c r="DLZ24" s="48"/>
      <c r="DMA24" s="48"/>
      <c r="DMB24" s="48"/>
      <c r="DMC24" s="48"/>
      <c r="DMD24" s="48"/>
      <c r="DME24" s="48"/>
      <c r="DMF24" s="49"/>
      <c r="DMG24" s="48"/>
      <c r="DMH24" s="48"/>
      <c r="DMI24" s="48"/>
      <c r="DMJ24" s="48"/>
      <c r="DMK24" s="48"/>
      <c r="DML24" s="48"/>
      <c r="DMM24" s="48"/>
      <c r="DMN24" s="48"/>
      <c r="DMO24" s="48"/>
      <c r="DMP24" s="48"/>
      <c r="DMQ24" s="48"/>
      <c r="DMR24" s="48"/>
      <c r="DMS24" s="48"/>
      <c r="DMT24" s="49"/>
      <c r="DMU24" s="48"/>
      <c r="DMV24" s="48"/>
      <c r="DMW24" s="48"/>
      <c r="DMX24" s="48"/>
      <c r="DMY24" s="48"/>
      <c r="DMZ24" s="48"/>
      <c r="DNA24" s="48"/>
      <c r="DNB24" s="48"/>
      <c r="DNC24" s="48"/>
      <c r="DND24" s="48"/>
      <c r="DNE24" s="48"/>
      <c r="DNF24" s="48"/>
      <c r="DNG24" s="48"/>
      <c r="DNH24" s="49"/>
      <c r="DNI24" s="48"/>
      <c r="DNJ24" s="48"/>
      <c r="DNK24" s="48"/>
      <c r="DNL24" s="48"/>
      <c r="DNM24" s="48"/>
      <c r="DNN24" s="48"/>
      <c r="DNO24" s="48"/>
      <c r="DNP24" s="48"/>
      <c r="DNQ24" s="48"/>
      <c r="DNR24" s="48"/>
      <c r="DNS24" s="48"/>
      <c r="DNT24" s="48"/>
      <c r="DNU24" s="48"/>
      <c r="DNV24" s="49"/>
      <c r="DNW24" s="48"/>
      <c r="DNX24" s="48"/>
      <c r="DNY24" s="48"/>
      <c r="DNZ24" s="48"/>
      <c r="DOA24" s="48"/>
      <c r="DOB24" s="48"/>
      <c r="DOC24" s="48"/>
      <c r="DOD24" s="48"/>
      <c r="DOE24" s="48"/>
      <c r="DOF24" s="48"/>
      <c r="DOG24" s="48"/>
      <c r="DOH24" s="48"/>
      <c r="DOI24" s="48"/>
      <c r="DOJ24" s="49"/>
      <c r="DOK24" s="48"/>
      <c r="DOL24" s="48"/>
      <c r="DOM24" s="48"/>
      <c r="DON24" s="48"/>
      <c r="DOO24" s="48"/>
      <c r="DOP24" s="48"/>
      <c r="DOQ24" s="48"/>
      <c r="DOR24" s="48"/>
      <c r="DOS24" s="48"/>
      <c r="DOT24" s="48"/>
      <c r="DOU24" s="48"/>
      <c r="DOV24" s="48"/>
      <c r="DOW24" s="48"/>
      <c r="DOX24" s="49"/>
      <c r="DOY24" s="48"/>
      <c r="DOZ24" s="48"/>
      <c r="DPA24" s="48"/>
      <c r="DPB24" s="48"/>
      <c r="DPC24" s="48"/>
      <c r="DPD24" s="48"/>
      <c r="DPE24" s="48"/>
      <c r="DPF24" s="48"/>
      <c r="DPG24" s="48"/>
      <c r="DPH24" s="48"/>
      <c r="DPI24" s="48"/>
      <c r="DPJ24" s="48"/>
      <c r="DPK24" s="48"/>
      <c r="DPL24" s="49"/>
      <c r="DPM24" s="48"/>
      <c r="DPN24" s="48"/>
      <c r="DPO24" s="48"/>
      <c r="DPP24" s="48"/>
      <c r="DPQ24" s="48"/>
      <c r="DPR24" s="48"/>
      <c r="DPS24" s="48"/>
      <c r="DPT24" s="48"/>
      <c r="DPU24" s="48"/>
      <c r="DPV24" s="48"/>
      <c r="DPW24" s="48"/>
      <c r="DPX24" s="48"/>
      <c r="DPY24" s="48"/>
      <c r="DPZ24" s="49"/>
      <c r="DQA24" s="48"/>
      <c r="DQB24" s="48"/>
      <c r="DQC24" s="48"/>
      <c r="DQD24" s="48"/>
      <c r="DQE24" s="48"/>
      <c r="DQF24" s="48"/>
      <c r="DQG24" s="48"/>
      <c r="DQH24" s="48"/>
      <c r="DQI24" s="48"/>
      <c r="DQJ24" s="48"/>
      <c r="DQK24" s="48"/>
      <c r="DQL24" s="48"/>
      <c r="DQM24" s="48"/>
      <c r="DQN24" s="49"/>
      <c r="DQO24" s="48"/>
      <c r="DQP24" s="48"/>
      <c r="DQQ24" s="48"/>
      <c r="DQR24" s="48"/>
      <c r="DQS24" s="48"/>
      <c r="DQT24" s="48"/>
      <c r="DQU24" s="48"/>
      <c r="DQV24" s="48"/>
      <c r="DQW24" s="48"/>
      <c r="DQX24" s="48"/>
      <c r="DQY24" s="48"/>
      <c r="DQZ24" s="48"/>
      <c r="DRA24" s="48"/>
      <c r="DRB24" s="49"/>
      <c r="DRC24" s="48"/>
      <c r="DRD24" s="48"/>
      <c r="DRE24" s="48"/>
      <c r="DRF24" s="48"/>
      <c r="DRG24" s="48"/>
      <c r="DRH24" s="48"/>
      <c r="DRI24" s="48"/>
      <c r="DRJ24" s="48"/>
      <c r="DRK24" s="48"/>
      <c r="DRL24" s="48"/>
      <c r="DRM24" s="48"/>
      <c r="DRN24" s="48"/>
      <c r="DRO24" s="48"/>
      <c r="DRP24" s="49"/>
      <c r="DRQ24" s="48"/>
      <c r="DRR24" s="48"/>
      <c r="DRS24" s="48"/>
      <c r="DRT24" s="48"/>
      <c r="DRU24" s="48"/>
      <c r="DRV24" s="48"/>
      <c r="DRW24" s="48"/>
      <c r="DRX24" s="48"/>
      <c r="DRY24" s="48"/>
      <c r="DRZ24" s="48"/>
      <c r="DSA24" s="48"/>
      <c r="DSB24" s="48"/>
      <c r="DSC24" s="48"/>
      <c r="DSD24" s="49"/>
      <c r="DSE24" s="48"/>
      <c r="DSF24" s="48"/>
      <c r="DSG24" s="48"/>
      <c r="DSH24" s="48"/>
      <c r="DSI24" s="48"/>
      <c r="DSJ24" s="48"/>
      <c r="DSK24" s="48"/>
      <c r="DSL24" s="48"/>
      <c r="DSM24" s="48"/>
      <c r="DSN24" s="48"/>
      <c r="DSO24" s="48"/>
      <c r="DSP24" s="48"/>
      <c r="DSQ24" s="48"/>
      <c r="DSR24" s="49"/>
      <c r="DSS24" s="48"/>
      <c r="DST24" s="48"/>
      <c r="DSU24" s="48"/>
      <c r="DSV24" s="48"/>
      <c r="DSW24" s="48"/>
      <c r="DSX24" s="48"/>
      <c r="DSY24" s="48"/>
      <c r="DSZ24" s="48"/>
      <c r="DTA24" s="48"/>
      <c r="DTB24" s="48"/>
      <c r="DTC24" s="48"/>
      <c r="DTD24" s="48"/>
      <c r="DTE24" s="48"/>
      <c r="DTF24" s="49"/>
      <c r="DTG24" s="48"/>
      <c r="DTH24" s="48"/>
      <c r="DTI24" s="48"/>
      <c r="DTJ24" s="48"/>
      <c r="DTK24" s="48"/>
      <c r="DTL24" s="48"/>
      <c r="DTM24" s="48"/>
      <c r="DTN24" s="48"/>
      <c r="DTO24" s="48"/>
      <c r="DTP24" s="48"/>
      <c r="DTQ24" s="48"/>
      <c r="DTR24" s="48"/>
      <c r="DTS24" s="48"/>
      <c r="DTT24" s="49"/>
      <c r="DTU24" s="48"/>
      <c r="DTV24" s="48"/>
      <c r="DTW24" s="48"/>
      <c r="DTX24" s="48"/>
      <c r="DTY24" s="48"/>
      <c r="DTZ24" s="48"/>
      <c r="DUA24" s="48"/>
      <c r="DUB24" s="48"/>
      <c r="DUC24" s="48"/>
      <c r="DUD24" s="48"/>
      <c r="DUE24" s="48"/>
      <c r="DUF24" s="48"/>
      <c r="DUG24" s="48"/>
      <c r="DUH24" s="49"/>
      <c r="DUI24" s="48"/>
      <c r="DUJ24" s="48"/>
      <c r="DUK24" s="48"/>
      <c r="DUL24" s="48"/>
      <c r="DUM24" s="48"/>
      <c r="DUN24" s="48"/>
      <c r="DUO24" s="48"/>
      <c r="DUP24" s="48"/>
      <c r="DUQ24" s="48"/>
      <c r="DUR24" s="48"/>
      <c r="DUS24" s="48"/>
      <c r="DUT24" s="48"/>
      <c r="DUU24" s="48"/>
      <c r="DUV24" s="49"/>
      <c r="DUW24" s="48"/>
      <c r="DUX24" s="48"/>
      <c r="DUY24" s="48"/>
      <c r="DUZ24" s="48"/>
      <c r="DVA24" s="48"/>
      <c r="DVB24" s="48"/>
      <c r="DVC24" s="48"/>
      <c r="DVD24" s="48"/>
      <c r="DVE24" s="48"/>
      <c r="DVF24" s="48"/>
      <c r="DVG24" s="48"/>
      <c r="DVH24" s="48"/>
      <c r="DVI24" s="48"/>
      <c r="DVJ24" s="49"/>
      <c r="DVK24" s="48"/>
      <c r="DVL24" s="48"/>
      <c r="DVM24" s="48"/>
      <c r="DVN24" s="48"/>
      <c r="DVO24" s="48"/>
      <c r="DVP24" s="48"/>
      <c r="DVQ24" s="48"/>
      <c r="DVR24" s="48"/>
      <c r="DVS24" s="48"/>
      <c r="DVT24" s="48"/>
      <c r="DVU24" s="48"/>
      <c r="DVV24" s="48"/>
      <c r="DVW24" s="48"/>
      <c r="DVX24" s="49"/>
      <c r="DVY24" s="48"/>
      <c r="DVZ24" s="48"/>
      <c r="DWA24" s="48"/>
      <c r="DWB24" s="48"/>
      <c r="DWC24" s="48"/>
      <c r="DWD24" s="48"/>
      <c r="DWE24" s="48"/>
      <c r="DWF24" s="48"/>
      <c r="DWG24" s="48"/>
      <c r="DWH24" s="48"/>
      <c r="DWI24" s="48"/>
      <c r="DWJ24" s="48"/>
      <c r="DWK24" s="48"/>
      <c r="DWL24" s="49"/>
      <c r="DWM24" s="48"/>
      <c r="DWN24" s="48"/>
      <c r="DWO24" s="48"/>
      <c r="DWP24" s="48"/>
      <c r="DWQ24" s="48"/>
      <c r="DWR24" s="48"/>
      <c r="DWS24" s="48"/>
      <c r="DWT24" s="48"/>
      <c r="DWU24" s="48"/>
      <c r="DWV24" s="48"/>
      <c r="DWW24" s="48"/>
      <c r="DWX24" s="48"/>
      <c r="DWY24" s="48"/>
      <c r="DWZ24" s="49"/>
      <c r="DXA24" s="48"/>
      <c r="DXB24" s="48"/>
      <c r="DXC24" s="48"/>
      <c r="DXD24" s="48"/>
      <c r="DXE24" s="48"/>
      <c r="DXF24" s="48"/>
      <c r="DXG24" s="48"/>
      <c r="DXH24" s="48"/>
      <c r="DXI24" s="48"/>
      <c r="DXJ24" s="48"/>
      <c r="DXK24" s="48"/>
      <c r="DXL24" s="48"/>
      <c r="DXM24" s="48"/>
      <c r="DXN24" s="49"/>
      <c r="DXO24" s="48"/>
      <c r="DXP24" s="48"/>
      <c r="DXQ24" s="48"/>
      <c r="DXR24" s="48"/>
      <c r="DXS24" s="48"/>
      <c r="DXT24" s="48"/>
      <c r="DXU24" s="48"/>
      <c r="DXV24" s="48"/>
      <c r="DXW24" s="48"/>
      <c r="DXX24" s="48"/>
      <c r="DXY24" s="48"/>
      <c r="DXZ24" s="48"/>
      <c r="DYA24" s="48"/>
      <c r="DYB24" s="49"/>
      <c r="DYC24" s="48"/>
      <c r="DYD24" s="48"/>
      <c r="DYE24" s="48"/>
      <c r="DYF24" s="48"/>
      <c r="DYG24" s="48"/>
      <c r="DYH24" s="48"/>
      <c r="DYI24" s="48"/>
      <c r="DYJ24" s="48"/>
      <c r="DYK24" s="48"/>
      <c r="DYL24" s="48"/>
      <c r="DYM24" s="48"/>
      <c r="DYN24" s="48"/>
      <c r="DYO24" s="48"/>
      <c r="DYP24" s="49"/>
      <c r="DYQ24" s="48"/>
      <c r="DYR24" s="48"/>
      <c r="DYS24" s="48"/>
      <c r="DYT24" s="48"/>
      <c r="DYU24" s="48"/>
      <c r="DYV24" s="48"/>
      <c r="DYW24" s="48"/>
      <c r="DYX24" s="48"/>
      <c r="DYY24" s="48"/>
      <c r="DYZ24" s="48"/>
      <c r="DZA24" s="48"/>
      <c r="DZB24" s="48"/>
      <c r="DZC24" s="48"/>
      <c r="DZD24" s="49"/>
      <c r="DZE24" s="48"/>
      <c r="DZF24" s="48"/>
      <c r="DZG24" s="48"/>
      <c r="DZH24" s="48"/>
      <c r="DZI24" s="48"/>
      <c r="DZJ24" s="48"/>
      <c r="DZK24" s="48"/>
      <c r="DZL24" s="48"/>
      <c r="DZM24" s="48"/>
      <c r="DZN24" s="48"/>
      <c r="DZO24" s="48"/>
      <c r="DZP24" s="48"/>
      <c r="DZQ24" s="48"/>
      <c r="DZR24" s="49"/>
      <c r="DZS24" s="48"/>
      <c r="DZT24" s="48"/>
      <c r="DZU24" s="48"/>
      <c r="DZV24" s="48"/>
      <c r="DZW24" s="48"/>
      <c r="DZX24" s="48"/>
      <c r="DZY24" s="48"/>
      <c r="DZZ24" s="48"/>
      <c r="EAA24" s="48"/>
      <c r="EAB24" s="48"/>
      <c r="EAC24" s="48"/>
      <c r="EAD24" s="48"/>
      <c r="EAE24" s="48"/>
      <c r="EAF24" s="49"/>
      <c r="EAG24" s="48"/>
      <c r="EAH24" s="48"/>
      <c r="EAI24" s="48"/>
      <c r="EAJ24" s="48"/>
      <c r="EAK24" s="48"/>
      <c r="EAL24" s="48"/>
      <c r="EAM24" s="48"/>
      <c r="EAN24" s="48"/>
      <c r="EAO24" s="48"/>
      <c r="EAP24" s="48"/>
      <c r="EAQ24" s="48"/>
      <c r="EAR24" s="48"/>
      <c r="EAS24" s="48"/>
      <c r="EAT24" s="49"/>
      <c r="EAU24" s="48"/>
      <c r="EAV24" s="48"/>
      <c r="EAW24" s="48"/>
      <c r="EAX24" s="48"/>
      <c r="EAY24" s="48"/>
      <c r="EAZ24" s="48"/>
      <c r="EBA24" s="48"/>
      <c r="EBB24" s="48"/>
      <c r="EBC24" s="48"/>
      <c r="EBD24" s="48"/>
      <c r="EBE24" s="48"/>
      <c r="EBF24" s="48"/>
      <c r="EBG24" s="48"/>
      <c r="EBH24" s="49"/>
      <c r="EBI24" s="48"/>
      <c r="EBJ24" s="48"/>
      <c r="EBK24" s="48"/>
      <c r="EBL24" s="48"/>
      <c r="EBM24" s="48"/>
      <c r="EBN24" s="48"/>
      <c r="EBO24" s="48"/>
      <c r="EBP24" s="48"/>
      <c r="EBQ24" s="48"/>
      <c r="EBR24" s="48"/>
      <c r="EBS24" s="48"/>
      <c r="EBT24" s="48"/>
      <c r="EBU24" s="48"/>
      <c r="EBV24" s="49"/>
      <c r="EBW24" s="48"/>
      <c r="EBX24" s="48"/>
      <c r="EBY24" s="48"/>
      <c r="EBZ24" s="48"/>
      <c r="ECA24" s="48"/>
      <c r="ECB24" s="48"/>
      <c r="ECC24" s="48"/>
      <c r="ECD24" s="48"/>
      <c r="ECE24" s="48"/>
      <c r="ECF24" s="48"/>
      <c r="ECG24" s="48"/>
      <c r="ECH24" s="48"/>
      <c r="ECI24" s="48"/>
      <c r="ECJ24" s="49"/>
      <c r="ECK24" s="48"/>
      <c r="ECL24" s="48"/>
      <c r="ECM24" s="48"/>
      <c r="ECN24" s="48"/>
      <c r="ECO24" s="48"/>
      <c r="ECP24" s="48"/>
      <c r="ECQ24" s="48"/>
      <c r="ECR24" s="48"/>
      <c r="ECS24" s="48"/>
      <c r="ECT24" s="48"/>
      <c r="ECU24" s="48"/>
      <c r="ECV24" s="48"/>
      <c r="ECW24" s="48"/>
      <c r="ECX24" s="49"/>
      <c r="ECY24" s="48"/>
      <c r="ECZ24" s="48"/>
      <c r="EDA24" s="48"/>
      <c r="EDB24" s="48"/>
      <c r="EDC24" s="48"/>
      <c r="EDD24" s="48"/>
      <c r="EDE24" s="48"/>
      <c r="EDF24" s="48"/>
      <c r="EDG24" s="48"/>
      <c r="EDH24" s="48"/>
      <c r="EDI24" s="48"/>
      <c r="EDJ24" s="48"/>
      <c r="EDK24" s="48"/>
      <c r="EDL24" s="49"/>
      <c r="EDM24" s="48"/>
      <c r="EDN24" s="48"/>
      <c r="EDO24" s="48"/>
      <c r="EDP24" s="48"/>
      <c r="EDQ24" s="48"/>
      <c r="EDR24" s="48"/>
      <c r="EDS24" s="48"/>
      <c r="EDT24" s="48"/>
      <c r="EDU24" s="48"/>
      <c r="EDV24" s="48"/>
      <c r="EDW24" s="48"/>
      <c r="EDX24" s="48"/>
      <c r="EDY24" s="48"/>
      <c r="EDZ24" s="49"/>
      <c r="EEA24" s="48"/>
      <c r="EEB24" s="48"/>
      <c r="EEC24" s="48"/>
      <c r="EED24" s="48"/>
      <c r="EEE24" s="48"/>
      <c r="EEF24" s="48"/>
      <c r="EEG24" s="48"/>
      <c r="EEH24" s="48"/>
      <c r="EEI24" s="48"/>
      <c r="EEJ24" s="48"/>
      <c r="EEK24" s="48"/>
      <c r="EEL24" s="48"/>
      <c r="EEM24" s="48"/>
      <c r="EEN24" s="49"/>
      <c r="EEO24" s="48"/>
      <c r="EEP24" s="48"/>
      <c r="EEQ24" s="48"/>
      <c r="EER24" s="48"/>
      <c r="EES24" s="48"/>
      <c r="EET24" s="48"/>
      <c r="EEU24" s="48"/>
      <c r="EEV24" s="48"/>
      <c r="EEW24" s="48"/>
      <c r="EEX24" s="48"/>
      <c r="EEY24" s="48"/>
      <c r="EEZ24" s="48"/>
      <c r="EFA24" s="48"/>
      <c r="EFB24" s="49"/>
      <c r="EFC24" s="48"/>
      <c r="EFD24" s="48"/>
      <c r="EFE24" s="48"/>
      <c r="EFF24" s="48"/>
      <c r="EFG24" s="48"/>
      <c r="EFH24" s="48"/>
      <c r="EFI24" s="48"/>
      <c r="EFJ24" s="48"/>
      <c r="EFK24" s="48"/>
      <c r="EFL24" s="48"/>
      <c r="EFM24" s="48"/>
      <c r="EFN24" s="48"/>
      <c r="EFO24" s="48"/>
      <c r="EFP24" s="49"/>
      <c r="EFQ24" s="48"/>
      <c r="EFR24" s="48"/>
      <c r="EFS24" s="48"/>
      <c r="EFT24" s="48"/>
      <c r="EFU24" s="48"/>
      <c r="EFV24" s="48"/>
      <c r="EFW24" s="48"/>
      <c r="EFX24" s="48"/>
      <c r="EFY24" s="48"/>
      <c r="EFZ24" s="48"/>
      <c r="EGA24" s="48"/>
      <c r="EGB24" s="48"/>
      <c r="EGC24" s="48"/>
      <c r="EGD24" s="49"/>
      <c r="EGE24" s="48"/>
      <c r="EGF24" s="48"/>
      <c r="EGG24" s="48"/>
      <c r="EGH24" s="48"/>
      <c r="EGI24" s="48"/>
      <c r="EGJ24" s="48"/>
      <c r="EGK24" s="48"/>
      <c r="EGL24" s="48"/>
      <c r="EGM24" s="48"/>
      <c r="EGN24" s="48"/>
      <c r="EGO24" s="48"/>
      <c r="EGP24" s="48"/>
      <c r="EGQ24" s="48"/>
      <c r="EGR24" s="49"/>
      <c r="EGS24" s="48"/>
      <c r="EGT24" s="48"/>
      <c r="EGU24" s="48"/>
      <c r="EGV24" s="48"/>
      <c r="EGW24" s="48"/>
      <c r="EGX24" s="48"/>
      <c r="EGY24" s="48"/>
      <c r="EGZ24" s="48"/>
      <c r="EHA24" s="48"/>
      <c r="EHB24" s="48"/>
      <c r="EHC24" s="48"/>
      <c r="EHD24" s="48"/>
      <c r="EHE24" s="48"/>
      <c r="EHF24" s="49"/>
      <c r="EHG24" s="48"/>
      <c r="EHH24" s="48"/>
      <c r="EHI24" s="48"/>
      <c r="EHJ24" s="48"/>
      <c r="EHK24" s="48"/>
      <c r="EHL24" s="48"/>
      <c r="EHM24" s="48"/>
      <c r="EHN24" s="48"/>
      <c r="EHO24" s="48"/>
      <c r="EHP24" s="48"/>
      <c r="EHQ24" s="48"/>
      <c r="EHR24" s="48"/>
      <c r="EHS24" s="48"/>
      <c r="EHT24" s="49"/>
      <c r="EHU24" s="48"/>
      <c r="EHV24" s="48"/>
      <c r="EHW24" s="48"/>
      <c r="EHX24" s="48"/>
      <c r="EHY24" s="48"/>
      <c r="EHZ24" s="48"/>
      <c r="EIA24" s="48"/>
      <c r="EIB24" s="48"/>
      <c r="EIC24" s="48"/>
      <c r="EID24" s="48"/>
      <c r="EIE24" s="48"/>
      <c r="EIF24" s="48"/>
      <c r="EIG24" s="48"/>
      <c r="EIH24" s="49"/>
      <c r="EII24" s="48"/>
      <c r="EIJ24" s="48"/>
      <c r="EIK24" s="48"/>
      <c r="EIL24" s="48"/>
      <c r="EIM24" s="48"/>
      <c r="EIN24" s="48"/>
      <c r="EIO24" s="48"/>
      <c r="EIP24" s="48"/>
      <c r="EIQ24" s="48"/>
      <c r="EIR24" s="48"/>
      <c r="EIS24" s="48"/>
      <c r="EIT24" s="48"/>
      <c r="EIU24" s="48"/>
      <c r="EIV24" s="49"/>
      <c r="EIW24" s="48"/>
      <c r="EIX24" s="48"/>
      <c r="EIY24" s="48"/>
      <c r="EIZ24" s="48"/>
      <c r="EJA24" s="48"/>
      <c r="EJB24" s="48"/>
      <c r="EJC24" s="48"/>
      <c r="EJD24" s="48"/>
      <c r="EJE24" s="48"/>
      <c r="EJF24" s="48"/>
      <c r="EJG24" s="48"/>
      <c r="EJH24" s="48"/>
      <c r="EJI24" s="48"/>
      <c r="EJJ24" s="49"/>
      <c r="EJK24" s="48"/>
      <c r="EJL24" s="48"/>
      <c r="EJM24" s="48"/>
      <c r="EJN24" s="48"/>
      <c r="EJO24" s="48"/>
      <c r="EJP24" s="48"/>
      <c r="EJQ24" s="48"/>
      <c r="EJR24" s="48"/>
      <c r="EJS24" s="48"/>
      <c r="EJT24" s="48"/>
      <c r="EJU24" s="48"/>
      <c r="EJV24" s="48"/>
      <c r="EJW24" s="48"/>
      <c r="EJX24" s="49"/>
      <c r="EJY24" s="48"/>
      <c r="EJZ24" s="48"/>
      <c r="EKA24" s="48"/>
      <c r="EKB24" s="48"/>
      <c r="EKC24" s="48"/>
      <c r="EKD24" s="48"/>
      <c r="EKE24" s="48"/>
      <c r="EKF24" s="48"/>
      <c r="EKG24" s="48"/>
      <c r="EKH24" s="48"/>
      <c r="EKI24" s="48"/>
      <c r="EKJ24" s="48"/>
      <c r="EKK24" s="48"/>
      <c r="EKL24" s="49"/>
      <c r="EKM24" s="48"/>
      <c r="EKN24" s="48"/>
      <c r="EKO24" s="48"/>
      <c r="EKP24" s="48"/>
      <c r="EKQ24" s="48"/>
      <c r="EKR24" s="48"/>
      <c r="EKS24" s="48"/>
      <c r="EKT24" s="48"/>
      <c r="EKU24" s="48"/>
      <c r="EKV24" s="48"/>
      <c r="EKW24" s="48"/>
      <c r="EKX24" s="48"/>
      <c r="EKY24" s="48"/>
      <c r="EKZ24" s="49"/>
      <c r="ELA24" s="48"/>
      <c r="ELB24" s="48"/>
      <c r="ELC24" s="48"/>
      <c r="ELD24" s="48"/>
      <c r="ELE24" s="48"/>
      <c r="ELF24" s="48"/>
      <c r="ELG24" s="48"/>
      <c r="ELH24" s="48"/>
      <c r="ELI24" s="48"/>
      <c r="ELJ24" s="48"/>
      <c r="ELK24" s="48"/>
      <c r="ELL24" s="48"/>
      <c r="ELM24" s="48"/>
      <c r="ELN24" s="49"/>
      <c r="ELO24" s="48"/>
      <c r="ELP24" s="48"/>
      <c r="ELQ24" s="48"/>
      <c r="ELR24" s="48"/>
      <c r="ELS24" s="48"/>
      <c r="ELT24" s="48"/>
      <c r="ELU24" s="48"/>
      <c r="ELV24" s="48"/>
      <c r="ELW24" s="48"/>
      <c r="ELX24" s="48"/>
      <c r="ELY24" s="48"/>
      <c r="ELZ24" s="48"/>
      <c r="EMA24" s="48"/>
      <c r="EMB24" s="49"/>
      <c r="EMC24" s="48"/>
      <c r="EMD24" s="48"/>
      <c r="EME24" s="48"/>
      <c r="EMF24" s="48"/>
      <c r="EMG24" s="48"/>
      <c r="EMH24" s="48"/>
      <c r="EMI24" s="48"/>
      <c r="EMJ24" s="48"/>
      <c r="EMK24" s="48"/>
      <c r="EML24" s="48"/>
      <c r="EMM24" s="48"/>
      <c r="EMN24" s="48"/>
      <c r="EMO24" s="48"/>
      <c r="EMP24" s="49"/>
      <c r="EMQ24" s="48"/>
      <c r="EMR24" s="48"/>
      <c r="EMS24" s="48"/>
      <c r="EMT24" s="48"/>
      <c r="EMU24" s="48"/>
      <c r="EMV24" s="48"/>
      <c r="EMW24" s="48"/>
      <c r="EMX24" s="48"/>
      <c r="EMY24" s="48"/>
      <c r="EMZ24" s="48"/>
      <c r="ENA24" s="48"/>
      <c r="ENB24" s="48"/>
      <c r="ENC24" s="48"/>
      <c r="END24" s="49"/>
      <c r="ENE24" s="48"/>
      <c r="ENF24" s="48"/>
      <c r="ENG24" s="48"/>
      <c r="ENH24" s="48"/>
      <c r="ENI24" s="48"/>
      <c r="ENJ24" s="48"/>
      <c r="ENK24" s="48"/>
      <c r="ENL24" s="48"/>
      <c r="ENM24" s="48"/>
      <c r="ENN24" s="48"/>
      <c r="ENO24" s="48"/>
      <c r="ENP24" s="48"/>
      <c r="ENQ24" s="48"/>
      <c r="ENR24" s="49"/>
      <c r="ENS24" s="48"/>
      <c r="ENT24" s="48"/>
      <c r="ENU24" s="48"/>
      <c r="ENV24" s="48"/>
      <c r="ENW24" s="48"/>
      <c r="ENX24" s="48"/>
      <c r="ENY24" s="48"/>
      <c r="ENZ24" s="48"/>
      <c r="EOA24" s="48"/>
      <c r="EOB24" s="48"/>
      <c r="EOC24" s="48"/>
      <c r="EOD24" s="48"/>
      <c r="EOE24" s="48"/>
      <c r="EOF24" s="49"/>
      <c r="EOG24" s="48"/>
      <c r="EOH24" s="48"/>
      <c r="EOI24" s="48"/>
      <c r="EOJ24" s="48"/>
      <c r="EOK24" s="48"/>
      <c r="EOL24" s="48"/>
      <c r="EOM24" s="48"/>
      <c r="EON24" s="48"/>
      <c r="EOO24" s="48"/>
      <c r="EOP24" s="48"/>
      <c r="EOQ24" s="48"/>
      <c r="EOR24" s="48"/>
      <c r="EOS24" s="48"/>
      <c r="EOT24" s="49"/>
      <c r="EOU24" s="48"/>
      <c r="EOV24" s="48"/>
      <c r="EOW24" s="48"/>
      <c r="EOX24" s="48"/>
      <c r="EOY24" s="48"/>
      <c r="EOZ24" s="48"/>
      <c r="EPA24" s="48"/>
      <c r="EPB24" s="48"/>
      <c r="EPC24" s="48"/>
      <c r="EPD24" s="48"/>
      <c r="EPE24" s="48"/>
      <c r="EPF24" s="48"/>
      <c r="EPG24" s="48"/>
      <c r="EPH24" s="49"/>
      <c r="EPI24" s="48"/>
      <c r="EPJ24" s="48"/>
      <c r="EPK24" s="48"/>
      <c r="EPL24" s="48"/>
      <c r="EPM24" s="48"/>
      <c r="EPN24" s="48"/>
      <c r="EPO24" s="48"/>
      <c r="EPP24" s="48"/>
      <c r="EPQ24" s="48"/>
      <c r="EPR24" s="48"/>
      <c r="EPS24" s="48"/>
      <c r="EPT24" s="48"/>
      <c r="EPU24" s="48"/>
      <c r="EPV24" s="49"/>
      <c r="EPW24" s="48"/>
      <c r="EPX24" s="48"/>
      <c r="EPY24" s="48"/>
      <c r="EPZ24" s="48"/>
      <c r="EQA24" s="48"/>
      <c r="EQB24" s="48"/>
      <c r="EQC24" s="48"/>
      <c r="EQD24" s="48"/>
      <c r="EQE24" s="48"/>
      <c r="EQF24" s="48"/>
      <c r="EQG24" s="48"/>
      <c r="EQH24" s="48"/>
      <c r="EQI24" s="48"/>
      <c r="EQJ24" s="49"/>
      <c r="EQK24" s="48"/>
      <c r="EQL24" s="48"/>
      <c r="EQM24" s="48"/>
      <c r="EQN24" s="48"/>
      <c r="EQO24" s="48"/>
      <c r="EQP24" s="48"/>
      <c r="EQQ24" s="48"/>
      <c r="EQR24" s="48"/>
      <c r="EQS24" s="48"/>
      <c r="EQT24" s="48"/>
      <c r="EQU24" s="48"/>
      <c r="EQV24" s="48"/>
      <c r="EQW24" s="48"/>
      <c r="EQX24" s="49"/>
      <c r="EQY24" s="48"/>
      <c r="EQZ24" s="48"/>
      <c r="ERA24" s="48"/>
      <c r="ERB24" s="48"/>
      <c r="ERC24" s="48"/>
      <c r="ERD24" s="48"/>
      <c r="ERE24" s="48"/>
      <c r="ERF24" s="48"/>
      <c r="ERG24" s="48"/>
      <c r="ERH24" s="48"/>
      <c r="ERI24" s="48"/>
      <c r="ERJ24" s="48"/>
      <c r="ERK24" s="48"/>
      <c r="ERL24" s="49"/>
      <c r="ERM24" s="48"/>
      <c r="ERN24" s="48"/>
      <c r="ERO24" s="48"/>
      <c r="ERP24" s="48"/>
      <c r="ERQ24" s="48"/>
      <c r="ERR24" s="48"/>
      <c r="ERS24" s="48"/>
      <c r="ERT24" s="48"/>
      <c r="ERU24" s="48"/>
      <c r="ERV24" s="48"/>
      <c r="ERW24" s="48"/>
      <c r="ERX24" s="48"/>
      <c r="ERY24" s="48"/>
      <c r="ERZ24" s="49"/>
      <c r="ESA24" s="48"/>
      <c r="ESB24" s="48"/>
      <c r="ESC24" s="48"/>
      <c r="ESD24" s="48"/>
      <c r="ESE24" s="48"/>
      <c r="ESF24" s="48"/>
      <c r="ESG24" s="48"/>
      <c r="ESH24" s="48"/>
      <c r="ESI24" s="48"/>
      <c r="ESJ24" s="48"/>
      <c r="ESK24" s="48"/>
      <c r="ESL24" s="48"/>
      <c r="ESM24" s="48"/>
      <c r="ESN24" s="49"/>
      <c r="ESO24" s="48"/>
      <c r="ESP24" s="48"/>
      <c r="ESQ24" s="48"/>
      <c r="ESR24" s="48"/>
      <c r="ESS24" s="48"/>
      <c r="EST24" s="48"/>
      <c r="ESU24" s="48"/>
      <c r="ESV24" s="48"/>
      <c r="ESW24" s="48"/>
      <c r="ESX24" s="48"/>
      <c r="ESY24" s="48"/>
      <c r="ESZ24" s="48"/>
      <c r="ETA24" s="48"/>
      <c r="ETB24" s="49"/>
      <c r="ETC24" s="48"/>
      <c r="ETD24" s="48"/>
      <c r="ETE24" s="48"/>
      <c r="ETF24" s="48"/>
      <c r="ETG24" s="48"/>
      <c r="ETH24" s="48"/>
      <c r="ETI24" s="48"/>
      <c r="ETJ24" s="48"/>
      <c r="ETK24" s="48"/>
      <c r="ETL24" s="48"/>
      <c r="ETM24" s="48"/>
      <c r="ETN24" s="48"/>
      <c r="ETO24" s="48"/>
      <c r="ETP24" s="49"/>
      <c r="ETQ24" s="48"/>
      <c r="ETR24" s="48"/>
      <c r="ETS24" s="48"/>
      <c r="ETT24" s="48"/>
      <c r="ETU24" s="48"/>
      <c r="ETV24" s="48"/>
      <c r="ETW24" s="48"/>
      <c r="ETX24" s="48"/>
      <c r="ETY24" s="48"/>
      <c r="ETZ24" s="48"/>
      <c r="EUA24" s="48"/>
      <c r="EUB24" s="48"/>
      <c r="EUC24" s="48"/>
      <c r="EUD24" s="49"/>
      <c r="EUE24" s="48"/>
      <c r="EUF24" s="48"/>
      <c r="EUG24" s="48"/>
      <c r="EUH24" s="48"/>
      <c r="EUI24" s="48"/>
      <c r="EUJ24" s="48"/>
      <c r="EUK24" s="48"/>
      <c r="EUL24" s="48"/>
      <c r="EUM24" s="48"/>
      <c r="EUN24" s="48"/>
      <c r="EUO24" s="48"/>
      <c r="EUP24" s="48"/>
      <c r="EUQ24" s="48"/>
      <c r="EUR24" s="49"/>
      <c r="EUS24" s="48"/>
      <c r="EUT24" s="48"/>
      <c r="EUU24" s="48"/>
      <c r="EUV24" s="48"/>
      <c r="EUW24" s="48"/>
      <c r="EUX24" s="48"/>
      <c r="EUY24" s="48"/>
      <c r="EUZ24" s="48"/>
      <c r="EVA24" s="48"/>
      <c r="EVB24" s="48"/>
      <c r="EVC24" s="48"/>
      <c r="EVD24" s="48"/>
      <c r="EVE24" s="48"/>
      <c r="EVF24" s="49"/>
      <c r="EVG24" s="48"/>
      <c r="EVH24" s="48"/>
      <c r="EVI24" s="48"/>
      <c r="EVJ24" s="48"/>
      <c r="EVK24" s="48"/>
      <c r="EVL24" s="48"/>
      <c r="EVM24" s="48"/>
      <c r="EVN24" s="48"/>
      <c r="EVO24" s="48"/>
      <c r="EVP24" s="48"/>
      <c r="EVQ24" s="48"/>
      <c r="EVR24" s="48"/>
      <c r="EVS24" s="48"/>
      <c r="EVT24" s="49"/>
      <c r="EVU24" s="48"/>
      <c r="EVV24" s="48"/>
      <c r="EVW24" s="48"/>
      <c r="EVX24" s="48"/>
      <c r="EVY24" s="48"/>
      <c r="EVZ24" s="48"/>
      <c r="EWA24" s="48"/>
      <c r="EWB24" s="48"/>
      <c r="EWC24" s="48"/>
      <c r="EWD24" s="48"/>
      <c r="EWE24" s="48"/>
      <c r="EWF24" s="48"/>
      <c r="EWG24" s="48"/>
      <c r="EWH24" s="49"/>
      <c r="EWI24" s="48"/>
      <c r="EWJ24" s="48"/>
      <c r="EWK24" s="48"/>
      <c r="EWL24" s="48"/>
      <c r="EWM24" s="48"/>
      <c r="EWN24" s="48"/>
      <c r="EWO24" s="48"/>
      <c r="EWP24" s="48"/>
      <c r="EWQ24" s="48"/>
      <c r="EWR24" s="48"/>
      <c r="EWS24" s="48"/>
      <c r="EWT24" s="48"/>
      <c r="EWU24" s="48"/>
      <c r="EWV24" s="49"/>
      <c r="EWW24" s="48"/>
      <c r="EWX24" s="48"/>
      <c r="EWY24" s="48"/>
      <c r="EWZ24" s="48"/>
      <c r="EXA24" s="48"/>
      <c r="EXB24" s="48"/>
      <c r="EXC24" s="48"/>
      <c r="EXD24" s="48"/>
      <c r="EXE24" s="48"/>
      <c r="EXF24" s="48"/>
      <c r="EXG24" s="48"/>
      <c r="EXH24" s="48"/>
      <c r="EXI24" s="48"/>
      <c r="EXJ24" s="49"/>
      <c r="EXK24" s="48"/>
      <c r="EXL24" s="48"/>
      <c r="EXM24" s="48"/>
      <c r="EXN24" s="48"/>
      <c r="EXO24" s="48"/>
      <c r="EXP24" s="48"/>
      <c r="EXQ24" s="48"/>
      <c r="EXR24" s="48"/>
      <c r="EXS24" s="48"/>
      <c r="EXT24" s="48"/>
      <c r="EXU24" s="48"/>
      <c r="EXV24" s="48"/>
      <c r="EXW24" s="48"/>
      <c r="EXX24" s="49"/>
      <c r="EXY24" s="48"/>
      <c r="EXZ24" s="48"/>
      <c r="EYA24" s="48"/>
      <c r="EYB24" s="48"/>
      <c r="EYC24" s="48"/>
      <c r="EYD24" s="48"/>
      <c r="EYE24" s="48"/>
      <c r="EYF24" s="48"/>
      <c r="EYG24" s="48"/>
      <c r="EYH24" s="48"/>
      <c r="EYI24" s="48"/>
      <c r="EYJ24" s="48"/>
      <c r="EYK24" s="48"/>
      <c r="EYL24" s="49"/>
      <c r="EYM24" s="48"/>
      <c r="EYN24" s="48"/>
      <c r="EYO24" s="48"/>
      <c r="EYP24" s="48"/>
      <c r="EYQ24" s="48"/>
      <c r="EYR24" s="48"/>
      <c r="EYS24" s="48"/>
      <c r="EYT24" s="48"/>
      <c r="EYU24" s="48"/>
      <c r="EYV24" s="48"/>
      <c r="EYW24" s="48"/>
      <c r="EYX24" s="48"/>
      <c r="EYY24" s="48"/>
      <c r="EYZ24" s="49"/>
      <c r="EZA24" s="48"/>
      <c r="EZB24" s="48"/>
      <c r="EZC24" s="48"/>
      <c r="EZD24" s="48"/>
      <c r="EZE24" s="48"/>
      <c r="EZF24" s="48"/>
      <c r="EZG24" s="48"/>
      <c r="EZH24" s="48"/>
      <c r="EZI24" s="48"/>
      <c r="EZJ24" s="48"/>
      <c r="EZK24" s="48"/>
      <c r="EZL24" s="48"/>
      <c r="EZM24" s="48"/>
      <c r="EZN24" s="49"/>
      <c r="EZO24" s="48"/>
      <c r="EZP24" s="48"/>
      <c r="EZQ24" s="48"/>
      <c r="EZR24" s="48"/>
      <c r="EZS24" s="48"/>
      <c r="EZT24" s="48"/>
      <c r="EZU24" s="48"/>
      <c r="EZV24" s="48"/>
      <c r="EZW24" s="48"/>
      <c r="EZX24" s="48"/>
      <c r="EZY24" s="48"/>
      <c r="EZZ24" s="48"/>
      <c r="FAA24" s="48"/>
      <c r="FAB24" s="49"/>
      <c r="FAC24" s="48"/>
      <c r="FAD24" s="48"/>
      <c r="FAE24" s="48"/>
      <c r="FAF24" s="48"/>
      <c r="FAG24" s="48"/>
      <c r="FAH24" s="48"/>
      <c r="FAI24" s="48"/>
      <c r="FAJ24" s="48"/>
      <c r="FAK24" s="48"/>
      <c r="FAL24" s="48"/>
      <c r="FAM24" s="48"/>
      <c r="FAN24" s="48"/>
      <c r="FAO24" s="48"/>
      <c r="FAP24" s="49"/>
      <c r="FAQ24" s="48"/>
      <c r="FAR24" s="48"/>
      <c r="FAS24" s="48"/>
      <c r="FAT24" s="48"/>
      <c r="FAU24" s="48"/>
      <c r="FAV24" s="48"/>
      <c r="FAW24" s="48"/>
      <c r="FAX24" s="48"/>
      <c r="FAY24" s="48"/>
      <c r="FAZ24" s="48"/>
      <c r="FBA24" s="48"/>
      <c r="FBB24" s="48"/>
      <c r="FBC24" s="48"/>
      <c r="FBD24" s="49"/>
      <c r="FBE24" s="48"/>
      <c r="FBF24" s="48"/>
      <c r="FBG24" s="48"/>
      <c r="FBH24" s="48"/>
      <c r="FBI24" s="48"/>
      <c r="FBJ24" s="48"/>
      <c r="FBK24" s="48"/>
      <c r="FBL24" s="48"/>
      <c r="FBM24" s="48"/>
      <c r="FBN24" s="48"/>
      <c r="FBO24" s="48"/>
      <c r="FBP24" s="48"/>
      <c r="FBQ24" s="48"/>
      <c r="FBR24" s="49"/>
      <c r="FBS24" s="48"/>
      <c r="FBT24" s="48"/>
      <c r="FBU24" s="48"/>
      <c r="FBV24" s="48"/>
      <c r="FBW24" s="48"/>
      <c r="FBX24" s="48"/>
      <c r="FBY24" s="48"/>
      <c r="FBZ24" s="48"/>
      <c r="FCA24" s="48"/>
      <c r="FCB24" s="48"/>
      <c r="FCC24" s="48"/>
      <c r="FCD24" s="48"/>
      <c r="FCE24" s="48"/>
      <c r="FCF24" s="49"/>
      <c r="FCG24" s="48"/>
      <c r="FCH24" s="48"/>
      <c r="FCI24" s="48"/>
      <c r="FCJ24" s="48"/>
      <c r="FCK24" s="48"/>
      <c r="FCL24" s="48"/>
      <c r="FCM24" s="48"/>
      <c r="FCN24" s="48"/>
      <c r="FCO24" s="48"/>
      <c r="FCP24" s="48"/>
      <c r="FCQ24" s="48"/>
      <c r="FCR24" s="48"/>
      <c r="FCS24" s="48"/>
      <c r="FCT24" s="49"/>
      <c r="FCU24" s="48"/>
      <c r="FCV24" s="48"/>
      <c r="FCW24" s="48"/>
      <c r="FCX24" s="48"/>
      <c r="FCY24" s="48"/>
      <c r="FCZ24" s="48"/>
      <c r="FDA24" s="48"/>
      <c r="FDB24" s="48"/>
      <c r="FDC24" s="48"/>
      <c r="FDD24" s="48"/>
      <c r="FDE24" s="48"/>
      <c r="FDF24" s="48"/>
      <c r="FDG24" s="48"/>
      <c r="FDH24" s="49"/>
      <c r="FDI24" s="48"/>
      <c r="FDJ24" s="48"/>
      <c r="FDK24" s="48"/>
      <c r="FDL24" s="48"/>
      <c r="FDM24" s="48"/>
      <c r="FDN24" s="48"/>
      <c r="FDO24" s="48"/>
      <c r="FDP24" s="48"/>
      <c r="FDQ24" s="48"/>
      <c r="FDR24" s="48"/>
      <c r="FDS24" s="48"/>
      <c r="FDT24" s="48"/>
      <c r="FDU24" s="48"/>
      <c r="FDV24" s="49"/>
      <c r="FDW24" s="48"/>
      <c r="FDX24" s="48"/>
      <c r="FDY24" s="48"/>
      <c r="FDZ24" s="48"/>
      <c r="FEA24" s="48"/>
      <c r="FEB24" s="48"/>
      <c r="FEC24" s="48"/>
      <c r="FED24" s="48"/>
      <c r="FEE24" s="48"/>
      <c r="FEF24" s="48"/>
      <c r="FEG24" s="48"/>
      <c r="FEH24" s="48"/>
      <c r="FEI24" s="48"/>
      <c r="FEJ24" s="49"/>
      <c r="FEK24" s="48"/>
      <c r="FEL24" s="48"/>
      <c r="FEM24" s="48"/>
      <c r="FEN24" s="48"/>
      <c r="FEO24" s="48"/>
      <c r="FEP24" s="48"/>
      <c r="FEQ24" s="48"/>
      <c r="FER24" s="48"/>
      <c r="FES24" s="48"/>
      <c r="FET24" s="48"/>
      <c r="FEU24" s="48"/>
      <c r="FEV24" s="48"/>
      <c r="FEW24" s="48"/>
      <c r="FEX24" s="49"/>
      <c r="FEY24" s="48"/>
      <c r="FEZ24" s="48"/>
      <c r="FFA24" s="48"/>
      <c r="FFB24" s="48"/>
      <c r="FFC24" s="48"/>
      <c r="FFD24" s="48"/>
      <c r="FFE24" s="48"/>
      <c r="FFF24" s="48"/>
      <c r="FFG24" s="48"/>
      <c r="FFH24" s="48"/>
      <c r="FFI24" s="48"/>
      <c r="FFJ24" s="48"/>
      <c r="FFK24" s="48"/>
      <c r="FFL24" s="49"/>
      <c r="FFM24" s="48"/>
      <c r="FFN24" s="48"/>
      <c r="FFO24" s="48"/>
      <c r="FFP24" s="48"/>
      <c r="FFQ24" s="48"/>
      <c r="FFR24" s="48"/>
      <c r="FFS24" s="48"/>
      <c r="FFT24" s="48"/>
      <c r="FFU24" s="48"/>
      <c r="FFV24" s="48"/>
      <c r="FFW24" s="48"/>
      <c r="FFX24" s="48"/>
      <c r="FFY24" s="48"/>
      <c r="FFZ24" s="49"/>
      <c r="FGA24" s="48"/>
      <c r="FGB24" s="48"/>
      <c r="FGC24" s="48"/>
      <c r="FGD24" s="48"/>
      <c r="FGE24" s="48"/>
      <c r="FGF24" s="48"/>
      <c r="FGG24" s="48"/>
      <c r="FGH24" s="48"/>
      <c r="FGI24" s="48"/>
      <c r="FGJ24" s="48"/>
      <c r="FGK24" s="48"/>
      <c r="FGL24" s="48"/>
      <c r="FGM24" s="48"/>
      <c r="FGN24" s="49"/>
      <c r="FGO24" s="48"/>
      <c r="FGP24" s="48"/>
      <c r="FGQ24" s="48"/>
      <c r="FGR24" s="48"/>
      <c r="FGS24" s="48"/>
      <c r="FGT24" s="48"/>
      <c r="FGU24" s="48"/>
      <c r="FGV24" s="48"/>
      <c r="FGW24" s="48"/>
      <c r="FGX24" s="48"/>
      <c r="FGY24" s="48"/>
      <c r="FGZ24" s="48"/>
      <c r="FHA24" s="48"/>
      <c r="FHB24" s="49"/>
      <c r="FHC24" s="48"/>
      <c r="FHD24" s="48"/>
      <c r="FHE24" s="48"/>
      <c r="FHF24" s="48"/>
      <c r="FHG24" s="48"/>
      <c r="FHH24" s="48"/>
      <c r="FHI24" s="48"/>
      <c r="FHJ24" s="48"/>
      <c r="FHK24" s="48"/>
      <c r="FHL24" s="48"/>
      <c r="FHM24" s="48"/>
      <c r="FHN24" s="48"/>
      <c r="FHO24" s="48"/>
      <c r="FHP24" s="49"/>
      <c r="FHQ24" s="48"/>
      <c r="FHR24" s="48"/>
      <c r="FHS24" s="48"/>
      <c r="FHT24" s="48"/>
      <c r="FHU24" s="48"/>
      <c r="FHV24" s="48"/>
      <c r="FHW24" s="48"/>
      <c r="FHX24" s="48"/>
      <c r="FHY24" s="48"/>
      <c r="FHZ24" s="48"/>
      <c r="FIA24" s="48"/>
      <c r="FIB24" s="48"/>
      <c r="FIC24" s="48"/>
      <c r="FID24" s="49"/>
      <c r="FIE24" s="48"/>
      <c r="FIF24" s="48"/>
      <c r="FIG24" s="48"/>
      <c r="FIH24" s="48"/>
      <c r="FII24" s="48"/>
      <c r="FIJ24" s="48"/>
      <c r="FIK24" s="48"/>
      <c r="FIL24" s="48"/>
      <c r="FIM24" s="48"/>
      <c r="FIN24" s="48"/>
      <c r="FIO24" s="48"/>
      <c r="FIP24" s="48"/>
      <c r="FIQ24" s="48"/>
      <c r="FIR24" s="49"/>
      <c r="FIS24" s="48"/>
      <c r="FIT24" s="48"/>
      <c r="FIU24" s="48"/>
      <c r="FIV24" s="48"/>
      <c r="FIW24" s="48"/>
      <c r="FIX24" s="48"/>
      <c r="FIY24" s="48"/>
      <c r="FIZ24" s="48"/>
      <c r="FJA24" s="48"/>
      <c r="FJB24" s="48"/>
      <c r="FJC24" s="48"/>
      <c r="FJD24" s="48"/>
      <c r="FJE24" s="48"/>
      <c r="FJF24" s="49"/>
      <c r="FJG24" s="48"/>
      <c r="FJH24" s="48"/>
      <c r="FJI24" s="48"/>
      <c r="FJJ24" s="48"/>
      <c r="FJK24" s="48"/>
      <c r="FJL24" s="48"/>
      <c r="FJM24" s="48"/>
      <c r="FJN24" s="48"/>
      <c r="FJO24" s="48"/>
      <c r="FJP24" s="48"/>
      <c r="FJQ24" s="48"/>
      <c r="FJR24" s="48"/>
      <c r="FJS24" s="48"/>
      <c r="FJT24" s="49"/>
      <c r="FJU24" s="48"/>
      <c r="FJV24" s="48"/>
      <c r="FJW24" s="48"/>
      <c r="FJX24" s="48"/>
      <c r="FJY24" s="48"/>
      <c r="FJZ24" s="48"/>
      <c r="FKA24" s="48"/>
      <c r="FKB24" s="48"/>
      <c r="FKC24" s="48"/>
      <c r="FKD24" s="48"/>
      <c r="FKE24" s="48"/>
      <c r="FKF24" s="48"/>
      <c r="FKG24" s="48"/>
      <c r="FKH24" s="49"/>
      <c r="FKI24" s="48"/>
      <c r="FKJ24" s="48"/>
      <c r="FKK24" s="48"/>
      <c r="FKL24" s="48"/>
      <c r="FKM24" s="48"/>
      <c r="FKN24" s="48"/>
      <c r="FKO24" s="48"/>
      <c r="FKP24" s="48"/>
      <c r="FKQ24" s="48"/>
      <c r="FKR24" s="48"/>
      <c r="FKS24" s="48"/>
      <c r="FKT24" s="48"/>
      <c r="FKU24" s="48"/>
      <c r="FKV24" s="49"/>
      <c r="FKW24" s="48"/>
      <c r="FKX24" s="48"/>
      <c r="FKY24" s="48"/>
      <c r="FKZ24" s="48"/>
      <c r="FLA24" s="48"/>
      <c r="FLB24" s="48"/>
      <c r="FLC24" s="48"/>
      <c r="FLD24" s="48"/>
      <c r="FLE24" s="48"/>
      <c r="FLF24" s="48"/>
      <c r="FLG24" s="48"/>
      <c r="FLH24" s="48"/>
      <c r="FLI24" s="48"/>
      <c r="FLJ24" s="49"/>
      <c r="FLK24" s="48"/>
      <c r="FLL24" s="48"/>
      <c r="FLM24" s="48"/>
      <c r="FLN24" s="48"/>
      <c r="FLO24" s="48"/>
      <c r="FLP24" s="48"/>
      <c r="FLQ24" s="48"/>
      <c r="FLR24" s="48"/>
      <c r="FLS24" s="48"/>
      <c r="FLT24" s="48"/>
      <c r="FLU24" s="48"/>
      <c r="FLV24" s="48"/>
      <c r="FLW24" s="48"/>
      <c r="FLX24" s="49"/>
      <c r="FLY24" s="48"/>
      <c r="FLZ24" s="48"/>
      <c r="FMA24" s="48"/>
      <c r="FMB24" s="48"/>
      <c r="FMC24" s="48"/>
      <c r="FMD24" s="48"/>
      <c r="FME24" s="48"/>
      <c r="FMF24" s="48"/>
      <c r="FMG24" s="48"/>
      <c r="FMH24" s="48"/>
      <c r="FMI24" s="48"/>
      <c r="FMJ24" s="48"/>
      <c r="FMK24" s="48"/>
      <c r="FML24" s="49"/>
      <c r="FMM24" s="48"/>
      <c r="FMN24" s="48"/>
      <c r="FMO24" s="48"/>
      <c r="FMP24" s="48"/>
      <c r="FMQ24" s="48"/>
      <c r="FMR24" s="48"/>
      <c r="FMS24" s="48"/>
      <c r="FMT24" s="48"/>
      <c r="FMU24" s="48"/>
      <c r="FMV24" s="48"/>
      <c r="FMW24" s="48"/>
      <c r="FMX24" s="48"/>
      <c r="FMY24" s="48"/>
      <c r="FMZ24" s="49"/>
      <c r="FNA24" s="48"/>
      <c r="FNB24" s="48"/>
      <c r="FNC24" s="48"/>
      <c r="FND24" s="48"/>
      <c r="FNE24" s="48"/>
      <c r="FNF24" s="48"/>
      <c r="FNG24" s="48"/>
      <c r="FNH24" s="48"/>
      <c r="FNI24" s="48"/>
      <c r="FNJ24" s="48"/>
      <c r="FNK24" s="48"/>
      <c r="FNL24" s="48"/>
      <c r="FNM24" s="48"/>
      <c r="FNN24" s="49"/>
      <c r="FNO24" s="48"/>
      <c r="FNP24" s="48"/>
      <c r="FNQ24" s="48"/>
      <c r="FNR24" s="48"/>
      <c r="FNS24" s="48"/>
      <c r="FNT24" s="48"/>
      <c r="FNU24" s="48"/>
      <c r="FNV24" s="48"/>
      <c r="FNW24" s="48"/>
      <c r="FNX24" s="48"/>
      <c r="FNY24" s="48"/>
      <c r="FNZ24" s="48"/>
      <c r="FOA24" s="48"/>
      <c r="FOB24" s="49"/>
      <c r="FOC24" s="48"/>
      <c r="FOD24" s="48"/>
      <c r="FOE24" s="48"/>
      <c r="FOF24" s="48"/>
      <c r="FOG24" s="48"/>
      <c r="FOH24" s="48"/>
      <c r="FOI24" s="48"/>
      <c r="FOJ24" s="48"/>
      <c r="FOK24" s="48"/>
      <c r="FOL24" s="48"/>
      <c r="FOM24" s="48"/>
      <c r="FON24" s="48"/>
      <c r="FOO24" s="48"/>
      <c r="FOP24" s="49"/>
      <c r="FOQ24" s="48"/>
      <c r="FOR24" s="48"/>
      <c r="FOS24" s="48"/>
      <c r="FOT24" s="48"/>
      <c r="FOU24" s="48"/>
      <c r="FOV24" s="48"/>
      <c r="FOW24" s="48"/>
      <c r="FOX24" s="48"/>
      <c r="FOY24" s="48"/>
      <c r="FOZ24" s="48"/>
      <c r="FPA24" s="48"/>
      <c r="FPB24" s="48"/>
      <c r="FPC24" s="48"/>
      <c r="FPD24" s="49"/>
      <c r="FPE24" s="48"/>
      <c r="FPF24" s="48"/>
      <c r="FPG24" s="48"/>
      <c r="FPH24" s="48"/>
      <c r="FPI24" s="48"/>
      <c r="FPJ24" s="48"/>
      <c r="FPK24" s="48"/>
      <c r="FPL24" s="48"/>
      <c r="FPM24" s="48"/>
      <c r="FPN24" s="48"/>
      <c r="FPO24" s="48"/>
      <c r="FPP24" s="48"/>
      <c r="FPQ24" s="48"/>
      <c r="FPR24" s="49"/>
      <c r="FPS24" s="48"/>
      <c r="FPT24" s="48"/>
      <c r="FPU24" s="48"/>
      <c r="FPV24" s="48"/>
      <c r="FPW24" s="48"/>
      <c r="FPX24" s="48"/>
      <c r="FPY24" s="48"/>
      <c r="FPZ24" s="48"/>
      <c r="FQA24" s="48"/>
      <c r="FQB24" s="48"/>
      <c r="FQC24" s="48"/>
      <c r="FQD24" s="48"/>
      <c r="FQE24" s="48"/>
      <c r="FQF24" s="49"/>
      <c r="FQG24" s="48"/>
      <c r="FQH24" s="48"/>
      <c r="FQI24" s="48"/>
      <c r="FQJ24" s="48"/>
      <c r="FQK24" s="48"/>
      <c r="FQL24" s="48"/>
      <c r="FQM24" s="48"/>
      <c r="FQN24" s="48"/>
      <c r="FQO24" s="48"/>
      <c r="FQP24" s="48"/>
      <c r="FQQ24" s="48"/>
      <c r="FQR24" s="48"/>
      <c r="FQS24" s="48"/>
      <c r="FQT24" s="49"/>
      <c r="FQU24" s="48"/>
      <c r="FQV24" s="48"/>
      <c r="FQW24" s="48"/>
      <c r="FQX24" s="48"/>
      <c r="FQY24" s="48"/>
      <c r="FQZ24" s="48"/>
      <c r="FRA24" s="48"/>
      <c r="FRB24" s="48"/>
      <c r="FRC24" s="48"/>
      <c r="FRD24" s="48"/>
      <c r="FRE24" s="48"/>
      <c r="FRF24" s="48"/>
      <c r="FRG24" s="48"/>
      <c r="FRH24" s="49"/>
      <c r="FRI24" s="48"/>
      <c r="FRJ24" s="48"/>
      <c r="FRK24" s="48"/>
      <c r="FRL24" s="48"/>
      <c r="FRM24" s="48"/>
      <c r="FRN24" s="48"/>
      <c r="FRO24" s="48"/>
      <c r="FRP24" s="48"/>
      <c r="FRQ24" s="48"/>
      <c r="FRR24" s="48"/>
      <c r="FRS24" s="48"/>
      <c r="FRT24" s="48"/>
      <c r="FRU24" s="48"/>
      <c r="FRV24" s="49"/>
      <c r="FRW24" s="48"/>
      <c r="FRX24" s="48"/>
      <c r="FRY24" s="48"/>
      <c r="FRZ24" s="48"/>
      <c r="FSA24" s="48"/>
      <c r="FSB24" s="48"/>
      <c r="FSC24" s="48"/>
      <c r="FSD24" s="48"/>
      <c r="FSE24" s="48"/>
      <c r="FSF24" s="48"/>
      <c r="FSG24" s="48"/>
      <c r="FSH24" s="48"/>
      <c r="FSI24" s="48"/>
      <c r="FSJ24" s="49"/>
      <c r="FSK24" s="48"/>
      <c r="FSL24" s="48"/>
      <c r="FSM24" s="48"/>
      <c r="FSN24" s="48"/>
      <c r="FSO24" s="48"/>
      <c r="FSP24" s="48"/>
      <c r="FSQ24" s="48"/>
      <c r="FSR24" s="48"/>
      <c r="FSS24" s="48"/>
      <c r="FST24" s="48"/>
      <c r="FSU24" s="48"/>
      <c r="FSV24" s="48"/>
      <c r="FSW24" s="48"/>
      <c r="FSX24" s="49"/>
      <c r="FSY24" s="48"/>
      <c r="FSZ24" s="48"/>
      <c r="FTA24" s="48"/>
      <c r="FTB24" s="48"/>
      <c r="FTC24" s="48"/>
      <c r="FTD24" s="48"/>
      <c r="FTE24" s="48"/>
      <c r="FTF24" s="48"/>
      <c r="FTG24" s="48"/>
      <c r="FTH24" s="48"/>
      <c r="FTI24" s="48"/>
      <c r="FTJ24" s="48"/>
      <c r="FTK24" s="48"/>
      <c r="FTL24" s="49"/>
      <c r="FTM24" s="48"/>
      <c r="FTN24" s="48"/>
      <c r="FTO24" s="48"/>
      <c r="FTP24" s="48"/>
      <c r="FTQ24" s="48"/>
      <c r="FTR24" s="48"/>
      <c r="FTS24" s="48"/>
      <c r="FTT24" s="48"/>
      <c r="FTU24" s="48"/>
      <c r="FTV24" s="48"/>
      <c r="FTW24" s="48"/>
      <c r="FTX24" s="48"/>
      <c r="FTY24" s="48"/>
      <c r="FTZ24" s="49"/>
      <c r="FUA24" s="48"/>
      <c r="FUB24" s="48"/>
      <c r="FUC24" s="48"/>
      <c r="FUD24" s="48"/>
      <c r="FUE24" s="48"/>
      <c r="FUF24" s="48"/>
      <c r="FUG24" s="48"/>
      <c r="FUH24" s="48"/>
      <c r="FUI24" s="48"/>
      <c r="FUJ24" s="48"/>
      <c r="FUK24" s="48"/>
      <c r="FUL24" s="48"/>
      <c r="FUM24" s="48"/>
      <c r="FUN24" s="49"/>
      <c r="FUO24" s="48"/>
      <c r="FUP24" s="48"/>
      <c r="FUQ24" s="48"/>
      <c r="FUR24" s="48"/>
      <c r="FUS24" s="48"/>
      <c r="FUT24" s="48"/>
      <c r="FUU24" s="48"/>
      <c r="FUV24" s="48"/>
      <c r="FUW24" s="48"/>
      <c r="FUX24" s="48"/>
      <c r="FUY24" s="48"/>
      <c r="FUZ24" s="48"/>
      <c r="FVA24" s="48"/>
      <c r="FVB24" s="49"/>
      <c r="FVC24" s="48"/>
      <c r="FVD24" s="48"/>
      <c r="FVE24" s="48"/>
      <c r="FVF24" s="48"/>
      <c r="FVG24" s="48"/>
      <c r="FVH24" s="48"/>
      <c r="FVI24" s="48"/>
      <c r="FVJ24" s="48"/>
      <c r="FVK24" s="48"/>
      <c r="FVL24" s="48"/>
      <c r="FVM24" s="48"/>
      <c r="FVN24" s="48"/>
      <c r="FVO24" s="48"/>
      <c r="FVP24" s="49"/>
      <c r="FVQ24" s="48"/>
      <c r="FVR24" s="48"/>
      <c r="FVS24" s="48"/>
      <c r="FVT24" s="48"/>
      <c r="FVU24" s="48"/>
      <c r="FVV24" s="48"/>
      <c r="FVW24" s="48"/>
      <c r="FVX24" s="48"/>
      <c r="FVY24" s="48"/>
      <c r="FVZ24" s="48"/>
      <c r="FWA24" s="48"/>
      <c r="FWB24" s="48"/>
      <c r="FWC24" s="48"/>
      <c r="FWD24" s="49"/>
      <c r="FWE24" s="48"/>
      <c r="FWF24" s="48"/>
      <c r="FWG24" s="48"/>
      <c r="FWH24" s="48"/>
      <c r="FWI24" s="48"/>
      <c r="FWJ24" s="48"/>
      <c r="FWK24" s="48"/>
      <c r="FWL24" s="48"/>
      <c r="FWM24" s="48"/>
      <c r="FWN24" s="48"/>
      <c r="FWO24" s="48"/>
      <c r="FWP24" s="48"/>
      <c r="FWQ24" s="48"/>
      <c r="FWR24" s="49"/>
      <c r="FWS24" s="48"/>
      <c r="FWT24" s="48"/>
      <c r="FWU24" s="48"/>
      <c r="FWV24" s="48"/>
      <c r="FWW24" s="48"/>
      <c r="FWX24" s="48"/>
      <c r="FWY24" s="48"/>
      <c r="FWZ24" s="48"/>
      <c r="FXA24" s="48"/>
      <c r="FXB24" s="48"/>
      <c r="FXC24" s="48"/>
      <c r="FXD24" s="48"/>
      <c r="FXE24" s="48"/>
      <c r="FXF24" s="49"/>
      <c r="FXG24" s="48"/>
      <c r="FXH24" s="48"/>
      <c r="FXI24" s="48"/>
      <c r="FXJ24" s="48"/>
      <c r="FXK24" s="48"/>
      <c r="FXL24" s="48"/>
      <c r="FXM24" s="48"/>
      <c r="FXN24" s="48"/>
      <c r="FXO24" s="48"/>
      <c r="FXP24" s="48"/>
      <c r="FXQ24" s="48"/>
      <c r="FXR24" s="48"/>
      <c r="FXS24" s="48"/>
      <c r="FXT24" s="49"/>
      <c r="FXU24" s="48"/>
      <c r="FXV24" s="48"/>
      <c r="FXW24" s="48"/>
      <c r="FXX24" s="48"/>
      <c r="FXY24" s="48"/>
      <c r="FXZ24" s="48"/>
      <c r="FYA24" s="48"/>
      <c r="FYB24" s="48"/>
      <c r="FYC24" s="48"/>
      <c r="FYD24" s="48"/>
      <c r="FYE24" s="48"/>
      <c r="FYF24" s="48"/>
      <c r="FYG24" s="48"/>
      <c r="FYH24" s="49"/>
      <c r="FYI24" s="48"/>
      <c r="FYJ24" s="48"/>
      <c r="FYK24" s="48"/>
      <c r="FYL24" s="48"/>
      <c r="FYM24" s="48"/>
      <c r="FYN24" s="48"/>
      <c r="FYO24" s="48"/>
      <c r="FYP24" s="48"/>
      <c r="FYQ24" s="48"/>
      <c r="FYR24" s="48"/>
      <c r="FYS24" s="48"/>
      <c r="FYT24" s="48"/>
      <c r="FYU24" s="48"/>
      <c r="FYV24" s="49"/>
      <c r="FYW24" s="48"/>
      <c r="FYX24" s="48"/>
      <c r="FYY24" s="48"/>
      <c r="FYZ24" s="48"/>
      <c r="FZA24" s="48"/>
      <c r="FZB24" s="48"/>
      <c r="FZC24" s="48"/>
      <c r="FZD24" s="48"/>
      <c r="FZE24" s="48"/>
      <c r="FZF24" s="48"/>
      <c r="FZG24" s="48"/>
      <c r="FZH24" s="48"/>
      <c r="FZI24" s="48"/>
      <c r="FZJ24" s="49"/>
      <c r="FZK24" s="48"/>
      <c r="FZL24" s="48"/>
      <c r="FZM24" s="48"/>
      <c r="FZN24" s="48"/>
      <c r="FZO24" s="48"/>
      <c r="FZP24" s="48"/>
      <c r="FZQ24" s="48"/>
      <c r="FZR24" s="48"/>
      <c r="FZS24" s="48"/>
      <c r="FZT24" s="48"/>
      <c r="FZU24" s="48"/>
      <c r="FZV24" s="48"/>
      <c r="FZW24" s="48"/>
      <c r="FZX24" s="49"/>
      <c r="FZY24" s="48"/>
      <c r="FZZ24" s="48"/>
      <c r="GAA24" s="48"/>
      <c r="GAB24" s="48"/>
      <c r="GAC24" s="48"/>
      <c r="GAD24" s="48"/>
      <c r="GAE24" s="48"/>
      <c r="GAF24" s="48"/>
      <c r="GAG24" s="48"/>
      <c r="GAH24" s="48"/>
      <c r="GAI24" s="48"/>
      <c r="GAJ24" s="48"/>
      <c r="GAK24" s="48"/>
      <c r="GAL24" s="49"/>
      <c r="GAM24" s="48"/>
      <c r="GAN24" s="48"/>
      <c r="GAO24" s="48"/>
      <c r="GAP24" s="48"/>
      <c r="GAQ24" s="48"/>
      <c r="GAR24" s="48"/>
      <c r="GAS24" s="48"/>
      <c r="GAT24" s="48"/>
      <c r="GAU24" s="48"/>
      <c r="GAV24" s="48"/>
      <c r="GAW24" s="48"/>
      <c r="GAX24" s="48"/>
      <c r="GAY24" s="48"/>
      <c r="GAZ24" s="49"/>
      <c r="GBA24" s="48"/>
      <c r="GBB24" s="48"/>
      <c r="GBC24" s="48"/>
      <c r="GBD24" s="48"/>
      <c r="GBE24" s="48"/>
      <c r="GBF24" s="48"/>
      <c r="GBG24" s="48"/>
      <c r="GBH24" s="48"/>
      <c r="GBI24" s="48"/>
      <c r="GBJ24" s="48"/>
      <c r="GBK24" s="48"/>
      <c r="GBL24" s="48"/>
      <c r="GBM24" s="48"/>
      <c r="GBN24" s="49"/>
      <c r="GBO24" s="48"/>
      <c r="GBP24" s="48"/>
      <c r="GBQ24" s="48"/>
      <c r="GBR24" s="48"/>
      <c r="GBS24" s="48"/>
      <c r="GBT24" s="48"/>
      <c r="GBU24" s="48"/>
      <c r="GBV24" s="48"/>
      <c r="GBW24" s="48"/>
      <c r="GBX24" s="48"/>
      <c r="GBY24" s="48"/>
      <c r="GBZ24" s="48"/>
      <c r="GCA24" s="48"/>
      <c r="GCB24" s="49"/>
      <c r="GCC24" s="48"/>
      <c r="GCD24" s="48"/>
      <c r="GCE24" s="48"/>
      <c r="GCF24" s="48"/>
      <c r="GCG24" s="48"/>
      <c r="GCH24" s="48"/>
      <c r="GCI24" s="48"/>
      <c r="GCJ24" s="48"/>
      <c r="GCK24" s="48"/>
      <c r="GCL24" s="48"/>
      <c r="GCM24" s="48"/>
      <c r="GCN24" s="48"/>
      <c r="GCO24" s="48"/>
      <c r="GCP24" s="49"/>
      <c r="GCQ24" s="48"/>
      <c r="GCR24" s="48"/>
      <c r="GCS24" s="48"/>
      <c r="GCT24" s="48"/>
      <c r="GCU24" s="48"/>
      <c r="GCV24" s="48"/>
      <c r="GCW24" s="48"/>
      <c r="GCX24" s="48"/>
      <c r="GCY24" s="48"/>
      <c r="GCZ24" s="48"/>
      <c r="GDA24" s="48"/>
      <c r="GDB24" s="48"/>
      <c r="GDC24" s="48"/>
      <c r="GDD24" s="49"/>
      <c r="GDE24" s="48"/>
      <c r="GDF24" s="48"/>
      <c r="GDG24" s="48"/>
      <c r="GDH24" s="48"/>
      <c r="GDI24" s="48"/>
      <c r="GDJ24" s="48"/>
      <c r="GDK24" s="48"/>
      <c r="GDL24" s="48"/>
      <c r="GDM24" s="48"/>
      <c r="GDN24" s="48"/>
      <c r="GDO24" s="48"/>
      <c r="GDP24" s="48"/>
      <c r="GDQ24" s="48"/>
      <c r="GDR24" s="49"/>
      <c r="GDS24" s="48"/>
      <c r="GDT24" s="48"/>
      <c r="GDU24" s="48"/>
      <c r="GDV24" s="48"/>
      <c r="GDW24" s="48"/>
      <c r="GDX24" s="48"/>
      <c r="GDY24" s="48"/>
      <c r="GDZ24" s="48"/>
      <c r="GEA24" s="48"/>
      <c r="GEB24" s="48"/>
      <c r="GEC24" s="48"/>
      <c r="GED24" s="48"/>
      <c r="GEE24" s="48"/>
      <c r="GEF24" s="49"/>
      <c r="GEG24" s="48"/>
      <c r="GEH24" s="48"/>
      <c r="GEI24" s="48"/>
      <c r="GEJ24" s="48"/>
      <c r="GEK24" s="48"/>
      <c r="GEL24" s="48"/>
      <c r="GEM24" s="48"/>
      <c r="GEN24" s="48"/>
      <c r="GEO24" s="48"/>
      <c r="GEP24" s="48"/>
      <c r="GEQ24" s="48"/>
      <c r="GER24" s="48"/>
      <c r="GES24" s="48"/>
      <c r="GET24" s="49"/>
      <c r="GEU24" s="48"/>
      <c r="GEV24" s="48"/>
      <c r="GEW24" s="48"/>
      <c r="GEX24" s="48"/>
      <c r="GEY24" s="48"/>
      <c r="GEZ24" s="48"/>
      <c r="GFA24" s="48"/>
      <c r="GFB24" s="48"/>
      <c r="GFC24" s="48"/>
      <c r="GFD24" s="48"/>
      <c r="GFE24" s="48"/>
      <c r="GFF24" s="48"/>
      <c r="GFG24" s="48"/>
      <c r="GFH24" s="49"/>
      <c r="GFI24" s="48"/>
      <c r="GFJ24" s="48"/>
      <c r="GFK24" s="48"/>
      <c r="GFL24" s="48"/>
      <c r="GFM24" s="48"/>
      <c r="GFN24" s="48"/>
      <c r="GFO24" s="48"/>
      <c r="GFP24" s="48"/>
      <c r="GFQ24" s="48"/>
      <c r="GFR24" s="48"/>
      <c r="GFS24" s="48"/>
      <c r="GFT24" s="48"/>
      <c r="GFU24" s="48"/>
      <c r="GFV24" s="49"/>
      <c r="GFW24" s="48"/>
      <c r="GFX24" s="48"/>
      <c r="GFY24" s="48"/>
      <c r="GFZ24" s="48"/>
      <c r="GGA24" s="48"/>
      <c r="GGB24" s="48"/>
      <c r="GGC24" s="48"/>
      <c r="GGD24" s="48"/>
      <c r="GGE24" s="48"/>
      <c r="GGF24" s="48"/>
      <c r="GGG24" s="48"/>
      <c r="GGH24" s="48"/>
      <c r="GGI24" s="48"/>
      <c r="GGJ24" s="49"/>
      <c r="GGK24" s="48"/>
      <c r="GGL24" s="48"/>
      <c r="GGM24" s="48"/>
      <c r="GGN24" s="48"/>
      <c r="GGO24" s="48"/>
      <c r="GGP24" s="48"/>
      <c r="GGQ24" s="48"/>
      <c r="GGR24" s="48"/>
      <c r="GGS24" s="48"/>
      <c r="GGT24" s="48"/>
      <c r="GGU24" s="48"/>
      <c r="GGV24" s="48"/>
      <c r="GGW24" s="48"/>
      <c r="GGX24" s="49"/>
      <c r="GGY24" s="48"/>
      <c r="GGZ24" s="48"/>
      <c r="GHA24" s="48"/>
      <c r="GHB24" s="48"/>
      <c r="GHC24" s="48"/>
      <c r="GHD24" s="48"/>
      <c r="GHE24" s="48"/>
      <c r="GHF24" s="48"/>
      <c r="GHG24" s="48"/>
      <c r="GHH24" s="48"/>
      <c r="GHI24" s="48"/>
      <c r="GHJ24" s="48"/>
      <c r="GHK24" s="48"/>
      <c r="GHL24" s="49"/>
      <c r="GHM24" s="48"/>
      <c r="GHN24" s="48"/>
      <c r="GHO24" s="48"/>
      <c r="GHP24" s="48"/>
      <c r="GHQ24" s="48"/>
      <c r="GHR24" s="48"/>
      <c r="GHS24" s="48"/>
      <c r="GHT24" s="48"/>
      <c r="GHU24" s="48"/>
      <c r="GHV24" s="48"/>
      <c r="GHW24" s="48"/>
      <c r="GHX24" s="48"/>
      <c r="GHY24" s="48"/>
      <c r="GHZ24" s="49"/>
      <c r="GIA24" s="48"/>
      <c r="GIB24" s="48"/>
      <c r="GIC24" s="48"/>
      <c r="GID24" s="48"/>
      <c r="GIE24" s="48"/>
      <c r="GIF24" s="48"/>
      <c r="GIG24" s="48"/>
      <c r="GIH24" s="48"/>
      <c r="GII24" s="48"/>
      <c r="GIJ24" s="48"/>
      <c r="GIK24" s="48"/>
      <c r="GIL24" s="48"/>
      <c r="GIM24" s="48"/>
      <c r="GIN24" s="49"/>
      <c r="GIO24" s="48"/>
      <c r="GIP24" s="48"/>
      <c r="GIQ24" s="48"/>
      <c r="GIR24" s="48"/>
      <c r="GIS24" s="48"/>
      <c r="GIT24" s="48"/>
      <c r="GIU24" s="48"/>
      <c r="GIV24" s="48"/>
      <c r="GIW24" s="48"/>
      <c r="GIX24" s="48"/>
      <c r="GIY24" s="48"/>
      <c r="GIZ24" s="48"/>
      <c r="GJA24" s="48"/>
      <c r="GJB24" s="49"/>
      <c r="GJC24" s="48"/>
      <c r="GJD24" s="48"/>
      <c r="GJE24" s="48"/>
      <c r="GJF24" s="48"/>
      <c r="GJG24" s="48"/>
      <c r="GJH24" s="48"/>
      <c r="GJI24" s="48"/>
      <c r="GJJ24" s="48"/>
      <c r="GJK24" s="48"/>
      <c r="GJL24" s="48"/>
      <c r="GJM24" s="48"/>
      <c r="GJN24" s="48"/>
      <c r="GJO24" s="48"/>
      <c r="GJP24" s="49"/>
      <c r="GJQ24" s="48"/>
      <c r="GJR24" s="48"/>
      <c r="GJS24" s="48"/>
      <c r="GJT24" s="48"/>
      <c r="GJU24" s="48"/>
      <c r="GJV24" s="48"/>
      <c r="GJW24" s="48"/>
      <c r="GJX24" s="48"/>
      <c r="GJY24" s="48"/>
      <c r="GJZ24" s="48"/>
      <c r="GKA24" s="48"/>
      <c r="GKB24" s="48"/>
      <c r="GKC24" s="48"/>
      <c r="GKD24" s="49"/>
      <c r="GKE24" s="48"/>
      <c r="GKF24" s="48"/>
      <c r="GKG24" s="48"/>
      <c r="GKH24" s="48"/>
      <c r="GKI24" s="48"/>
      <c r="GKJ24" s="48"/>
      <c r="GKK24" s="48"/>
      <c r="GKL24" s="48"/>
      <c r="GKM24" s="48"/>
      <c r="GKN24" s="48"/>
      <c r="GKO24" s="48"/>
      <c r="GKP24" s="48"/>
      <c r="GKQ24" s="48"/>
      <c r="GKR24" s="49"/>
      <c r="GKS24" s="48"/>
      <c r="GKT24" s="48"/>
      <c r="GKU24" s="48"/>
      <c r="GKV24" s="48"/>
      <c r="GKW24" s="48"/>
      <c r="GKX24" s="48"/>
      <c r="GKY24" s="48"/>
      <c r="GKZ24" s="48"/>
      <c r="GLA24" s="48"/>
      <c r="GLB24" s="48"/>
      <c r="GLC24" s="48"/>
      <c r="GLD24" s="48"/>
      <c r="GLE24" s="48"/>
      <c r="GLF24" s="49"/>
      <c r="GLG24" s="48"/>
      <c r="GLH24" s="48"/>
      <c r="GLI24" s="48"/>
      <c r="GLJ24" s="48"/>
      <c r="GLK24" s="48"/>
      <c r="GLL24" s="48"/>
      <c r="GLM24" s="48"/>
      <c r="GLN24" s="48"/>
      <c r="GLO24" s="48"/>
      <c r="GLP24" s="48"/>
      <c r="GLQ24" s="48"/>
      <c r="GLR24" s="48"/>
      <c r="GLS24" s="48"/>
      <c r="GLT24" s="49"/>
      <c r="GLU24" s="48"/>
      <c r="GLV24" s="48"/>
      <c r="GLW24" s="48"/>
      <c r="GLX24" s="48"/>
      <c r="GLY24" s="48"/>
      <c r="GLZ24" s="48"/>
      <c r="GMA24" s="48"/>
      <c r="GMB24" s="48"/>
      <c r="GMC24" s="48"/>
      <c r="GMD24" s="48"/>
      <c r="GME24" s="48"/>
      <c r="GMF24" s="48"/>
      <c r="GMG24" s="48"/>
      <c r="GMH24" s="49"/>
      <c r="GMI24" s="48"/>
      <c r="GMJ24" s="48"/>
      <c r="GMK24" s="48"/>
      <c r="GML24" s="48"/>
      <c r="GMM24" s="48"/>
      <c r="GMN24" s="48"/>
      <c r="GMO24" s="48"/>
      <c r="GMP24" s="48"/>
      <c r="GMQ24" s="48"/>
      <c r="GMR24" s="48"/>
      <c r="GMS24" s="48"/>
      <c r="GMT24" s="48"/>
      <c r="GMU24" s="48"/>
      <c r="GMV24" s="49"/>
      <c r="GMW24" s="48"/>
      <c r="GMX24" s="48"/>
      <c r="GMY24" s="48"/>
      <c r="GMZ24" s="48"/>
      <c r="GNA24" s="48"/>
      <c r="GNB24" s="48"/>
      <c r="GNC24" s="48"/>
      <c r="GND24" s="48"/>
      <c r="GNE24" s="48"/>
      <c r="GNF24" s="48"/>
      <c r="GNG24" s="48"/>
      <c r="GNH24" s="48"/>
      <c r="GNI24" s="48"/>
      <c r="GNJ24" s="49"/>
      <c r="GNK24" s="48"/>
      <c r="GNL24" s="48"/>
      <c r="GNM24" s="48"/>
      <c r="GNN24" s="48"/>
      <c r="GNO24" s="48"/>
      <c r="GNP24" s="48"/>
      <c r="GNQ24" s="48"/>
      <c r="GNR24" s="48"/>
      <c r="GNS24" s="48"/>
      <c r="GNT24" s="48"/>
      <c r="GNU24" s="48"/>
      <c r="GNV24" s="48"/>
      <c r="GNW24" s="48"/>
      <c r="GNX24" s="49"/>
      <c r="GNY24" s="48"/>
      <c r="GNZ24" s="48"/>
      <c r="GOA24" s="48"/>
      <c r="GOB24" s="48"/>
      <c r="GOC24" s="48"/>
      <c r="GOD24" s="48"/>
      <c r="GOE24" s="48"/>
      <c r="GOF24" s="48"/>
      <c r="GOG24" s="48"/>
      <c r="GOH24" s="48"/>
      <c r="GOI24" s="48"/>
      <c r="GOJ24" s="48"/>
      <c r="GOK24" s="48"/>
      <c r="GOL24" s="49"/>
      <c r="GOM24" s="48"/>
      <c r="GON24" s="48"/>
      <c r="GOO24" s="48"/>
      <c r="GOP24" s="48"/>
      <c r="GOQ24" s="48"/>
      <c r="GOR24" s="48"/>
      <c r="GOS24" s="48"/>
      <c r="GOT24" s="48"/>
      <c r="GOU24" s="48"/>
      <c r="GOV24" s="48"/>
      <c r="GOW24" s="48"/>
      <c r="GOX24" s="48"/>
      <c r="GOY24" s="48"/>
      <c r="GOZ24" s="49"/>
      <c r="GPA24" s="48"/>
      <c r="GPB24" s="48"/>
      <c r="GPC24" s="48"/>
      <c r="GPD24" s="48"/>
      <c r="GPE24" s="48"/>
      <c r="GPF24" s="48"/>
      <c r="GPG24" s="48"/>
      <c r="GPH24" s="48"/>
      <c r="GPI24" s="48"/>
      <c r="GPJ24" s="48"/>
      <c r="GPK24" s="48"/>
      <c r="GPL24" s="48"/>
      <c r="GPM24" s="48"/>
      <c r="GPN24" s="49"/>
      <c r="GPO24" s="48"/>
      <c r="GPP24" s="48"/>
      <c r="GPQ24" s="48"/>
      <c r="GPR24" s="48"/>
      <c r="GPS24" s="48"/>
      <c r="GPT24" s="48"/>
      <c r="GPU24" s="48"/>
      <c r="GPV24" s="48"/>
      <c r="GPW24" s="48"/>
      <c r="GPX24" s="48"/>
      <c r="GPY24" s="48"/>
      <c r="GPZ24" s="48"/>
      <c r="GQA24" s="48"/>
      <c r="GQB24" s="49"/>
      <c r="GQC24" s="48"/>
      <c r="GQD24" s="48"/>
      <c r="GQE24" s="48"/>
      <c r="GQF24" s="48"/>
      <c r="GQG24" s="48"/>
      <c r="GQH24" s="48"/>
      <c r="GQI24" s="48"/>
      <c r="GQJ24" s="48"/>
      <c r="GQK24" s="48"/>
      <c r="GQL24" s="48"/>
      <c r="GQM24" s="48"/>
      <c r="GQN24" s="48"/>
      <c r="GQO24" s="48"/>
      <c r="GQP24" s="49"/>
      <c r="GQQ24" s="48"/>
      <c r="GQR24" s="48"/>
      <c r="GQS24" s="48"/>
      <c r="GQT24" s="48"/>
      <c r="GQU24" s="48"/>
      <c r="GQV24" s="48"/>
      <c r="GQW24" s="48"/>
      <c r="GQX24" s="48"/>
      <c r="GQY24" s="48"/>
      <c r="GQZ24" s="48"/>
      <c r="GRA24" s="48"/>
      <c r="GRB24" s="48"/>
      <c r="GRC24" s="48"/>
      <c r="GRD24" s="49"/>
      <c r="GRE24" s="48"/>
      <c r="GRF24" s="48"/>
      <c r="GRG24" s="48"/>
      <c r="GRH24" s="48"/>
      <c r="GRI24" s="48"/>
      <c r="GRJ24" s="48"/>
      <c r="GRK24" s="48"/>
      <c r="GRL24" s="48"/>
      <c r="GRM24" s="48"/>
      <c r="GRN24" s="48"/>
      <c r="GRO24" s="48"/>
      <c r="GRP24" s="48"/>
      <c r="GRQ24" s="48"/>
      <c r="GRR24" s="49"/>
      <c r="GRS24" s="48"/>
      <c r="GRT24" s="48"/>
      <c r="GRU24" s="48"/>
      <c r="GRV24" s="48"/>
      <c r="GRW24" s="48"/>
      <c r="GRX24" s="48"/>
      <c r="GRY24" s="48"/>
      <c r="GRZ24" s="48"/>
      <c r="GSA24" s="48"/>
      <c r="GSB24" s="48"/>
      <c r="GSC24" s="48"/>
      <c r="GSD24" s="48"/>
      <c r="GSE24" s="48"/>
      <c r="GSF24" s="49"/>
      <c r="GSG24" s="48"/>
      <c r="GSH24" s="48"/>
      <c r="GSI24" s="48"/>
      <c r="GSJ24" s="48"/>
      <c r="GSK24" s="48"/>
      <c r="GSL24" s="48"/>
      <c r="GSM24" s="48"/>
      <c r="GSN24" s="48"/>
      <c r="GSO24" s="48"/>
      <c r="GSP24" s="48"/>
      <c r="GSQ24" s="48"/>
      <c r="GSR24" s="48"/>
      <c r="GSS24" s="48"/>
      <c r="GST24" s="49"/>
      <c r="GSU24" s="48"/>
      <c r="GSV24" s="48"/>
      <c r="GSW24" s="48"/>
      <c r="GSX24" s="48"/>
      <c r="GSY24" s="48"/>
      <c r="GSZ24" s="48"/>
      <c r="GTA24" s="48"/>
      <c r="GTB24" s="48"/>
      <c r="GTC24" s="48"/>
      <c r="GTD24" s="48"/>
      <c r="GTE24" s="48"/>
      <c r="GTF24" s="48"/>
      <c r="GTG24" s="48"/>
      <c r="GTH24" s="49"/>
      <c r="GTI24" s="48"/>
      <c r="GTJ24" s="48"/>
      <c r="GTK24" s="48"/>
      <c r="GTL24" s="48"/>
      <c r="GTM24" s="48"/>
      <c r="GTN24" s="48"/>
      <c r="GTO24" s="48"/>
      <c r="GTP24" s="48"/>
      <c r="GTQ24" s="48"/>
      <c r="GTR24" s="48"/>
      <c r="GTS24" s="48"/>
      <c r="GTT24" s="48"/>
      <c r="GTU24" s="48"/>
      <c r="GTV24" s="49"/>
      <c r="GTW24" s="48"/>
      <c r="GTX24" s="48"/>
      <c r="GTY24" s="48"/>
      <c r="GTZ24" s="48"/>
      <c r="GUA24" s="48"/>
      <c r="GUB24" s="48"/>
      <c r="GUC24" s="48"/>
      <c r="GUD24" s="48"/>
      <c r="GUE24" s="48"/>
      <c r="GUF24" s="48"/>
      <c r="GUG24" s="48"/>
      <c r="GUH24" s="48"/>
      <c r="GUI24" s="48"/>
      <c r="GUJ24" s="49"/>
      <c r="GUK24" s="48"/>
      <c r="GUL24" s="48"/>
      <c r="GUM24" s="48"/>
      <c r="GUN24" s="48"/>
      <c r="GUO24" s="48"/>
      <c r="GUP24" s="48"/>
      <c r="GUQ24" s="48"/>
      <c r="GUR24" s="48"/>
      <c r="GUS24" s="48"/>
      <c r="GUT24" s="48"/>
      <c r="GUU24" s="48"/>
      <c r="GUV24" s="48"/>
      <c r="GUW24" s="48"/>
      <c r="GUX24" s="49"/>
      <c r="GUY24" s="48"/>
      <c r="GUZ24" s="48"/>
      <c r="GVA24" s="48"/>
      <c r="GVB24" s="48"/>
      <c r="GVC24" s="48"/>
      <c r="GVD24" s="48"/>
      <c r="GVE24" s="48"/>
      <c r="GVF24" s="48"/>
      <c r="GVG24" s="48"/>
      <c r="GVH24" s="48"/>
      <c r="GVI24" s="48"/>
      <c r="GVJ24" s="48"/>
      <c r="GVK24" s="48"/>
      <c r="GVL24" s="49"/>
      <c r="GVM24" s="48"/>
      <c r="GVN24" s="48"/>
      <c r="GVO24" s="48"/>
      <c r="GVP24" s="48"/>
      <c r="GVQ24" s="48"/>
      <c r="GVR24" s="48"/>
      <c r="GVS24" s="48"/>
      <c r="GVT24" s="48"/>
      <c r="GVU24" s="48"/>
      <c r="GVV24" s="48"/>
      <c r="GVW24" s="48"/>
      <c r="GVX24" s="48"/>
      <c r="GVY24" s="48"/>
      <c r="GVZ24" s="49"/>
      <c r="GWA24" s="48"/>
      <c r="GWB24" s="48"/>
      <c r="GWC24" s="48"/>
      <c r="GWD24" s="48"/>
      <c r="GWE24" s="48"/>
      <c r="GWF24" s="48"/>
      <c r="GWG24" s="48"/>
      <c r="GWH24" s="48"/>
      <c r="GWI24" s="48"/>
      <c r="GWJ24" s="48"/>
      <c r="GWK24" s="48"/>
      <c r="GWL24" s="48"/>
      <c r="GWM24" s="48"/>
      <c r="GWN24" s="49"/>
      <c r="GWO24" s="48"/>
      <c r="GWP24" s="48"/>
      <c r="GWQ24" s="48"/>
      <c r="GWR24" s="48"/>
      <c r="GWS24" s="48"/>
      <c r="GWT24" s="48"/>
      <c r="GWU24" s="48"/>
      <c r="GWV24" s="48"/>
      <c r="GWW24" s="48"/>
      <c r="GWX24" s="48"/>
      <c r="GWY24" s="48"/>
      <c r="GWZ24" s="48"/>
      <c r="GXA24" s="48"/>
      <c r="GXB24" s="49"/>
      <c r="GXC24" s="48"/>
      <c r="GXD24" s="48"/>
      <c r="GXE24" s="48"/>
      <c r="GXF24" s="48"/>
      <c r="GXG24" s="48"/>
      <c r="GXH24" s="48"/>
      <c r="GXI24" s="48"/>
      <c r="GXJ24" s="48"/>
      <c r="GXK24" s="48"/>
      <c r="GXL24" s="48"/>
      <c r="GXM24" s="48"/>
      <c r="GXN24" s="48"/>
      <c r="GXO24" s="48"/>
      <c r="GXP24" s="49"/>
      <c r="GXQ24" s="48"/>
      <c r="GXR24" s="48"/>
      <c r="GXS24" s="48"/>
      <c r="GXT24" s="48"/>
      <c r="GXU24" s="48"/>
      <c r="GXV24" s="48"/>
      <c r="GXW24" s="48"/>
      <c r="GXX24" s="48"/>
      <c r="GXY24" s="48"/>
      <c r="GXZ24" s="48"/>
      <c r="GYA24" s="48"/>
      <c r="GYB24" s="48"/>
      <c r="GYC24" s="48"/>
      <c r="GYD24" s="49"/>
      <c r="GYE24" s="48"/>
      <c r="GYF24" s="48"/>
      <c r="GYG24" s="48"/>
      <c r="GYH24" s="48"/>
      <c r="GYI24" s="48"/>
      <c r="GYJ24" s="48"/>
      <c r="GYK24" s="48"/>
      <c r="GYL24" s="48"/>
      <c r="GYM24" s="48"/>
      <c r="GYN24" s="48"/>
      <c r="GYO24" s="48"/>
      <c r="GYP24" s="48"/>
      <c r="GYQ24" s="48"/>
      <c r="GYR24" s="49"/>
      <c r="GYS24" s="48"/>
      <c r="GYT24" s="48"/>
      <c r="GYU24" s="48"/>
      <c r="GYV24" s="48"/>
      <c r="GYW24" s="48"/>
      <c r="GYX24" s="48"/>
      <c r="GYY24" s="48"/>
      <c r="GYZ24" s="48"/>
      <c r="GZA24" s="48"/>
      <c r="GZB24" s="48"/>
      <c r="GZC24" s="48"/>
      <c r="GZD24" s="48"/>
      <c r="GZE24" s="48"/>
      <c r="GZF24" s="49"/>
      <c r="GZG24" s="48"/>
      <c r="GZH24" s="48"/>
      <c r="GZI24" s="48"/>
      <c r="GZJ24" s="48"/>
      <c r="GZK24" s="48"/>
      <c r="GZL24" s="48"/>
      <c r="GZM24" s="48"/>
      <c r="GZN24" s="48"/>
      <c r="GZO24" s="48"/>
      <c r="GZP24" s="48"/>
      <c r="GZQ24" s="48"/>
      <c r="GZR24" s="48"/>
      <c r="GZS24" s="48"/>
      <c r="GZT24" s="49"/>
      <c r="GZU24" s="48"/>
      <c r="GZV24" s="48"/>
      <c r="GZW24" s="48"/>
      <c r="GZX24" s="48"/>
      <c r="GZY24" s="48"/>
      <c r="GZZ24" s="48"/>
      <c r="HAA24" s="48"/>
      <c r="HAB24" s="48"/>
      <c r="HAC24" s="48"/>
      <c r="HAD24" s="48"/>
      <c r="HAE24" s="48"/>
      <c r="HAF24" s="48"/>
      <c r="HAG24" s="48"/>
      <c r="HAH24" s="49"/>
      <c r="HAI24" s="48"/>
      <c r="HAJ24" s="48"/>
      <c r="HAK24" s="48"/>
      <c r="HAL24" s="48"/>
      <c r="HAM24" s="48"/>
      <c r="HAN24" s="48"/>
      <c r="HAO24" s="48"/>
      <c r="HAP24" s="48"/>
      <c r="HAQ24" s="48"/>
      <c r="HAR24" s="48"/>
      <c r="HAS24" s="48"/>
      <c r="HAT24" s="48"/>
      <c r="HAU24" s="48"/>
      <c r="HAV24" s="49"/>
      <c r="HAW24" s="48"/>
      <c r="HAX24" s="48"/>
      <c r="HAY24" s="48"/>
      <c r="HAZ24" s="48"/>
      <c r="HBA24" s="48"/>
      <c r="HBB24" s="48"/>
      <c r="HBC24" s="48"/>
      <c r="HBD24" s="48"/>
      <c r="HBE24" s="48"/>
      <c r="HBF24" s="48"/>
      <c r="HBG24" s="48"/>
      <c r="HBH24" s="48"/>
      <c r="HBI24" s="48"/>
      <c r="HBJ24" s="49"/>
      <c r="HBK24" s="48"/>
      <c r="HBL24" s="48"/>
      <c r="HBM24" s="48"/>
      <c r="HBN24" s="48"/>
      <c r="HBO24" s="48"/>
      <c r="HBP24" s="48"/>
      <c r="HBQ24" s="48"/>
      <c r="HBR24" s="48"/>
      <c r="HBS24" s="48"/>
      <c r="HBT24" s="48"/>
      <c r="HBU24" s="48"/>
      <c r="HBV24" s="48"/>
      <c r="HBW24" s="48"/>
      <c r="HBX24" s="49"/>
      <c r="HBY24" s="48"/>
      <c r="HBZ24" s="48"/>
      <c r="HCA24" s="48"/>
      <c r="HCB24" s="48"/>
      <c r="HCC24" s="48"/>
      <c r="HCD24" s="48"/>
      <c r="HCE24" s="48"/>
      <c r="HCF24" s="48"/>
      <c r="HCG24" s="48"/>
      <c r="HCH24" s="48"/>
      <c r="HCI24" s="48"/>
      <c r="HCJ24" s="48"/>
      <c r="HCK24" s="48"/>
      <c r="HCL24" s="49"/>
      <c r="HCM24" s="48"/>
      <c r="HCN24" s="48"/>
      <c r="HCO24" s="48"/>
      <c r="HCP24" s="48"/>
      <c r="HCQ24" s="48"/>
      <c r="HCR24" s="48"/>
      <c r="HCS24" s="48"/>
      <c r="HCT24" s="48"/>
      <c r="HCU24" s="48"/>
      <c r="HCV24" s="48"/>
      <c r="HCW24" s="48"/>
      <c r="HCX24" s="48"/>
      <c r="HCY24" s="48"/>
      <c r="HCZ24" s="49"/>
      <c r="HDA24" s="48"/>
      <c r="HDB24" s="48"/>
      <c r="HDC24" s="48"/>
      <c r="HDD24" s="48"/>
      <c r="HDE24" s="48"/>
      <c r="HDF24" s="48"/>
      <c r="HDG24" s="48"/>
      <c r="HDH24" s="48"/>
      <c r="HDI24" s="48"/>
      <c r="HDJ24" s="48"/>
      <c r="HDK24" s="48"/>
      <c r="HDL24" s="48"/>
      <c r="HDM24" s="48"/>
      <c r="HDN24" s="49"/>
      <c r="HDO24" s="48"/>
      <c r="HDP24" s="48"/>
      <c r="HDQ24" s="48"/>
      <c r="HDR24" s="48"/>
      <c r="HDS24" s="48"/>
      <c r="HDT24" s="48"/>
      <c r="HDU24" s="48"/>
      <c r="HDV24" s="48"/>
      <c r="HDW24" s="48"/>
      <c r="HDX24" s="48"/>
      <c r="HDY24" s="48"/>
      <c r="HDZ24" s="48"/>
      <c r="HEA24" s="48"/>
      <c r="HEB24" s="49"/>
      <c r="HEC24" s="48"/>
      <c r="HED24" s="48"/>
      <c r="HEE24" s="48"/>
      <c r="HEF24" s="48"/>
      <c r="HEG24" s="48"/>
      <c r="HEH24" s="48"/>
      <c r="HEI24" s="48"/>
      <c r="HEJ24" s="48"/>
      <c r="HEK24" s="48"/>
      <c r="HEL24" s="48"/>
      <c r="HEM24" s="48"/>
      <c r="HEN24" s="48"/>
      <c r="HEO24" s="48"/>
      <c r="HEP24" s="49"/>
      <c r="HEQ24" s="48"/>
      <c r="HER24" s="48"/>
      <c r="HES24" s="48"/>
      <c r="HET24" s="48"/>
      <c r="HEU24" s="48"/>
      <c r="HEV24" s="48"/>
      <c r="HEW24" s="48"/>
      <c r="HEX24" s="48"/>
      <c r="HEY24" s="48"/>
      <c r="HEZ24" s="48"/>
      <c r="HFA24" s="48"/>
      <c r="HFB24" s="48"/>
      <c r="HFC24" s="48"/>
      <c r="HFD24" s="49"/>
      <c r="HFE24" s="48"/>
      <c r="HFF24" s="48"/>
      <c r="HFG24" s="48"/>
      <c r="HFH24" s="48"/>
      <c r="HFI24" s="48"/>
      <c r="HFJ24" s="48"/>
      <c r="HFK24" s="48"/>
      <c r="HFL24" s="48"/>
      <c r="HFM24" s="48"/>
      <c r="HFN24" s="48"/>
      <c r="HFO24" s="48"/>
      <c r="HFP24" s="48"/>
      <c r="HFQ24" s="48"/>
      <c r="HFR24" s="49"/>
      <c r="HFS24" s="48"/>
      <c r="HFT24" s="48"/>
      <c r="HFU24" s="48"/>
      <c r="HFV24" s="48"/>
      <c r="HFW24" s="48"/>
      <c r="HFX24" s="48"/>
      <c r="HFY24" s="48"/>
      <c r="HFZ24" s="48"/>
      <c r="HGA24" s="48"/>
      <c r="HGB24" s="48"/>
      <c r="HGC24" s="48"/>
      <c r="HGD24" s="48"/>
      <c r="HGE24" s="48"/>
      <c r="HGF24" s="49"/>
      <c r="HGG24" s="48"/>
      <c r="HGH24" s="48"/>
      <c r="HGI24" s="48"/>
      <c r="HGJ24" s="48"/>
      <c r="HGK24" s="48"/>
      <c r="HGL24" s="48"/>
      <c r="HGM24" s="48"/>
      <c r="HGN24" s="48"/>
      <c r="HGO24" s="48"/>
      <c r="HGP24" s="48"/>
      <c r="HGQ24" s="48"/>
      <c r="HGR24" s="48"/>
      <c r="HGS24" s="48"/>
      <c r="HGT24" s="49"/>
      <c r="HGU24" s="48"/>
      <c r="HGV24" s="48"/>
      <c r="HGW24" s="48"/>
      <c r="HGX24" s="48"/>
      <c r="HGY24" s="48"/>
      <c r="HGZ24" s="48"/>
      <c r="HHA24" s="48"/>
      <c r="HHB24" s="48"/>
      <c r="HHC24" s="48"/>
      <c r="HHD24" s="48"/>
      <c r="HHE24" s="48"/>
      <c r="HHF24" s="48"/>
      <c r="HHG24" s="48"/>
      <c r="HHH24" s="49"/>
      <c r="HHI24" s="48"/>
      <c r="HHJ24" s="48"/>
      <c r="HHK24" s="48"/>
      <c r="HHL24" s="48"/>
      <c r="HHM24" s="48"/>
      <c r="HHN24" s="48"/>
      <c r="HHO24" s="48"/>
      <c r="HHP24" s="48"/>
      <c r="HHQ24" s="48"/>
      <c r="HHR24" s="48"/>
      <c r="HHS24" s="48"/>
      <c r="HHT24" s="48"/>
      <c r="HHU24" s="48"/>
      <c r="HHV24" s="49"/>
      <c r="HHW24" s="48"/>
      <c r="HHX24" s="48"/>
      <c r="HHY24" s="48"/>
      <c r="HHZ24" s="48"/>
      <c r="HIA24" s="48"/>
      <c r="HIB24" s="48"/>
      <c r="HIC24" s="48"/>
      <c r="HID24" s="48"/>
      <c r="HIE24" s="48"/>
      <c r="HIF24" s="48"/>
      <c r="HIG24" s="48"/>
      <c r="HIH24" s="48"/>
      <c r="HII24" s="48"/>
      <c r="HIJ24" s="49"/>
      <c r="HIK24" s="48"/>
      <c r="HIL24" s="48"/>
      <c r="HIM24" s="48"/>
      <c r="HIN24" s="48"/>
      <c r="HIO24" s="48"/>
      <c r="HIP24" s="48"/>
      <c r="HIQ24" s="48"/>
      <c r="HIR24" s="48"/>
      <c r="HIS24" s="48"/>
      <c r="HIT24" s="48"/>
      <c r="HIU24" s="48"/>
      <c r="HIV24" s="48"/>
      <c r="HIW24" s="48"/>
      <c r="HIX24" s="49"/>
      <c r="HIY24" s="48"/>
      <c r="HIZ24" s="48"/>
      <c r="HJA24" s="48"/>
      <c r="HJB24" s="48"/>
      <c r="HJC24" s="48"/>
      <c r="HJD24" s="48"/>
      <c r="HJE24" s="48"/>
      <c r="HJF24" s="48"/>
      <c r="HJG24" s="48"/>
      <c r="HJH24" s="48"/>
      <c r="HJI24" s="48"/>
      <c r="HJJ24" s="48"/>
      <c r="HJK24" s="48"/>
      <c r="HJL24" s="49"/>
      <c r="HJM24" s="48"/>
      <c r="HJN24" s="48"/>
      <c r="HJO24" s="48"/>
      <c r="HJP24" s="48"/>
      <c r="HJQ24" s="48"/>
      <c r="HJR24" s="48"/>
      <c r="HJS24" s="48"/>
      <c r="HJT24" s="48"/>
      <c r="HJU24" s="48"/>
      <c r="HJV24" s="48"/>
      <c r="HJW24" s="48"/>
      <c r="HJX24" s="48"/>
      <c r="HJY24" s="48"/>
      <c r="HJZ24" s="49"/>
      <c r="HKA24" s="48"/>
      <c r="HKB24" s="48"/>
      <c r="HKC24" s="48"/>
      <c r="HKD24" s="48"/>
      <c r="HKE24" s="48"/>
      <c r="HKF24" s="48"/>
      <c r="HKG24" s="48"/>
      <c r="HKH24" s="48"/>
      <c r="HKI24" s="48"/>
      <c r="HKJ24" s="48"/>
      <c r="HKK24" s="48"/>
      <c r="HKL24" s="48"/>
      <c r="HKM24" s="48"/>
      <c r="HKN24" s="49"/>
      <c r="HKO24" s="48"/>
      <c r="HKP24" s="48"/>
      <c r="HKQ24" s="48"/>
      <c r="HKR24" s="48"/>
      <c r="HKS24" s="48"/>
      <c r="HKT24" s="48"/>
      <c r="HKU24" s="48"/>
      <c r="HKV24" s="48"/>
      <c r="HKW24" s="48"/>
      <c r="HKX24" s="48"/>
      <c r="HKY24" s="48"/>
      <c r="HKZ24" s="48"/>
      <c r="HLA24" s="48"/>
      <c r="HLB24" s="49"/>
      <c r="HLC24" s="48"/>
      <c r="HLD24" s="48"/>
      <c r="HLE24" s="48"/>
      <c r="HLF24" s="48"/>
      <c r="HLG24" s="48"/>
      <c r="HLH24" s="48"/>
      <c r="HLI24" s="48"/>
      <c r="HLJ24" s="48"/>
      <c r="HLK24" s="48"/>
      <c r="HLL24" s="48"/>
      <c r="HLM24" s="48"/>
      <c r="HLN24" s="48"/>
      <c r="HLO24" s="48"/>
      <c r="HLP24" s="49"/>
      <c r="HLQ24" s="48"/>
      <c r="HLR24" s="48"/>
      <c r="HLS24" s="48"/>
      <c r="HLT24" s="48"/>
      <c r="HLU24" s="48"/>
      <c r="HLV24" s="48"/>
      <c r="HLW24" s="48"/>
      <c r="HLX24" s="48"/>
      <c r="HLY24" s="48"/>
      <c r="HLZ24" s="48"/>
      <c r="HMA24" s="48"/>
      <c r="HMB24" s="48"/>
      <c r="HMC24" s="48"/>
      <c r="HMD24" s="49"/>
      <c r="HME24" s="48"/>
      <c r="HMF24" s="48"/>
      <c r="HMG24" s="48"/>
      <c r="HMH24" s="48"/>
      <c r="HMI24" s="48"/>
      <c r="HMJ24" s="48"/>
      <c r="HMK24" s="48"/>
      <c r="HML24" s="48"/>
      <c r="HMM24" s="48"/>
      <c r="HMN24" s="48"/>
      <c r="HMO24" s="48"/>
      <c r="HMP24" s="48"/>
      <c r="HMQ24" s="48"/>
      <c r="HMR24" s="49"/>
      <c r="HMS24" s="48"/>
      <c r="HMT24" s="48"/>
      <c r="HMU24" s="48"/>
      <c r="HMV24" s="48"/>
      <c r="HMW24" s="48"/>
      <c r="HMX24" s="48"/>
      <c r="HMY24" s="48"/>
      <c r="HMZ24" s="48"/>
      <c r="HNA24" s="48"/>
      <c r="HNB24" s="48"/>
      <c r="HNC24" s="48"/>
      <c r="HND24" s="48"/>
      <c r="HNE24" s="48"/>
      <c r="HNF24" s="49"/>
      <c r="HNG24" s="48"/>
      <c r="HNH24" s="48"/>
      <c r="HNI24" s="48"/>
      <c r="HNJ24" s="48"/>
      <c r="HNK24" s="48"/>
      <c r="HNL24" s="48"/>
      <c r="HNM24" s="48"/>
      <c r="HNN24" s="48"/>
      <c r="HNO24" s="48"/>
      <c r="HNP24" s="48"/>
      <c r="HNQ24" s="48"/>
      <c r="HNR24" s="48"/>
      <c r="HNS24" s="48"/>
      <c r="HNT24" s="49"/>
      <c r="HNU24" s="48"/>
      <c r="HNV24" s="48"/>
      <c r="HNW24" s="48"/>
      <c r="HNX24" s="48"/>
      <c r="HNY24" s="48"/>
      <c r="HNZ24" s="48"/>
      <c r="HOA24" s="48"/>
      <c r="HOB24" s="48"/>
      <c r="HOC24" s="48"/>
      <c r="HOD24" s="48"/>
      <c r="HOE24" s="48"/>
      <c r="HOF24" s="48"/>
      <c r="HOG24" s="48"/>
      <c r="HOH24" s="49"/>
      <c r="HOI24" s="48"/>
      <c r="HOJ24" s="48"/>
      <c r="HOK24" s="48"/>
      <c r="HOL24" s="48"/>
      <c r="HOM24" s="48"/>
      <c r="HON24" s="48"/>
      <c r="HOO24" s="48"/>
      <c r="HOP24" s="48"/>
      <c r="HOQ24" s="48"/>
      <c r="HOR24" s="48"/>
      <c r="HOS24" s="48"/>
      <c r="HOT24" s="48"/>
      <c r="HOU24" s="48"/>
      <c r="HOV24" s="49"/>
      <c r="HOW24" s="48"/>
      <c r="HOX24" s="48"/>
      <c r="HOY24" s="48"/>
      <c r="HOZ24" s="48"/>
      <c r="HPA24" s="48"/>
      <c r="HPB24" s="48"/>
      <c r="HPC24" s="48"/>
      <c r="HPD24" s="48"/>
      <c r="HPE24" s="48"/>
      <c r="HPF24" s="48"/>
      <c r="HPG24" s="48"/>
      <c r="HPH24" s="48"/>
      <c r="HPI24" s="48"/>
      <c r="HPJ24" s="49"/>
      <c r="HPK24" s="48"/>
      <c r="HPL24" s="48"/>
      <c r="HPM24" s="48"/>
      <c r="HPN24" s="48"/>
      <c r="HPO24" s="48"/>
      <c r="HPP24" s="48"/>
      <c r="HPQ24" s="48"/>
      <c r="HPR24" s="48"/>
      <c r="HPS24" s="48"/>
      <c r="HPT24" s="48"/>
      <c r="HPU24" s="48"/>
      <c r="HPV24" s="48"/>
      <c r="HPW24" s="48"/>
      <c r="HPX24" s="49"/>
      <c r="HPY24" s="48"/>
      <c r="HPZ24" s="48"/>
      <c r="HQA24" s="48"/>
      <c r="HQB24" s="48"/>
      <c r="HQC24" s="48"/>
      <c r="HQD24" s="48"/>
      <c r="HQE24" s="48"/>
      <c r="HQF24" s="48"/>
      <c r="HQG24" s="48"/>
      <c r="HQH24" s="48"/>
      <c r="HQI24" s="48"/>
      <c r="HQJ24" s="48"/>
      <c r="HQK24" s="48"/>
      <c r="HQL24" s="49"/>
      <c r="HQM24" s="48"/>
      <c r="HQN24" s="48"/>
      <c r="HQO24" s="48"/>
      <c r="HQP24" s="48"/>
      <c r="HQQ24" s="48"/>
      <c r="HQR24" s="48"/>
      <c r="HQS24" s="48"/>
      <c r="HQT24" s="48"/>
      <c r="HQU24" s="48"/>
      <c r="HQV24" s="48"/>
      <c r="HQW24" s="48"/>
      <c r="HQX24" s="48"/>
      <c r="HQY24" s="48"/>
      <c r="HQZ24" s="49"/>
      <c r="HRA24" s="48"/>
      <c r="HRB24" s="48"/>
      <c r="HRC24" s="48"/>
      <c r="HRD24" s="48"/>
      <c r="HRE24" s="48"/>
      <c r="HRF24" s="48"/>
      <c r="HRG24" s="48"/>
      <c r="HRH24" s="48"/>
      <c r="HRI24" s="48"/>
      <c r="HRJ24" s="48"/>
      <c r="HRK24" s="48"/>
      <c r="HRL24" s="48"/>
      <c r="HRM24" s="48"/>
      <c r="HRN24" s="49"/>
      <c r="HRO24" s="48"/>
      <c r="HRP24" s="48"/>
      <c r="HRQ24" s="48"/>
      <c r="HRR24" s="48"/>
      <c r="HRS24" s="48"/>
      <c r="HRT24" s="48"/>
      <c r="HRU24" s="48"/>
      <c r="HRV24" s="48"/>
      <c r="HRW24" s="48"/>
      <c r="HRX24" s="48"/>
      <c r="HRY24" s="48"/>
      <c r="HRZ24" s="48"/>
      <c r="HSA24" s="48"/>
      <c r="HSB24" s="49"/>
      <c r="HSC24" s="48"/>
      <c r="HSD24" s="48"/>
      <c r="HSE24" s="48"/>
      <c r="HSF24" s="48"/>
      <c r="HSG24" s="48"/>
      <c r="HSH24" s="48"/>
      <c r="HSI24" s="48"/>
      <c r="HSJ24" s="48"/>
      <c r="HSK24" s="48"/>
      <c r="HSL24" s="48"/>
      <c r="HSM24" s="48"/>
      <c r="HSN24" s="48"/>
      <c r="HSO24" s="48"/>
      <c r="HSP24" s="49"/>
      <c r="HSQ24" s="48"/>
      <c r="HSR24" s="48"/>
      <c r="HSS24" s="48"/>
      <c r="HST24" s="48"/>
      <c r="HSU24" s="48"/>
      <c r="HSV24" s="48"/>
      <c r="HSW24" s="48"/>
      <c r="HSX24" s="48"/>
      <c r="HSY24" s="48"/>
      <c r="HSZ24" s="48"/>
      <c r="HTA24" s="48"/>
      <c r="HTB24" s="48"/>
      <c r="HTC24" s="48"/>
      <c r="HTD24" s="49"/>
      <c r="HTE24" s="48"/>
      <c r="HTF24" s="48"/>
      <c r="HTG24" s="48"/>
      <c r="HTH24" s="48"/>
      <c r="HTI24" s="48"/>
      <c r="HTJ24" s="48"/>
      <c r="HTK24" s="48"/>
      <c r="HTL24" s="48"/>
      <c r="HTM24" s="48"/>
      <c r="HTN24" s="48"/>
      <c r="HTO24" s="48"/>
      <c r="HTP24" s="48"/>
      <c r="HTQ24" s="48"/>
      <c r="HTR24" s="49"/>
      <c r="HTS24" s="48"/>
      <c r="HTT24" s="48"/>
      <c r="HTU24" s="48"/>
      <c r="HTV24" s="48"/>
      <c r="HTW24" s="48"/>
      <c r="HTX24" s="48"/>
      <c r="HTY24" s="48"/>
      <c r="HTZ24" s="48"/>
      <c r="HUA24" s="48"/>
      <c r="HUB24" s="48"/>
      <c r="HUC24" s="48"/>
      <c r="HUD24" s="48"/>
      <c r="HUE24" s="48"/>
      <c r="HUF24" s="49"/>
      <c r="HUG24" s="48"/>
      <c r="HUH24" s="48"/>
      <c r="HUI24" s="48"/>
      <c r="HUJ24" s="48"/>
      <c r="HUK24" s="48"/>
      <c r="HUL24" s="48"/>
      <c r="HUM24" s="48"/>
      <c r="HUN24" s="48"/>
      <c r="HUO24" s="48"/>
      <c r="HUP24" s="48"/>
      <c r="HUQ24" s="48"/>
      <c r="HUR24" s="48"/>
      <c r="HUS24" s="48"/>
      <c r="HUT24" s="49"/>
      <c r="HUU24" s="48"/>
      <c r="HUV24" s="48"/>
      <c r="HUW24" s="48"/>
      <c r="HUX24" s="48"/>
      <c r="HUY24" s="48"/>
      <c r="HUZ24" s="48"/>
      <c r="HVA24" s="48"/>
      <c r="HVB24" s="48"/>
      <c r="HVC24" s="48"/>
      <c r="HVD24" s="48"/>
      <c r="HVE24" s="48"/>
      <c r="HVF24" s="48"/>
      <c r="HVG24" s="48"/>
      <c r="HVH24" s="49"/>
      <c r="HVI24" s="48"/>
      <c r="HVJ24" s="48"/>
      <c r="HVK24" s="48"/>
      <c r="HVL24" s="48"/>
      <c r="HVM24" s="48"/>
      <c r="HVN24" s="48"/>
      <c r="HVO24" s="48"/>
      <c r="HVP24" s="48"/>
      <c r="HVQ24" s="48"/>
      <c r="HVR24" s="48"/>
      <c r="HVS24" s="48"/>
      <c r="HVT24" s="48"/>
      <c r="HVU24" s="48"/>
      <c r="HVV24" s="49"/>
      <c r="HVW24" s="48"/>
      <c r="HVX24" s="48"/>
      <c r="HVY24" s="48"/>
      <c r="HVZ24" s="48"/>
      <c r="HWA24" s="48"/>
      <c r="HWB24" s="48"/>
      <c r="HWC24" s="48"/>
      <c r="HWD24" s="48"/>
      <c r="HWE24" s="48"/>
      <c r="HWF24" s="48"/>
      <c r="HWG24" s="48"/>
      <c r="HWH24" s="48"/>
      <c r="HWI24" s="48"/>
      <c r="HWJ24" s="49"/>
      <c r="HWK24" s="48"/>
      <c r="HWL24" s="48"/>
      <c r="HWM24" s="48"/>
      <c r="HWN24" s="48"/>
      <c r="HWO24" s="48"/>
      <c r="HWP24" s="48"/>
      <c r="HWQ24" s="48"/>
      <c r="HWR24" s="48"/>
      <c r="HWS24" s="48"/>
      <c r="HWT24" s="48"/>
      <c r="HWU24" s="48"/>
      <c r="HWV24" s="48"/>
      <c r="HWW24" s="48"/>
      <c r="HWX24" s="49"/>
      <c r="HWY24" s="48"/>
      <c r="HWZ24" s="48"/>
      <c r="HXA24" s="48"/>
      <c r="HXB24" s="48"/>
      <c r="HXC24" s="48"/>
      <c r="HXD24" s="48"/>
      <c r="HXE24" s="48"/>
      <c r="HXF24" s="48"/>
      <c r="HXG24" s="48"/>
      <c r="HXH24" s="48"/>
      <c r="HXI24" s="48"/>
      <c r="HXJ24" s="48"/>
      <c r="HXK24" s="48"/>
      <c r="HXL24" s="49"/>
      <c r="HXM24" s="48"/>
      <c r="HXN24" s="48"/>
      <c r="HXO24" s="48"/>
      <c r="HXP24" s="48"/>
      <c r="HXQ24" s="48"/>
      <c r="HXR24" s="48"/>
      <c r="HXS24" s="48"/>
      <c r="HXT24" s="48"/>
      <c r="HXU24" s="48"/>
      <c r="HXV24" s="48"/>
      <c r="HXW24" s="48"/>
      <c r="HXX24" s="48"/>
      <c r="HXY24" s="48"/>
      <c r="HXZ24" s="49"/>
      <c r="HYA24" s="48"/>
      <c r="HYB24" s="48"/>
      <c r="HYC24" s="48"/>
      <c r="HYD24" s="48"/>
      <c r="HYE24" s="48"/>
      <c r="HYF24" s="48"/>
      <c r="HYG24" s="48"/>
      <c r="HYH24" s="48"/>
      <c r="HYI24" s="48"/>
      <c r="HYJ24" s="48"/>
      <c r="HYK24" s="48"/>
      <c r="HYL24" s="48"/>
      <c r="HYM24" s="48"/>
      <c r="HYN24" s="49"/>
      <c r="HYO24" s="48"/>
      <c r="HYP24" s="48"/>
      <c r="HYQ24" s="48"/>
      <c r="HYR24" s="48"/>
      <c r="HYS24" s="48"/>
      <c r="HYT24" s="48"/>
      <c r="HYU24" s="48"/>
      <c r="HYV24" s="48"/>
      <c r="HYW24" s="48"/>
      <c r="HYX24" s="48"/>
      <c r="HYY24" s="48"/>
      <c r="HYZ24" s="48"/>
      <c r="HZA24" s="48"/>
      <c r="HZB24" s="49"/>
      <c r="HZC24" s="48"/>
      <c r="HZD24" s="48"/>
      <c r="HZE24" s="48"/>
      <c r="HZF24" s="48"/>
      <c r="HZG24" s="48"/>
      <c r="HZH24" s="48"/>
      <c r="HZI24" s="48"/>
      <c r="HZJ24" s="48"/>
      <c r="HZK24" s="48"/>
      <c r="HZL24" s="48"/>
      <c r="HZM24" s="48"/>
      <c r="HZN24" s="48"/>
      <c r="HZO24" s="48"/>
      <c r="HZP24" s="49"/>
      <c r="HZQ24" s="48"/>
      <c r="HZR24" s="48"/>
      <c r="HZS24" s="48"/>
      <c r="HZT24" s="48"/>
      <c r="HZU24" s="48"/>
      <c r="HZV24" s="48"/>
      <c r="HZW24" s="48"/>
      <c r="HZX24" s="48"/>
      <c r="HZY24" s="48"/>
      <c r="HZZ24" s="48"/>
      <c r="IAA24" s="48"/>
      <c r="IAB24" s="48"/>
      <c r="IAC24" s="48"/>
      <c r="IAD24" s="49"/>
      <c r="IAE24" s="48"/>
      <c r="IAF24" s="48"/>
      <c r="IAG24" s="48"/>
      <c r="IAH24" s="48"/>
      <c r="IAI24" s="48"/>
      <c r="IAJ24" s="48"/>
      <c r="IAK24" s="48"/>
      <c r="IAL24" s="48"/>
      <c r="IAM24" s="48"/>
      <c r="IAN24" s="48"/>
      <c r="IAO24" s="48"/>
      <c r="IAP24" s="48"/>
      <c r="IAQ24" s="48"/>
      <c r="IAR24" s="49"/>
      <c r="IAS24" s="48"/>
      <c r="IAT24" s="48"/>
      <c r="IAU24" s="48"/>
      <c r="IAV24" s="48"/>
      <c r="IAW24" s="48"/>
      <c r="IAX24" s="48"/>
      <c r="IAY24" s="48"/>
      <c r="IAZ24" s="48"/>
      <c r="IBA24" s="48"/>
      <c r="IBB24" s="48"/>
      <c r="IBC24" s="48"/>
      <c r="IBD24" s="48"/>
      <c r="IBE24" s="48"/>
      <c r="IBF24" s="49"/>
      <c r="IBG24" s="48"/>
      <c r="IBH24" s="48"/>
      <c r="IBI24" s="48"/>
      <c r="IBJ24" s="48"/>
      <c r="IBK24" s="48"/>
      <c r="IBL24" s="48"/>
      <c r="IBM24" s="48"/>
      <c r="IBN24" s="48"/>
      <c r="IBO24" s="48"/>
      <c r="IBP24" s="48"/>
      <c r="IBQ24" s="48"/>
      <c r="IBR24" s="48"/>
      <c r="IBS24" s="48"/>
      <c r="IBT24" s="49"/>
      <c r="IBU24" s="48"/>
      <c r="IBV24" s="48"/>
      <c r="IBW24" s="48"/>
      <c r="IBX24" s="48"/>
      <c r="IBY24" s="48"/>
      <c r="IBZ24" s="48"/>
      <c r="ICA24" s="48"/>
      <c r="ICB24" s="48"/>
      <c r="ICC24" s="48"/>
      <c r="ICD24" s="48"/>
      <c r="ICE24" s="48"/>
      <c r="ICF24" s="48"/>
      <c r="ICG24" s="48"/>
      <c r="ICH24" s="49"/>
      <c r="ICI24" s="48"/>
      <c r="ICJ24" s="48"/>
      <c r="ICK24" s="48"/>
      <c r="ICL24" s="48"/>
      <c r="ICM24" s="48"/>
      <c r="ICN24" s="48"/>
      <c r="ICO24" s="48"/>
      <c r="ICP24" s="48"/>
      <c r="ICQ24" s="48"/>
      <c r="ICR24" s="48"/>
      <c r="ICS24" s="48"/>
      <c r="ICT24" s="48"/>
      <c r="ICU24" s="48"/>
      <c r="ICV24" s="49"/>
      <c r="ICW24" s="48"/>
      <c r="ICX24" s="48"/>
      <c r="ICY24" s="48"/>
      <c r="ICZ24" s="48"/>
      <c r="IDA24" s="48"/>
      <c r="IDB24" s="48"/>
      <c r="IDC24" s="48"/>
      <c r="IDD24" s="48"/>
      <c r="IDE24" s="48"/>
      <c r="IDF24" s="48"/>
      <c r="IDG24" s="48"/>
      <c r="IDH24" s="48"/>
      <c r="IDI24" s="48"/>
      <c r="IDJ24" s="49"/>
      <c r="IDK24" s="48"/>
      <c r="IDL24" s="48"/>
      <c r="IDM24" s="48"/>
      <c r="IDN24" s="48"/>
      <c r="IDO24" s="48"/>
      <c r="IDP24" s="48"/>
      <c r="IDQ24" s="48"/>
      <c r="IDR24" s="48"/>
      <c r="IDS24" s="48"/>
      <c r="IDT24" s="48"/>
      <c r="IDU24" s="48"/>
      <c r="IDV24" s="48"/>
      <c r="IDW24" s="48"/>
      <c r="IDX24" s="49"/>
      <c r="IDY24" s="48"/>
      <c r="IDZ24" s="48"/>
      <c r="IEA24" s="48"/>
      <c r="IEB24" s="48"/>
      <c r="IEC24" s="48"/>
      <c r="IED24" s="48"/>
      <c r="IEE24" s="48"/>
      <c r="IEF24" s="48"/>
      <c r="IEG24" s="48"/>
      <c r="IEH24" s="48"/>
      <c r="IEI24" s="48"/>
      <c r="IEJ24" s="48"/>
      <c r="IEK24" s="48"/>
      <c r="IEL24" s="49"/>
      <c r="IEM24" s="48"/>
      <c r="IEN24" s="48"/>
      <c r="IEO24" s="48"/>
      <c r="IEP24" s="48"/>
      <c r="IEQ24" s="48"/>
      <c r="IER24" s="48"/>
      <c r="IES24" s="48"/>
      <c r="IET24" s="48"/>
      <c r="IEU24" s="48"/>
      <c r="IEV24" s="48"/>
      <c r="IEW24" s="48"/>
      <c r="IEX24" s="48"/>
      <c r="IEY24" s="48"/>
      <c r="IEZ24" s="49"/>
      <c r="IFA24" s="48"/>
      <c r="IFB24" s="48"/>
      <c r="IFC24" s="48"/>
      <c r="IFD24" s="48"/>
      <c r="IFE24" s="48"/>
      <c r="IFF24" s="48"/>
      <c r="IFG24" s="48"/>
      <c r="IFH24" s="48"/>
      <c r="IFI24" s="48"/>
      <c r="IFJ24" s="48"/>
      <c r="IFK24" s="48"/>
      <c r="IFL24" s="48"/>
      <c r="IFM24" s="48"/>
      <c r="IFN24" s="49"/>
      <c r="IFO24" s="48"/>
      <c r="IFP24" s="48"/>
      <c r="IFQ24" s="48"/>
      <c r="IFR24" s="48"/>
      <c r="IFS24" s="48"/>
      <c r="IFT24" s="48"/>
      <c r="IFU24" s="48"/>
      <c r="IFV24" s="48"/>
      <c r="IFW24" s="48"/>
      <c r="IFX24" s="48"/>
      <c r="IFY24" s="48"/>
      <c r="IFZ24" s="48"/>
      <c r="IGA24" s="48"/>
      <c r="IGB24" s="49"/>
      <c r="IGC24" s="48"/>
      <c r="IGD24" s="48"/>
      <c r="IGE24" s="48"/>
      <c r="IGF24" s="48"/>
      <c r="IGG24" s="48"/>
      <c r="IGH24" s="48"/>
      <c r="IGI24" s="48"/>
      <c r="IGJ24" s="48"/>
      <c r="IGK24" s="48"/>
      <c r="IGL24" s="48"/>
      <c r="IGM24" s="48"/>
      <c r="IGN24" s="48"/>
      <c r="IGO24" s="48"/>
      <c r="IGP24" s="49"/>
      <c r="IGQ24" s="48"/>
      <c r="IGR24" s="48"/>
      <c r="IGS24" s="48"/>
      <c r="IGT24" s="48"/>
      <c r="IGU24" s="48"/>
      <c r="IGV24" s="48"/>
      <c r="IGW24" s="48"/>
      <c r="IGX24" s="48"/>
      <c r="IGY24" s="48"/>
      <c r="IGZ24" s="48"/>
      <c r="IHA24" s="48"/>
      <c r="IHB24" s="48"/>
      <c r="IHC24" s="48"/>
      <c r="IHD24" s="49"/>
      <c r="IHE24" s="48"/>
      <c r="IHF24" s="48"/>
      <c r="IHG24" s="48"/>
      <c r="IHH24" s="48"/>
      <c r="IHI24" s="48"/>
      <c r="IHJ24" s="48"/>
      <c r="IHK24" s="48"/>
      <c r="IHL24" s="48"/>
      <c r="IHM24" s="48"/>
      <c r="IHN24" s="48"/>
      <c r="IHO24" s="48"/>
      <c r="IHP24" s="48"/>
      <c r="IHQ24" s="48"/>
      <c r="IHR24" s="49"/>
      <c r="IHS24" s="48"/>
      <c r="IHT24" s="48"/>
      <c r="IHU24" s="48"/>
      <c r="IHV24" s="48"/>
      <c r="IHW24" s="48"/>
      <c r="IHX24" s="48"/>
      <c r="IHY24" s="48"/>
      <c r="IHZ24" s="48"/>
      <c r="IIA24" s="48"/>
      <c r="IIB24" s="48"/>
      <c r="IIC24" s="48"/>
      <c r="IID24" s="48"/>
      <c r="IIE24" s="48"/>
      <c r="IIF24" s="49"/>
      <c r="IIG24" s="48"/>
      <c r="IIH24" s="48"/>
      <c r="III24" s="48"/>
      <c r="IIJ24" s="48"/>
      <c r="IIK24" s="48"/>
      <c r="IIL24" s="48"/>
      <c r="IIM24" s="48"/>
      <c r="IIN24" s="48"/>
      <c r="IIO24" s="48"/>
      <c r="IIP24" s="48"/>
      <c r="IIQ24" s="48"/>
      <c r="IIR24" s="48"/>
      <c r="IIS24" s="48"/>
      <c r="IIT24" s="49"/>
      <c r="IIU24" s="48"/>
      <c r="IIV24" s="48"/>
      <c r="IIW24" s="48"/>
      <c r="IIX24" s="48"/>
      <c r="IIY24" s="48"/>
      <c r="IIZ24" s="48"/>
      <c r="IJA24" s="48"/>
      <c r="IJB24" s="48"/>
      <c r="IJC24" s="48"/>
      <c r="IJD24" s="48"/>
      <c r="IJE24" s="48"/>
      <c r="IJF24" s="48"/>
      <c r="IJG24" s="48"/>
      <c r="IJH24" s="49"/>
      <c r="IJI24" s="48"/>
      <c r="IJJ24" s="48"/>
      <c r="IJK24" s="48"/>
      <c r="IJL24" s="48"/>
      <c r="IJM24" s="48"/>
      <c r="IJN24" s="48"/>
      <c r="IJO24" s="48"/>
      <c r="IJP24" s="48"/>
      <c r="IJQ24" s="48"/>
      <c r="IJR24" s="48"/>
      <c r="IJS24" s="48"/>
      <c r="IJT24" s="48"/>
      <c r="IJU24" s="48"/>
      <c r="IJV24" s="49"/>
      <c r="IJW24" s="48"/>
      <c r="IJX24" s="48"/>
      <c r="IJY24" s="48"/>
      <c r="IJZ24" s="48"/>
      <c r="IKA24" s="48"/>
      <c r="IKB24" s="48"/>
      <c r="IKC24" s="48"/>
      <c r="IKD24" s="48"/>
      <c r="IKE24" s="48"/>
      <c r="IKF24" s="48"/>
      <c r="IKG24" s="48"/>
      <c r="IKH24" s="48"/>
      <c r="IKI24" s="48"/>
      <c r="IKJ24" s="49"/>
      <c r="IKK24" s="48"/>
      <c r="IKL24" s="48"/>
      <c r="IKM24" s="48"/>
      <c r="IKN24" s="48"/>
      <c r="IKO24" s="48"/>
      <c r="IKP24" s="48"/>
      <c r="IKQ24" s="48"/>
      <c r="IKR24" s="48"/>
      <c r="IKS24" s="48"/>
      <c r="IKT24" s="48"/>
      <c r="IKU24" s="48"/>
      <c r="IKV24" s="48"/>
      <c r="IKW24" s="48"/>
      <c r="IKX24" s="49"/>
      <c r="IKY24" s="48"/>
      <c r="IKZ24" s="48"/>
      <c r="ILA24" s="48"/>
      <c r="ILB24" s="48"/>
      <c r="ILC24" s="48"/>
      <c r="ILD24" s="48"/>
      <c r="ILE24" s="48"/>
      <c r="ILF24" s="48"/>
      <c r="ILG24" s="48"/>
      <c r="ILH24" s="48"/>
      <c r="ILI24" s="48"/>
      <c r="ILJ24" s="48"/>
      <c r="ILK24" s="48"/>
      <c r="ILL24" s="49"/>
      <c r="ILM24" s="48"/>
      <c r="ILN24" s="48"/>
      <c r="ILO24" s="48"/>
      <c r="ILP24" s="48"/>
      <c r="ILQ24" s="48"/>
      <c r="ILR24" s="48"/>
      <c r="ILS24" s="48"/>
      <c r="ILT24" s="48"/>
      <c r="ILU24" s="48"/>
      <c r="ILV24" s="48"/>
      <c r="ILW24" s="48"/>
      <c r="ILX24" s="48"/>
      <c r="ILY24" s="48"/>
      <c r="ILZ24" s="49"/>
      <c r="IMA24" s="48"/>
      <c r="IMB24" s="48"/>
      <c r="IMC24" s="48"/>
      <c r="IMD24" s="48"/>
      <c r="IME24" s="48"/>
      <c r="IMF24" s="48"/>
      <c r="IMG24" s="48"/>
      <c r="IMH24" s="48"/>
      <c r="IMI24" s="48"/>
      <c r="IMJ24" s="48"/>
      <c r="IMK24" s="48"/>
      <c r="IML24" s="48"/>
      <c r="IMM24" s="48"/>
      <c r="IMN24" s="49"/>
      <c r="IMO24" s="48"/>
      <c r="IMP24" s="48"/>
      <c r="IMQ24" s="48"/>
      <c r="IMR24" s="48"/>
      <c r="IMS24" s="48"/>
      <c r="IMT24" s="48"/>
      <c r="IMU24" s="48"/>
      <c r="IMV24" s="48"/>
      <c r="IMW24" s="48"/>
      <c r="IMX24" s="48"/>
      <c r="IMY24" s="48"/>
      <c r="IMZ24" s="48"/>
      <c r="INA24" s="48"/>
      <c r="INB24" s="49"/>
      <c r="INC24" s="48"/>
      <c r="IND24" s="48"/>
      <c r="INE24" s="48"/>
      <c r="INF24" s="48"/>
      <c r="ING24" s="48"/>
      <c r="INH24" s="48"/>
      <c r="INI24" s="48"/>
      <c r="INJ24" s="48"/>
      <c r="INK24" s="48"/>
      <c r="INL24" s="48"/>
      <c r="INM24" s="48"/>
      <c r="INN24" s="48"/>
      <c r="INO24" s="48"/>
      <c r="INP24" s="49"/>
      <c r="INQ24" s="48"/>
      <c r="INR24" s="48"/>
      <c r="INS24" s="48"/>
      <c r="INT24" s="48"/>
      <c r="INU24" s="48"/>
      <c r="INV24" s="48"/>
      <c r="INW24" s="48"/>
      <c r="INX24" s="48"/>
      <c r="INY24" s="48"/>
      <c r="INZ24" s="48"/>
      <c r="IOA24" s="48"/>
      <c r="IOB24" s="48"/>
      <c r="IOC24" s="48"/>
      <c r="IOD24" s="49"/>
      <c r="IOE24" s="48"/>
      <c r="IOF24" s="48"/>
      <c r="IOG24" s="48"/>
      <c r="IOH24" s="48"/>
      <c r="IOI24" s="48"/>
      <c r="IOJ24" s="48"/>
      <c r="IOK24" s="48"/>
      <c r="IOL24" s="48"/>
      <c r="IOM24" s="48"/>
      <c r="ION24" s="48"/>
      <c r="IOO24" s="48"/>
      <c r="IOP24" s="48"/>
      <c r="IOQ24" s="48"/>
      <c r="IOR24" s="49"/>
      <c r="IOS24" s="48"/>
      <c r="IOT24" s="48"/>
      <c r="IOU24" s="48"/>
      <c r="IOV24" s="48"/>
      <c r="IOW24" s="48"/>
      <c r="IOX24" s="48"/>
      <c r="IOY24" s="48"/>
      <c r="IOZ24" s="48"/>
      <c r="IPA24" s="48"/>
      <c r="IPB24" s="48"/>
      <c r="IPC24" s="48"/>
      <c r="IPD24" s="48"/>
      <c r="IPE24" s="48"/>
      <c r="IPF24" s="49"/>
      <c r="IPG24" s="48"/>
      <c r="IPH24" s="48"/>
      <c r="IPI24" s="48"/>
      <c r="IPJ24" s="48"/>
      <c r="IPK24" s="48"/>
      <c r="IPL24" s="48"/>
      <c r="IPM24" s="48"/>
      <c r="IPN24" s="48"/>
      <c r="IPO24" s="48"/>
      <c r="IPP24" s="48"/>
      <c r="IPQ24" s="48"/>
      <c r="IPR24" s="48"/>
      <c r="IPS24" s="48"/>
      <c r="IPT24" s="49"/>
      <c r="IPU24" s="48"/>
      <c r="IPV24" s="48"/>
      <c r="IPW24" s="48"/>
      <c r="IPX24" s="48"/>
      <c r="IPY24" s="48"/>
      <c r="IPZ24" s="48"/>
      <c r="IQA24" s="48"/>
      <c r="IQB24" s="48"/>
      <c r="IQC24" s="48"/>
      <c r="IQD24" s="48"/>
      <c r="IQE24" s="48"/>
      <c r="IQF24" s="48"/>
      <c r="IQG24" s="48"/>
      <c r="IQH24" s="49"/>
      <c r="IQI24" s="48"/>
      <c r="IQJ24" s="48"/>
      <c r="IQK24" s="48"/>
      <c r="IQL24" s="48"/>
      <c r="IQM24" s="48"/>
      <c r="IQN24" s="48"/>
      <c r="IQO24" s="48"/>
      <c r="IQP24" s="48"/>
      <c r="IQQ24" s="48"/>
      <c r="IQR24" s="48"/>
      <c r="IQS24" s="48"/>
      <c r="IQT24" s="48"/>
      <c r="IQU24" s="48"/>
      <c r="IQV24" s="49"/>
      <c r="IQW24" s="48"/>
      <c r="IQX24" s="48"/>
      <c r="IQY24" s="48"/>
      <c r="IQZ24" s="48"/>
      <c r="IRA24" s="48"/>
      <c r="IRB24" s="48"/>
      <c r="IRC24" s="48"/>
      <c r="IRD24" s="48"/>
      <c r="IRE24" s="48"/>
      <c r="IRF24" s="48"/>
      <c r="IRG24" s="48"/>
      <c r="IRH24" s="48"/>
      <c r="IRI24" s="48"/>
      <c r="IRJ24" s="49"/>
      <c r="IRK24" s="48"/>
      <c r="IRL24" s="48"/>
      <c r="IRM24" s="48"/>
      <c r="IRN24" s="48"/>
      <c r="IRO24" s="48"/>
      <c r="IRP24" s="48"/>
      <c r="IRQ24" s="48"/>
      <c r="IRR24" s="48"/>
      <c r="IRS24" s="48"/>
      <c r="IRT24" s="48"/>
      <c r="IRU24" s="48"/>
      <c r="IRV24" s="48"/>
      <c r="IRW24" s="48"/>
      <c r="IRX24" s="49"/>
      <c r="IRY24" s="48"/>
      <c r="IRZ24" s="48"/>
      <c r="ISA24" s="48"/>
      <c r="ISB24" s="48"/>
      <c r="ISC24" s="48"/>
      <c r="ISD24" s="48"/>
      <c r="ISE24" s="48"/>
      <c r="ISF24" s="48"/>
      <c r="ISG24" s="48"/>
      <c r="ISH24" s="48"/>
      <c r="ISI24" s="48"/>
      <c r="ISJ24" s="48"/>
      <c r="ISK24" s="48"/>
      <c r="ISL24" s="49"/>
      <c r="ISM24" s="48"/>
      <c r="ISN24" s="48"/>
      <c r="ISO24" s="48"/>
      <c r="ISP24" s="48"/>
      <c r="ISQ24" s="48"/>
      <c r="ISR24" s="48"/>
      <c r="ISS24" s="48"/>
      <c r="IST24" s="48"/>
      <c r="ISU24" s="48"/>
      <c r="ISV24" s="48"/>
      <c r="ISW24" s="48"/>
      <c r="ISX24" s="48"/>
      <c r="ISY24" s="48"/>
      <c r="ISZ24" s="49"/>
      <c r="ITA24" s="48"/>
      <c r="ITB24" s="48"/>
      <c r="ITC24" s="48"/>
      <c r="ITD24" s="48"/>
      <c r="ITE24" s="48"/>
      <c r="ITF24" s="48"/>
      <c r="ITG24" s="48"/>
      <c r="ITH24" s="48"/>
      <c r="ITI24" s="48"/>
      <c r="ITJ24" s="48"/>
      <c r="ITK24" s="48"/>
      <c r="ITL24" s="48"/>
      <c r="ITM24" s="48"/>
      <c r="ITN24" s="49"/>
      <c r="ITO24" s="48"/>
      <c r="ITP24" s="48"/>
      <c r="ITQ24" s="48"/>
      <c r="ITR24" s="48"/>
      <c r="ITS24" s="48"/>
      <c r="ITT24" s="48"/>
      <c r="ITU24" s="48"/>
      <c r="ITV24" s="48"/>
      <c r="ITW24" s="48"/>
      <c r="ITX24" s="48"/>
      <c r="ITY24" s="48"/>
      <c r="ITZ24" s="48"/>
      <c r="IUA24" s="48"/>
      <c r="IUB24" s="49"/>
      <c r="IUC24" s="48"/>
      <c r="IUD24" s="48"/>
      <c r="IUE24" s="48"/>
      <c r="IUF24" s="48"/>
      <c r="IUG24" s="48"/>
      <c r="IUH24" s="48"/>
      <c r="IUI24" s="48"/>
      <c r="IUJ24" s="48"/>
      <c r="IUK24" s="48"/>
      <c r="IUL24" s="48"/>
      <c r="IUM24" s="48"/>
      <c r="IUN24" s="48"/>
      <c r="IUO24" s="48"/>
      <c r="IUP24" s="49"/>
      <c r="IUQ24" s="48"/>
      <c r="IUR24" s="48"/>
      <c r="IUS24" s="48"/>
      <c r="IUT24" s="48"/>
      <c r="IUU24" s="48"/>
      <c r="IUV24" s="48"/>
      <c r="IUW24" s="48"/>
      <c r="IUX24" s="48"/>
      <c r="IUY24" s="48"/>
      <c r="IUZ24" s="48"/>
      <c r="IVA24" s="48"/>
      <c r="IVB24" s="48"/>
      <c r="IVC24" s="48"/>
      <c r="IVD24" s="49"/>
      <c r="IVE24" s="48"/>
      <c r="IVF24" s="48"/>
      <c r="IVG24" s="48"/>
      <c r="IVH24" s="48"/>
      <c r="IVI24" s="48"/>
      <c r="IVJ24" s="48"/>
      <c r="IVK24" s="48"/>
      <c r="IVL24" s="48"/>
      <c r="IVM24" s="48"/>
      <c r="IVN24" s="48"/>
      <c r="IVO24" s="48"/>
      <c r="IVP24" s="48"/>
      <c r="IVQ24" s="48"/>
      <c r="IVR24" s="49"/>
      <c r="IVS24" s="48"/>
      <c r="IVT24" s="48"/>
      <c r="IVU24" s="48"/>
      <c r="IVV24" s="48"/>
      <c r="IVW24" s="48"/>
      <c r="IVX24" s="48"/>
      <c r="IVY24" s="48"/>
      <c r="IVZ24" s="48"/>
      <c r="IWA24" s="48"/>
      <c r="IWB24" s="48"/>
      <c r="IWC24" s="48"/>
      <c r="IWD24" s="48"/>
      <c r="IWE24" s="48"/>
      <c r="IWF24" s="49"/>
      <c r="IWG24" s="48"/>
      <c r="IWH24" s="48"/>
      <c r="IWI24" s="48"/>
      <c r="IWJ24" s="48"/>
      <c r="IWK24" s="48"/>
      <c r="IWL24" s="48"/>
      <c r="IWM24" s="48"/>
      <c r="IWN24" s="48"/>
      <c r="IWO24" s="48"/>
      <c r="IWP24" s="48"/>
      <c r="IWQ24" s="48"/>
      <c r="IWR24" s="48"/>
      <c r="IWS24" s="48"/>
      <c r="IWT24" s="49"/>
      <c r="IWU24" s="48"/>
      <c r="IWV24" s="48"/>
      <c r="IWW24" s="48"/>
      <c r="IWX24" s="48"/>
      <c r="IWY24" s="48"/>
      <c r="IWZ24" s="48"/>
      <c r="IXA24" s="48"/>
      <c r="IXB24" s="48"/>
      <c r="IXC24" s="48"/>
      <c r="IXD24" s="48"/>
      <c r="IXE24" s="48"/>
      <c r="IXF24" s="48"/>
      <c r="IXG24" s="48"/>
      <c r="IXH24" s="49"/>
      <c r="IXI24" s="48"/>
      <c r="IXJ24" s="48"/>
      <c r="IXK24" s="48"/>
      <c r="IXL24" s="48"/>
      <c r="IXM24" s="48"/>
      <c r="IXN24" s="48"/>
      <c r="IXO24" s="48"/>
      <c r="IXP24" s="48"/>
      <c r="IXQ24" s="48"/>
      <c r="IXR24" s="48"/>
      <c r="IXS24" s="48"/>
      <c r="IXT24" s="48"/>
      <c r="IXU24" s="48"/>
      <c r="IXV24" s="49"/>
      <c r="IXW24" s="48"/>
      <c r="IXX24" s="48"/>
      <c r="IXY24" s="48"/>
      <c r="IXZ24" s="48"/>
      <c r="IYA24" s="48"/>
      <c r="IYB24" s="48"/>
      <c r="IYC24" s="48"/>
      <c r="IYD24" s="48"/>
      <c r="IYE24" s="48"/>
      <c r="IYF24" s="48"/>
      <c r="IYG24" s="48"/>
      <c r="IYH24" s="48"/>
      <c r="IYI24" s="48"/>
      <c r="IYJ24" s="49"/>
      <c r="IYK24" s="48"/>
      <c r="IYL24" s="48"/>
      <c r="IYM24" s="48"/>
      <c r="IYN24" s="48"/>
      <c r="IYO24" s="48"/>
      <c r="IYP24" s="48"/>
      <c r="IYQ24" s="48"/>
      <c r="IYR24" s="48"/>
      <c r="IYS24" s="48"/>
      <c r="IYT24" s="48"/>
      <c r="IYU24" s="48"/>
      <c r="IYV24" s="48"/>
      <c r="IYW24" s="48"/>
      <c r="IYX24" s="49"/>
      <c r="IYY24" s="48"/>
      <c r="IYZ24" s="48"/>
      <c r="IZA24" s="48"/>
      <c r="IZB24" s="48"/>
      <c r="IZC24" s="48"/>
      <c r="IZD24" s="48"/>
      <c r="IZE24" s="48"/>
      <c r="IZF24" s="48"/>
      <c r="IZG24" s="48"/>
      <c r="IZH24" s="48"/>
      <c r="IZI24" s="48"/>
      <c r="IZJ24" s="48"/>
      <c r="IZK24" s="48"/>
      <c r="IZL24" s="49"/>
      <c r="IZM24" s="48"/>
      <c r="IZN24" s="48"/>
      <c r="IZO24" s="48"/>
      <c r="IZP24" s="48"/>
      <c r="IZQ24" s="48"/>
      <c r="IZR24" s="48"/>
      <c r="IZS24" s="48"/>
      <c r="IZT24" s="48"/>
      <c r="IZU24" s="48"/>
      <c r="IZV24" s="48"/>
      <c r="IZW24" s="48"/>
      <c r="IZX24" s="48"/>
      <c r="IZY24" s="48"/>
      <c r="IZZ24" s="49"/>
      <c r="JAA24" s="48"/>
      <c r="JAB24" s="48"/>
      <c r="JAC24" s="48"/>
      <c r="JAD24" s="48"/>
      <c r="JAE24" s="48"/>
      <c r="JAF24" s="48"/>
      <c r="JAG24" s="48"/>
      <c r="JAH24" s="48"/>
      <c r="JAI24" s="48"/>
      <c r="JAJ24" s="48"/>
      <c r="JAK24" s="48"/>
      <c r="JAL24" s="48"/>
      <c r="JAM24" s="48"/>
      <c r="JAN24" s="49"/>
      <c r="JAO24" s="48"/>
      <c r="JAP24" s="48"/>
      <c r="JAQ24" s="48"/>
      <c r="JAR24" s="48"/>
      <c r="JAS24" s="48"/>
      <c r="JAT24" s="48"/>
      <c r="JAU24" s="48"/>
      <c r="JAV24" s="48"/>
      <c r="JAW24" s="48"/>
      <c r="JAX24" s="48"/>
      <c r="JAY24" s="48"/>
      <c r="JAZ24" s="48"/>
      <c r="JBA24" s="48"/>
      <c r="JBB24" s="49"/>
      <c r="JBC24" s="48"/>
      <c r="JBD24" s="48"/>
      <c r="JBE24" s="48"/>
      <c r="JBF24" s="48"/>
      <c r="JBG24" s="48"/>
      <c r="JBH24" s="48"/>
      <c r="JBI24" s="48"/>
      <c r="JBJ24" s="48"/>
      <c r="JBK24" s="48"/>
      <c r="JBL24" s="48"/>
      <c r="JBM24" s="48"/>
      <c r="JBN24" s="48"/>
      <c r="JBO24" s="48"/>
      <c r="JBP24" s="49"/>
      <c r="JBQ24" s="48"/>
      <c r="JBR24" s="48"/>
      <c r="JBS24" s="48"/>
      <c r="JBT24" s="48"/>
      <c r="JBU24" s="48"/>
      <c r="JBV24" s="48"/>
      <c r="JBW24" s="48"/>
      <c r="JBX24" s="48"/>
      <c r="JBY24" s="48"/>
      <c r="JBZ24" s="48"/>
      <c r="JCA24" s="48"/>
      <c r="JCB24" s="48"/>
      <c r="JCC24" s="48"/>
      <c r="JCD24" s="49"/>
      <c r="JCE24" s="48"/>
      <c r="JCF24" s="48"/>
      <c r="JCG24" s="48"/>
      <c r="JCH24" s="48"/>
      <c r="JCI24" s="48"/>
      <c r="JCJ24" s="48"/>
      <c r="JCK24" s="48"/>
      <c r="JCL24" s="48"/>
      <c r="JCM24" s="48"/>
      <c r="JCN24" s="48"/>
      <c r="JCO24" s="48"/>
      <c r="JCP24" s="48"/>
      <c r="JCQ24" s="48"/>
      <c r="JCR24" s="49"/>
      <c r="JCS24" s="48"/>
      <c r="JCT24" s="48"/>
      <c r="JCU24" s="48"/>
      <c r="JCV24" s="48"/>
      <c r="JCW24" s="48"/>
      <c r="JCX24" s="48"/>
      <c r="JCY24" s="48"/>
      <c r="JCZ24" s="48"/>
      <c r="JDA24" s="48"/>
      <c r="JDB24" s="48"/>
      <c r="JDC24" s="48"/>
      <c r="JDD24" s="48"/>
      <c r="JDE24" s="48"/>
      <c r="JDF24" s="49"/>
      <c r="JDG24" s="48"/>
      <c r="JDH24" s="48"/>
      <c r="JDI24" s="48"/>
      <c r="JDJ24" s="48"/>
      <c r="JDK24" s="48"/>
      <c r="JDL24" s="48"/>
      <c r="JDM24" s="48"/>
      <c r="JDN24" s="48"/>
      <c r="JDO24" s="48"/>
      <c r="JDP24" s="48"/>
      <c r="JDQ24" s="48"/>
      <c r="JDR24" s="48"/>
      <c r="JDS24" s="48"/>
      <c r="JDT24" s="49"/>
      <c r="JDU24" s="48"/>
      <c r="JDV24" s="48"/>
      <c r="JDW24" s="48"/>
      <c r="JDX24" s="48"/>
      <c r="JDY24" s="48"/>
      <c r="JDZ24" s="48"/>
      <c r="JEA24" s="48"/>
      <c r="JEB24" s="48"/>
      <c r="JEC24" s="48"/>
      <c r="JED24" s="48"/>
      <c r="JEE24" s="48"/>
      <c r="JEF24" s="48"/>
      <c r="JEG24" s="48"/>
      <c r="JEH24" s="49"/>
      <c r="JEI24" s="48"/>
      <c r="JEJ24" s="48"/>
      <c r="JEK24" s="48"/>
      <c r="JEL24" s="48"/>
      <c r="JEM24" s="48"/>
      <c r="JEN24" s="48"/>
      <c r="JEO24" s="48"/>
      <c r="JEP24" s="48"/>
      <c r="JEQ24" s="48"/>
      <c r="JER24" s="48"/>
      <c r="JES24" s="48"/>
      <c r="JET24" s="48"/>
      <c r="JEU24" s="48"/>
      <c r="JEV24" s="49"/>
      <c r="JEW24" s="48"/>
      <c r="JEX24" s="48"/>
      <c r="JEY24" s="48"/>
      <c r="JEZ24" s="48"/>
      <c r="JFA24" s="48"/>
      <c r="JFB24" s="48"/>
      <c r="JFC24" s="48"/>
      <c r="JFD24" s="48"/>
      <c r="JFE24" s="48"/>
      <c r="JFF24" s="48"/>
      <c r="JFG24" s="48"/>
      <c r="JFH24" s="48"/>
      <c r="JFI24" s="48"/>
      <c r="JFJ24" s="49"/>
      <c r="JFK24" s="48"/>
      <c r="JFL24" s="48"/>
      <c r="JFM24" s="48"/>
      <c r="JFN24" s="48"/>
      <c r="JFO24" s="48"/>
      <c r="JFP24" s="48"/>
      <c r="JFQ24" s="48"/>
      <c r="JFR24" s="48"/>
      <c r="JFS24" s="48"/>
      <c r="JFT24" s="48"/>
      <c r="JFU24" s="48"/>
      <c r="JFV24" s="48"/>
      <c r="JFW24" s="48"/>
      <c r="JFX24" s="49"/>
      <c r="JFY24" s="48"/>
      <c r="JFZ24" s="48"/>
      <c r="JGA24" s="48"/>
      <c r="JGB24" s="48"/>
      <c r="JGC24" s="48"/>
      <c r="JGD24" s="48"/>
      <c r="JGE24" s="48"/>
      <c r="JGF24" s="48"/>
      <c r="JGG24" s="48"/>
      <c r="JGH24" s="48"/>
      <c r="JGI24" s="48"/>
      <c r="JGJ24" s="48"/>
      <c r="JGK24" s="48"/>
      <c r="JGL24" s="49"/>
      <c r="JGM24" s="48"/>
      <c r="JGN24" s="48"/>
      <c r="JGO24" s="48"/>
      <c r="JGP24" s="48"/>
      <c r="JGQ24" s="48"/>
      <c r="JGR24" s="48"/>
      <c r="JGS24" s="48"/>
      <c r="JGT24" s="48"/>
      <c r="JGU24" s="48"/>
      <c r="JGV24" s="48"/>
      <c r="JGW24" s="48"/>
      <c r="JGX24" s="48"/>
      <c r="JGY24" s="48"/>
      <c r="JGZ24" s="49"/>
      <c r="JHA24" s="48"/>
      <c r="JHB24" s="48"/>
      <c r="JHC24" s="48"/>
      <c r="JHD24" s="48"/>
      <c r="JHE24" s="48"/>
      <c r="JHF24" s="48"/>
      <c r="JHG24" s="48"/>
      <c r="JHH24" s="48"/>
      <c r="JHI24" s="48"/>
      <c r="JHJ24" s="48"/>
      <c r="JHK24" s="48"/>
      <c r="JHL24" s="48"/>
      <c r="JHM24" s="48"/>
      <c r="JHN24" s="49"/>
      <c r="JHO24" s="48"/>
      <c r="JHP24" s="48"/>
      <c r="JHQ24" s="48"/>
      <c r="JHR24" s="48"/>
      <c r="JHS24" s="48"/>
      <c r="JHT24" s="48"/>
      <c r="JHU24" s="48"/>
      <c r="JHV24" s="48"/>
      <c r="JHW24" s="48"/>
      <c r="JHX24" s="48"/>
      <c r="JHY24" s="48"/>
      <c r="JHZ24" s="48"/>
      <c r="JIA24" s="48"/>
      <c r="JIB24" s="49"/>
      <c r="JIC24" s="48"/>
      <c r="JID24" s="48"/>
      <c r="JIE24" s="48"/>
      <c r="JIF24" s="48"/>
      <c r="JIG24" s="48"/>
      <c r="JIH24" s="48"/>
      <c r="JII24" s="48"/>
      <c r="JIJ24" s="48"/>
      <c r="JIK24" s="48"/>
      <c r="JIL24" s="48"/>
      <c r="JIM24" s="48"/>
      <c r="JIN24" s="48"/>
      <c r="JIO24" s="48"/>
      <c r="JIP24" s="49"/>
      <c r="JIQ24" s="48"/>
      <c r="JIR24" s="48"/>
      <c r="JIS24" s="48"/>
      <c r="JIT24" s="48"/>
      <c r="JIU24" s="48"/>
      <c r="JIV24" s="48"/>
      <c r="JIW24" s="48"/>
      <c r="JIX24" s="48"/>
      <c r="JIY24" s="48"/>
      <c r="JIZ24" s="48"/>
      <c r="JJA24" s="48"/>
      <c r="JJB24" s="48"/>
      <c r="JJC24" s="48"/>
      <c r="JJD24" s="49"/>
      <c r="JJE24" s="48"/>
      <c r="JJF24" s="48"/>
      <c r="JJG24" s="48"/>
      <c r="JJH24" s="48"/>
      <c r="JJI24" s="48"/>
      <c r="JJJ24" s="48"/>
      <c r="JJK24" s="48"/>
      <c r="JJL24" s="48"/>
      <c r="JJM24" s="48"/>
      <c r="JJN24" s="48"/>
      <c r="JJO24" s="48"/>
      <c r="JJP24" s="48"/>
      <c r="JJQ24" s="48"/>
      <c r="JJR24" s="49"/>
      <c r="JJS24" s="48"/>
      <c r="JJT24" s="48"/>
      <c r="JJU24" s="48"/>
      <c r="JJV24" s="48"/>
      <c r="JJW24" s="48"/>
      <c r="JJX24" s="48"/>
      <c r="JJY24" s="48"/>
      <c r="JJZ24" s="48"/>
      <c r="JKA24" s="48"/>
      <c r="JKB24" s="48"/>
      <c r="JKC24" s="48"/>
      <c r="JKD24" s="48"/>
      <c r="JKE24" s="48"/>
      <c r="JKF24" s="49"/>
      <c r="JKG24" s="48"/>
      <c r="JKH24" s="48"/>
      <c r="JKI24" s="48"/>
      <c r="JKJ24" s="48"/>
      <c r="JKK24" s="48"/>
      <c r="JKL24" s="48"/>
      <c r="JKM24" s="48"/>
      <c r="JKN24" s="48"/>
      <c r="JKO24" s="48"/>
      <c r="JKP24" s="48"/>
      <c r="JKQ24" s="48"/>
      <c r="JKR24" s="48"/>
      <c r="JKS24" s="48"/>
      <c r="JKT24" s="49"/>
      <c r="JKU24" s="48"/>
      <c r="JKV24" s="48"/>
      <c r="JKW24" s="48"/>
      <c r="JKX24" s="48"/>
      <c r="JKY24" s="48"/>
      <c r="JKZ24" s="48"/>
      <c r="JLA24" s="48"/>
      <c r="JLB24" s="48"/>
      <c r="JLC24" s="48"/>
      <c r="JLD24" s="48"/>
      <c r="JLE24" s="48"/>
      <c r="JLF24" s="48"/>
      <c r="JLG24" s="48"/>
      <c r="JLH24" s="49"/>
      <c r="JLI24" s="48"/>
      <c r="JLJ24" s="48"/>
      <c r="JLK24" s="48"/>
      <c r="JLL24" s="48"/>
      <c r="JLM24" s="48"/>
      <c r="JLN24" s="48"/>
      <c r="JLO24" s="48"/>
      <c r="JLP24" s="48"/>
      <c r="JLQ24" s="48"/>
      <c r="JLR24" s="48"/>
      <c r="JLS24" s="48"/>
      <c r="JLT24" s="48"/>
      <c r="JLU24" s="48"/>
      <c r="JLV24" s="49"/>
      <c r="JLW24" s="48"/>
      <c r="JLX24" s="48"/>
      <c r="JLY24" s="48"/>
      <c r="JLZ24" s="48"/>
      <c r="JMA24" s="48"/>
      <c r="JMB24" s="48"/>
      <c r="JMC24" s="48"/>
      <c r="JMD24" s="48"/>
      <c r="JME24" s="48"/>
      <c r="JMF24" s="48"/>
      <c r="JMG24" s="48"/>
      <c r="JMH24" s="48"/>
      <c r="JMI24" s="48"/>
      <c r="JMJ24" s="49"/>
      <c r="JMK24" s="48"/>
      <c r="JML24" s="48"/>
      <c r="JMM24" s="48"/>
      <c r="JMN24" s="48"/>
      <c r="JMO24" s="48"/>
      <c r="JMP24" s="48"/>
      <c r="JMQ24" s="48"/>
      <c r="JMR24" s="48"/>
      <c r="JMS24" s="48"/>
      <c r="JMT24" s="48"/>
      <c r="JMU24" s="48"/>
      <c r="JMV24" s="48"/>
      <c r="JMW24" s="48"/>
      <c r="JMX24" s="49"/>
      <c r="JMY24" s="48"/>
      <c r="JMZ24" s="48"/>
      <c r="JNA24" s="48"/>
      <c r="JNB24" s="48"/>
      <c r="JNC24" s="48"/>
      <c r="JND24" s="48"/>
      <c r="JNE24" s="48"/>
      <c r="JNF24" s="48"/>
      <c r="JNG24" s="48"/>
      <c r="JNH24" s="48"/>
      <c r="JNI24" s="48"/>
      <c r="JNJ24" s="48"/>
      <c r="JNK24" s="48"/>
      <c r="JNL24" s="49"/>
      <c r="JNM24" s="48"/>
      <c r="JNN24" s="48"/>
      <c r="JNO24" s="48"/>
      <c r="JNP24" s="48"/>
      <c r="JNQ24" s="48"/>
      <c r="JNR24" s="48"/>
      <c r="JNS24" s="48"/>
      <c r="JNT24" s="48"/>
      <c r="JNU24" s="48"/>
      <c r="JNV24" s="48"/>
      <c r="JNW24" s="48"/>
      <c r="JNX24" s="48"/>
      <c r="JNY24" s="48"/>
      <c r="JNZ24" s="49"/>
      <c r="JOA24" s="48"/>
      <c r="JOB24" s="48"/>
      <c r="JOC24" s="48"/>
      <c r="JOD24" s="48"/>
      <c r="JOE24" s="48"/>
      <c r="JOF24" s="48"/>
      <c r="JOG24" s="48"/>
      <c r="JOH24" s="48"/>
      <c r="JOI24" s="48"/>
      <c r="JOJ24" s="48"/>
      <c r="JOK24" s="48"/>
      <c r="JOL24" s="48"/>
      <c r="JOM24" s="48"/>
      <c r="JON24" s="49"/>
      <c r="JOO24" s="48"/>
      <c r="JOP24" s="48"/>
      <c r="JOQ24" s="48"/>
      <c r="JOR24" s="48"/>
      <c r="JOS24" s="48"/>
      <c r="JOT24" s="48"/>
      <c r="JOU24" s="48"/>
      <c r="JOV24" s="48"/>
      <c r="JOW24" s="48"/>
      <c r="JOX24" s="48"/>
      <c r="JOY24" s="48"/>
      <c r="JOZ24" s="48"/>
      <c r="JPA24" s="48"/>
      <c r="JPB24" s="49"/>
      <c r="JPC24" s="48"/>
      <c r="JPD24" s="48"/>
      <c r="JPE24" s="48"/>
      <c r="JPF24" s="48"/>
      <c r="JPG24" s="48"/>
      <c r="JPH24" s="48"/>
      <c r="JPI24" s="48"/>
      <c r="JPJ24" s="48"/>
      <c r="JPK24" s="48"/>
      <c r="JPL24" s="48"/>
      <c r="JPM24" s="48"/>
      <c r="JPN24" s="48"/>
      <c r="JPO24" s="48"/>
      <c r="JPP24" s="49"/>
      <c r="JPQ24" s="48"/>
      <c r="JPR24" s="48"/>
      <c r="JPS24" s="48"/>
      <c r="JPT24" s="48"/>
      <c r="JPU24" s="48"/>
      <c r="JPV24" s="48"/>
      <c r="JPW24" s="48"/>
      <c r="JPX24" s="48"/>
      <c r="JPY24" s="48"/>
      <c r="JPZ24" s="48"/>
      <c r="JQA24" s="48"/>
      <c r="JQB24" s="48"/>
      <c r="JQC24" s="48"/>
      <c r="JQD24" s="49"/>
      <c r="JQE24" s="48"/>
      <c r="JQF24" s="48"/>
      <c r="JQG24" s="48"/>
      <c r="JQH24" s="48"/>
      <c r="JQI24" s="48"/>
      <c r="JQJ24" s="48"/>
      <c r="JQK24" s="48"/>
      <c r="JQL24" s="48"/>
      <c r="JQM24" s="48"/>
      <c r="JQN24" s="48"/>
      <c r="JQO24" s="48"/>
      <c r="JQP24" s="48"/>
      <c r="JQQ24" s="48"/>
      <c r="JQR24" s="49"/>
      <c r="JQS24" s="48"/>
      <c r="JQT24" s="48"/>
      <c r="JQU24" s="48"/>
      <c r="JQV24" s="48"/>
      <c r="JQW24" s="48"/>
      <c r="JQX24" s="48"/>
      <c r="JQY24" s="48"/>
      <c r="JQZ24" s="48"/>
      <c r="JRA24" s="48"/>
      <c r="JRB24" s="48"/>
      <c r="JRC24" s="48"/>
      <c r="JRD24" s="48"/>
      <c r="JRE24" s="48"/>
      <c r="JRF24" s="49"/>
      <c r="JRG24" s="48"/>
      <c r="JRH24" s="48"/>
      <c r="JRI24" s="48"/>
      <c r="JRJ24" s="48"/>
      <c r="JRK24" s="48"/>
      <c r="JRL24" s="48"/>
      <c r="JRM24" s="48"/>
      <c r="JRN24" s="48"/>
      <c r="JRO24" s="48"/>
      <c r="JRP24" s="48"/>
      <c r="JRQ24" s="48"/>
      <c r="JRR24" s="48"/>
      <c r="JRS24" s="48"/>
      <c r="JRT24" s="49"/>
      <c r="JRU24" s="48"/>
      <c r="JRV24" s="48"/>
      <c r="JRW24" s="48"/>
      <c r="JRX24" s="48"/>
      <c r="JRY24" s="48"/>
      <c r="JRZ24" s="48"/>
      <c r="JSA24" s="48"/>
      <c r="JSB24" s="48"/>
      <c r="JSC24" s="48"/>
      <c r="JSD24" s="48"/>
      <c r="JSE24" s="48"/>
      <c r="JSF24" s="48"/>
      <c r="JSG24" s="48"/>
      <c r="JSH24" s="49"/>
      <c r="JSI24" s="48"/>
      <c r="JSJ24" s="48"/>
      <c r="JSK24" s="48"/>
      <c r="JSL24" s="48"/>
      <c r="JSM24" s="48"/>
      <c r="JSN24" s="48"/>
      <c r="JSO24" s="48"/>
      <c r="JSP24" s="48"/>
      <c r="JSQ24" s="48"/>
      <c r="JSR24" s="48"/>
      <c r="JSS24" s="48"/>
      <c r="JST24" s="48"/>
      <c r="JSU24" s="48"/>
      <c r="JSV24" s="49"/>
      <c r="JSW24" s="48"/>
      <c r="JSX24" s="48"/>
      <c r="JSY24" s="48"/>
      <c r="JSZ24" s="48"/>
      <c r="JTA24" s="48"/>
      <c r="JTB24" s="48"/>
      <c r="JTC24" s="48"/>
      <c r="JTD24" s="48"/>
      <c r="JTE24" s="48"/>
      <c r="JTF24" s="48"/>
      <c r="JTG24" s="48"/>
      <c r="JTH24" s="48"/>
      <c r="JTI24" s="48"/>
      <c r="JTJ24" s="49"/>
      <c r="JTK24" s="48"/>
      <c r="JTL24" s="48"/>
      <c r="JTM24" s="48"/>
      <c r="JTN24" s="48"/>
      <c r="JTO24" s="48"/>
      <c r="JTP24" s="48"/>
      <c r="JTQ24" s="48"/>
      <c r="JTR24" s="48"/>
      <c r="JTS24" s="48"/>
      <c r="JTT24" s="48"/>
      <c r="JTU24" s="48"/>
      <c r="JTV24" s="48"/>
      <c r="JTW24" s="48"/>
      <c r="JTX24" s="49"/>
      <c r="JTY24" s="48"/>
      <c r="JTZ24" s="48"/>
      <c r="JUA24" s="48"/>
      <c r="JUB24" s="48"/>
      <c r="JUC24" s="48"/>
      <c r="JUD24" s="48"/>
      <c r="JUE24" s="48"/>
      <c r="JUF24" s="48"/>
      <c r="JUG24" s="48"/>
      <c r="JUH24" s="48"/>
      <c r="JUI24" s="48"/>
      <c r="JUJ24" s="48"/>
      <c r="JUK24" s="48"/>
      <c r="JUL24" s="49"/>
      <c r="JUM24" s="48"/>
      <c r="JUN24" s="48"/>
      <c r="JUO24" s="48"/>
      <c r="JUP24" s="48"/>
      <c r="JUQ24" s="48"/>
      <c r="JUR24" s="48"/>
      <c r="JUS24" s="48"/>
      <c r="JUT24" s="48"/>
      <c r="JUU24" s="48"/>
      <c r="JUV24" s="48"/>
      <c r="JUW24" s="48"/>
      <c r="JUX24" s="48"/>
      <c r="JUY24" s="48"/>
      <c r="JUZ24" s="49"/>
      <c r="JVA24" s="48"/>
      <c r="JVB24" s="48"/>
      <c r="JVC24" s="48"/>
      <c r="JVD24" s="48"/>
      <c r="JVE24" s="48"/>
      <c r="JVF24" s="48"/>
      <c r="JVG24" s="48"/>
      <c r="JVH24" s="48"/>
      <c r="JVI24" s="48"/>
      <c r="JVJ24" s="48"/>
      <c r="JVK24" s="48"/>
      <c r="JVL24" s="48"/>
      <c r="JVM24" s="48"/>
      <c r="JVN24" s="49"/>
      <c r="JVO24" s="48"/>
      <c r="JVP24" s="48"/>
      <c r="JVQ24" s="48"/>
      <c r="JVR24" s="48"/>
      <c r="JVS24" s="48"/>
      <c r="JVT24" s="48"/>
      <c r="JVU24" s="48"/>
      <c r="JVV24" s="48"/>
      <c r="JVW24" s="48"/>
      <c r="JVX24" s="48"/>
      <c r="JVY24" s="48"/>
      <c r="JVZ24" s="48"/>
      <c r="JWA24" s="48"/>
      <c r="JWB24" s="49"/>
      <c r="JWC24" s="48"/>
      <c r="JWD24" s="48"/>
      <c r="JWE24" s="48"/>
      <c r="JWF24" s="48"/>
      <c r="JWG24" s="48"/>
      <c r="JWH24" s="48"/>
      <c r="JWI24" s="48"/>
      <c r="JWJ24" s="48"/>
      <c r="JWK24" s="48"/>
      <c r="JWL24" s="48"/>
      <c r="JWM24" s="48"/>
      <c r="JWN24" s="48"/>
      <c r="JWO24" s="48"/>
      <c r="JWP24" s="49"/>
      <c r="JWQ24" s="48"/>
      <c r="JWR24" s="48"/>
      <c r="JWS24" s="48"/>
      <c r="JWT24" s="48"/>
      <c r="JWU24" s="48"/>
      <c r="JWV24" s="48"/>
      <c r="JWW24" s="48"/>
      <c r="JWX24" s="48"/>
      <c r="JWY24" s="48"/>
      <c r="JWZ24" s="48"/>
      <c r="JXA24" s="48"/>
      <c r="JXB24" s="48"/>
      <c r="JXC24" s="48"/>
      <c r="JXD24" s="49"/>
      <c r="JXE24" s="48"/>
      <c r="JXF24" s="48"/>
      <c r="JXG24" s="48"/>
      <c r="JXH24" s="48"/>
      <c r="JXI24" s="48"/>
      <c r="JXJ24" s="48"/>
      <c r="JXK24" s="48"/>
      <c r="JXL24" s="48"/>
      <c r="JXM24" s="48"/>
      <c r="JXN24" s="48"/>
      <c r="JXO24" s="48"/>
      <c r="JXP24" s="48"/>
      <c r="JXQ24" s="48"/>
      <c r="JXR24" s="49"/>
      <c r="JXS24" s="48"/>
      <c r="JXT24" s="48"/>
      <c r="JXU24" s="48"/>
      <c r="JXV24" s="48"/>
      <c r="JXW24" s="48"/>
      <c r="JXX24" s="48"/>
      <c r="JXY24" s="48"/>
      <c r="JXZ24" s="48"/>
      <c r="JYA24" s="48"/>
      <c r="JYB24" s="48"/>
      <c r="JYC24" s="48"/>
      <c r="JYD24" s="48"/>
      <c r="JYE24" s="48"/>
      <c r="JYF24" s="49"/>
      <c r="JYG24" s="48"/>
      <c r="JYH24" s="48"/>
      <c r="JYI24" s="48"/>
      <c r="JYJ24" s="48"/>
      <c r="JYK24" s="48"/>
      <c r="JYL24" s="48"/>
      <c r="JYM24" s="48"/>
      <c r="JYN24" s="48"/>
      <c r="JYO24" s="48"/>
      <c r="JYP24" s="48"/>
      <c r="JYQ24" s="48"/>
      <c r="JYR24" s="48"/>
      <c r="JYS24" s="48"/>
      <c r="JYT24" s="49"/>
      <c r="JYU24" s="48"/>
      <c r="JYV24" s="48"/>
      <c r="JYW24" s="48"/>
      <c r="JYX24" s="48"/>
      <c r="JYY24" s="48"/>
      <c r="JYZ24" s="48"/>
      <c r="JZA24" s="48"/>
      <c r="JZB24" s="48"/>
      <c r="JZC24" s="48"/>
      <c r="JZD24" s="48"/>
      <c r="JZE24" s="48"/>
      <c r="JZF24" s="48"/>
      <c r="JZG24" s="48"/>
      <c r="JZH24" s="49"/>
      <c r="JZI24" s="48"/>
      <c r="JZJ24" s="48"/>
      <c r="JZK24" s="48"/>
      <c r="JZL24" s="48"/>
      <c r="JZM24" s="48"/>
      <c r="JZN24" s="48"/>
      <c r="JZO24" s="48"/>
      <c r="JZP24" s="48"/>
      <c r="JZQ24" s="48"/>
      <c r="JZR24" s="48"/>
      <c r="JZS24" s="48"/>
      <c r="JZT24" s="48"/>
      <c r="JZU24" s="48"/>
      <c r="JZV24" s="49"/>
      <c r="JZW24" s="48"/>
      <c r="JZX24" s="48"/>
      <c r="JZY24" s="48"/>
      <c r="JZZ24" s="48"/>
      <c r="KAA24" s="48"/>
      <c r="KAB24" s="48"/>
      <c r="KAC24" s="48"/>
      <c r="KAD24" s="48"/>
      <c r="KAE24" s="48"/>
      <c r="KAF24" s="48"/>
      <c r="KAG24" s="48"/>
      <c r="KAH24" s="48"/>
      <c r="KAI24" s="48"/>
      <c r="KAJ24" s="49"/>
      <c r="KAK24" s="48"/>
      <c r="KAL24" s="48"/>
      <c r="KAM24" s="48"/>
      <c r="KAN24" s="48"/>
      <c r="KAO24" s="48"/>
      <c r="KAP24" s="48"/>
      <c r="KAQ24" s="48"/>
      <c r="KAR24" s="48"/>
      <c r="KAS24" s="48"/>
      <c r="KAT24" s="48"/>
      <c r="KAU24" s="48"/>
      <c r="KAV24" s="48"/>
      <c r="KAW24" s="48"/>
      <c r="KAX24" s="49"/>
      <c r="KAY24" s="48"/>
      <c r="KAZ24" s="48"/>
      <c r="KBA24" s="48"/>
      <c r="KBB24" s="48"/>
      <c r="KBC24" s="48"/>
      <c r="KBD24" s="48"/>
      <c r="KBE24" s="48"/>
      <c r="KBF24" s="48"/>
      <c r="KBG24" s="48"/>
      <c r="KBH24" s="48"/>
      <c r="KBI24" s="48"/>
      <c r="KBJ24" s="48"/>
      <c r="KBK24" s="48"/>
      <c r="KBL24" s="49"/>
      <c r="KBM24" s="48"/>
      <c r="KBN24" s="48"/>
      <c r="KBO24" s="48"/>
      <c r="KBP24" s="48"/>
      <c r="KBQ24" s="48"/>
      <c r="KBR24" s="48"/>
      <c r="KBS24" s="48"/>
      <c r="KBT24" s="48"/>
      <c r="KBU24" s="48"/>
      <c r="KBV24" s="48"/>
      <c r="KBW24" s="48"/>
      <c r="KBX24" s="48"/>
      <c r="KBY24" s="48"/>
      <c r="KBZ24" s="49"/>
      <c r="KCA24" s="48"/>
      <c r="KCB24" s="48"/>
      <c r="KCC24" s="48"/>
      <c r="KCD24" s="48"/>
      <c r="KCE24" s="48"/>
      <c r="KCF24" s="48"/>
      <c r="KCG24" s="48"/>
      <c r="KCH24" s="48"/>
      <c r="KCI24" s="48"/>
      <c r="KCJ24" s="48"/>
      <c r="KCK24" s="48"/>
      <c r="KCL24" s="48"/>
      <c r="KCM24" s="48"/>
      <c r="KCN24" s="49"/>
      <c r="KCO24" s="48"/>
      <c r="KCP24" s="48"/>
      <c r="KCQ24" s="48"/>
      <c r="KCR24" s="48"/>
      <c r="KCS24" s="48"/>
      <c r="KCT24" s="48"/>
      <c r="KCU24" s="48"/>
      <c r="KCV24" s="48"/>
      <c r="KCW24" s="48"/>
      <c r="KCX24" s="48"/>
      <c r="KCY24" s="48"/>
      <c r="KCZ24" s="48"/>
      <c r="KDA24" s="48"/>
      <c r="KDB24" s="49"/>
      <c r="KDC24" s="48"/>
      <c r="KDD24" s="48"/>
      <c r="KDE24" s="48"/>
      <c r="KDF24" s="48"/>
      <c r="KDG24" s="48"/>
      <c r="KDH24" s="48"/>
      <c r="KDI24" s="48"/>
      <c r="KDJ24" s="48"/>
      <c r="KDK24" s="48"/>
      <c r="KDL24" s="48"/>
      <c r="KDM24" s="48"/>
      <c r="KDN24" s="48"/>
      <c r="KDO24" s="48"/>
      <c r="KDP24" s="49"/>
      <c r="KDQ24" s="48"/>
      <c r="KDR24" s="48"/>
      <c r="KDS24" s="48"/>
      <c r="KDT24" s="48"/>
      <c r="KDU24" s="48"/>
      <c r="KDV24" s="48"/>
      <c r="KDW24" s="48"/>
      <c r="KDX24" s="48"/>
      <c r="KDY24" s="48"/>
      <c r="KDZ24" s="48"/>
      <c r="KEA24" s="48"/>
      <c r="KEB24" s="48"/>
      <c r="KEC24" s="48"/>
      <c r="KED24" s="49"/>
      <c r="KEE24" s="48"/>
      <c r="KEF24" s="48"/>
      <c r="KEG24" s="48"/>
      <c r="KEH24" s="48"/>
      <c r="KEI24" s="48"/>
      <c r="KEJ24" s="48"/>
      <c r="KEK24" s="48"/>
      <c r="KEL24" s="48"/>
      <c r="KEM24" s="48"/>
      <c r="KEN24" s="48"/>
      <c r="KEO24" s="48"/>
      <c r="KEP24" s="48"/>
      <c r="KEQ24" s="48"/>
      <c r="KER24" s="49"/>
      <c r="KES24" s="48"/>
      <c r="KET24" s="48"/>
      <c r="KEU24" s="48"/>
      <c r="KEV24" s="48"/>
      <c r="KEW24" s="48"/>
      <c r="KEX24" s="48"/>
      <c r="KEY24" s="48"/>
      <c r="KEZ24" s="48"/>
      <c r="KFA24" s="48"/>
      <c r="KFB24" s="48"/>
      <c r="KFC24" s="48"/>
      <c r="KFD24" s="48"/>
      <c r="KFE24" s="48"/>
      <c r="KFF24" s="49"/>
      <c r="KFG24" s="48"/>
      <c r="KFH24" s="48"/>
      <c r="KFI24" s="48"/>
      <c r="KFJ24" s="48"/>
      <c r="KFK24" s="48"/>
      <c r="KFL24" s="48"/>
      <c r="KFM24" s="48"/>
      <c r="KFN24" s="48"/>
      <c r="KFO24" s="48"/>
      <c r="KFP24" s="48"/>
      <c r="KFQ24" s="48"/>
      <c r="KFR24" s="48"/>
      <c r="KFS24" s="48"/>
      <c r="KFT24" s="49"/>
      <c r="KFU24" s="48"/>
      <c r="KFV24" s="48"/>
      <c r="KFW24" s="48"/>
      <c r="KFX24" s="48"/>
      <c r="KFY24" s="48"/>
      <c r="KFZ24" s="48"/>
      <c r="KGA24" s="48"/>
      <c r="KGB24" s="48"/>
      <c r="KGC24" s="48"/>
      <c r="KGD24" s="48"/>
      <c r="KGE24" s="48"/>
      <c r="KGF24" s="48"/>
      <c r="KGG24" s="48"/>
      <c r="KGH24" s="49"/>
      <c r="KGI24" s="48"/>
      <c r="KGJ24" s="48"/>
      <c r="KGK24" s="48"/>
      <c r="KGL24" s="48"/>
      <c r="KGM24" s="48"/>
      <c r="KGN24" s="48"/>
      <c r="KGO24" s="48"/>
      <c r="KGP24" s="48"/>
      <c r="KGQ24" s="48"/>
      <c r="KGR24" s="48"/>
      <c r="KGS24" s="48"/>
      <c r="KGT24" s="48"/>
      <c r="KGU24" s="48"/>
      <c r="KGV24" s="49"/>
      <c r="KGW24" s="48"/>
      <c r="KGX24" s="48"/>
      <c r="KGY24" s="48"/>
      <c r="KGZ24" s="48"/>
      <c r="KHA24" s="48"/>
      <c r="KHB24" s="48"/>
      <c r="KHC24" s="48"/>
      <c r="KHD24" s="48"/>
      <c r="KHE24" s="48"/>
      <c r="KHF24" s="48"/>
      <c r="KHG24" s="48"/>
      <c r="KHH24" s="48"/>
      <c r="KHI24" s="48"/>
      <c r="KHJ24" s="49"/>
      <c r="KHK24" s="48"/>
      <c r="KHL24" s="48"/>
      <c r="KHM24" s="48"/>
      <c r="KHN24" s="48"/>
      <c r="KHO24" s="48"/>
      <c r="KHP24" s="48"/>
      <c r="KHQ24" s="48"/>
      <c r="KHR24" s="48"/>
      <c r="KHS24" s="48"/>
      <c r="KHT24" s="48"/>
      <c r="KHU24" s="48"/>
      <c r="KHV24" s="48"/>
      <c r="KHW24" s="48"/>
      <c r="KHX24" s="49"/>
      <c r="KHY24" s="48"/>
      <c r="KHZ24" s="48"/>
      <c r="KIA24" s="48"/>
      <c r="KIB24" s="48"/>
      <c r="KIC24" s="48"/>
      <c r="KID24" s="48"/>
      <c r="KIE24" s="48"/>
      <c r="KIF24" s="48"/>
      <c r="KIG24" s="48"/>
      <c r="KIH24" s="48"/>
      <c r="KII24" s="48"/>
      <c r="KIJ24" s="48"/>
      <c r="KIK24" s="48"/>
      <c r="KIL24" s="49"/>
      <c r="KIM24" s="48"/>
      <c r="KIN24" s="48"/>
      <c r="KIO24" s="48"/>
      <c r="KIP24" s="48"/>
      <c r="KIQ24" s="48"/>
      <c r="KIR24" s="48"/>
      <c r="KIS24" s="48"/>
      <c r="KIT24" s="48"/>
      <c r="KIU24" s="48"/>
      <c r="KIV24" s="48"/>
      <c r="KIW24" s="48"/>
      <c r="KIX24" s="48"/>
      <c r="KIY24" s="48"/>
      <c r="KIZ24" s="49"/>
      <c r="KJA24" s="48"/>
      <c r="KJB24" s="48"/>
      <c r="KJC24" s="48"/>
      <c r="KJD24" s="48"/>
      <c r="KJE24" s="48"/>
      <c r="KJF24" s="48"/>
      <c r="KJG24" s="48"/>
      <c r="KJH24" s="48"/>
      <c r="KJI24" s="48"/>
      <c r="KJJ24" s="48"/>
      <c r="KJK24" s="48"/>
      <c r="KJL24" s="48"/>
      <c r="KJM24" s="48"/>
      <c r="KJN24" s="49"/>
      <c r="KJO24" s="48"/>
      <c r="KJP24" s="48"/>
      <c r="KJQ24" s="48"/>
      <c r="KJR24" s="48"/>
      <c r="KJS24" s="48"/>
      <c r="KJT24" s="48"/>
      <c r="KJU24" s="48"/>
      <c r="KJV24" s="48"/>
      <c r="KJW24" s="48"/>
      <c r="KJX24" s="48"/>
      <c r="KJY24" s="48"/>
      <c r="KJZ24" s="48"/>
      <c r="KKA24" s="48"/>
      <c r="KKB24" s="49"/>
      <c r="KKC24" s="48"/>
      <c r="KKD24" s="48"/>
      <c r="KKE24" s="48"/>
      <c r="KKF24" s="48"/>
      <c r="KKG24" s="48"/>
      <c r="KKH24" s="48"/>
      <c r="KKI24" s="48"/>
      <c r="KKJ24" s="48"/>
      <c r="KKK24" s="48"/>
      <c r="KKL24" s="48"/>
      <c r="KKM24" s="48"/>
      <c r="KKN24" s="48"/>
      <c r="KKO24" s="48"/>
      <c r="KKP24" s="49"/>
      <c r="KKQ24" s="48"/>
      <c r="KKR24" s="48"/>
      <c r="KKS24" s="48"/>
      <c r="KKT24" s="48"/>
      <c r="KKU24" s="48"/>
      <c r="KKV24" s="48"/>
      <c r="KKW24" s="48"/>
      <c r="KKX24" s="48"/>
      <c r="KKY24" s="48"/>
      <c r="KKZ24" s="48"/>
      <c r="KLA24" s="48"/>
      <c r="KLB24" s="48"/>
      <c r="KLC24" s="48"/>
      <c r="KLD24" s="49"/>
      <c r="KLE24" s="48"/>
      <c r="KLF24" s="48"/>
      <c r="KLG24" s="48"/>
      <c r="KLH24" s="48"/>
      <c r="KLI24" s="48"/>
      <c r="KLJ24" s="48"/>
      <c r="KLK24" s="48"/>
      <c r="KLL24" s="48"/>
      <c r="KLM24" s="48"/>
      <c r="KLN24" s="48"/>
      <c r="KLO24" s="48"/>
      <c r="KLP24" s="48"/>
      <c r="KLQ24" s="48"/>
      <c r="KLR24" s="49"/>
      <c r="KLS24" s="48"/>
      <c r="KLT24" s="48"/>
      <c r="KLU24" s="48"/>
      <c r="KLV24" s="48"/>
      <c r="KLW24" s="48"/>
      <c r="KLX24" s="48"/>
      <c r="KLY24" s="48"/>
      <c r="KLZ24" s="48"/>
      <c r="KMA24" s="48"/>
      <c r="KMB24" s="48"/>
      <c r="KMC24" s="48"/>
      <c r="KMD24" s="48"/>
      <c r="KME24" s="48"/>
      <c r="KMF24" s="49"/>
      <c r="KMG24" s="48"/>
      <c r="KMH24" s="48"/>
      <c r="KMI24" s="48"/>
      <c r="KMJ24" s="48"/>
      <c r="KMK24" s="48"/>
      <c r="KML24" s="48"/>
      <c r="KMM24" s="48"/>
      <c r="KMN24" s="48"/>
      <c r="KMO24" s="48"/>
      <c r="KMP24" s="48"/>
      <c r="KMQ24" s="48"/>
      <c r="KMR24" s="48"/>
      <c r="KMS24" s="48"/>
      <c r="KMT24" s="49"/>
      <c r="KMU24" s="48"/>
      <c r="KMV24" s="48"/>
      <c r="KMW24" s="48"/>
      <c r="KMX24" s="48"/>
      <c r="KMY24" s="48"/>
      <c r="KMZ24" s="48"/>
      <c r="KNA24" s="48"/>
      <c r="KNB24" s="48"/>
      <c r="KNC24" s="48"/>
      <c r="KND24" s="48"/>
      <c r="KNE24" s="48"/>
      <c r="KNF24" s="48"/>
      <c r="KNG24" s="48"/>
      <c r="KNH24" s="49"/>
      <c r="KNI24" s="48"/>
      <c r="KNJ24" s="48"/>
      <c r="KNK24" s="48"/>
      <c r="KNL24" s="48"/>
      <c r="KNM24" s="48"/>
      <c r="KNN24" s="48"/>
      <c r="KNO24" s="48"/>
      <c r="KNP24" s="48"/>
      <c r="KNQ24" s="48"/>
      <c r="KNR24" s="48"/>
      <c r="KNS24" s="48"/>
      <c r="KNT24" s="48"/>
      <c r="KNU24" s="48"/>
      <c r="KNV24" s="49"/>
      <c r="KNW24" s="48"/>
      <c r="KNX24" s="48"/>
      <c r="KNY24" s="48"/>
      <c r="KNZ24" s="48"/>
      <c r="KOA24" s="48"/>
      <c r="KOB24" s="48"/>
      <c r="KOC24" s="48"/>
      <c r="KOD24" s="48"/>
      <c r="KOE24" s="48"/>
      <c r="KOF24" s="48"/>
      <c r="KOG24" s="48"/>
      <c r="KOH24" s="48"/>
      <c r="KOI24" s="48"/>
      <c r="KOJ24" s="49"/>
      <c r="KOK24" s="48"/>
      <c r="KOL24" s="48"/>
      <c r="KOM24" s="48"/>
      <c r="KON24" s="48"/>
      <c r="KOO24" s="48"/>
      <c r="KOP24" s="48"/>
      <c r="KOQ24" s="48"/>
      <c r="KOR24" s="48"/>
      <c r="KOS24" s="48"/>
      <c r="KOT24" s="48"/>
      <c r="KOU24" s="48"/>
      <c r="KOV24" s="48"/>
      <c r="KOW24" s="48"/>
      <c r="KOX24" s="49"/>
      <c r="KOY24" s="48"/>
      <c r="KOZ24" s="48"/>
      <c r="KPA24" s="48"/>
      <c r="KPB24" s="48"/>
      <c r="KPC24" s="48"/>
      <c r="KPD24" s="48"/>
      <c r="KPE24" s="48"/>
      <c r="KPF24" s="48"/>
      <c r="KPG24" s="48"/>
      <c r="KPH24" s="48"/>
      <c r="KPI24" s="48"/>
      <c r="KPJ24" s="48"/>
      <c r="KPK24" s="48"/>
      <c r="KPL24" s="49"/>
      <c r="KPM24" s="48"/>
      <c r="KPN24" s="48"/>
      <c r="KPO24" s="48"/>
      <c r="KPP24" s="48"/>
      <c r="KPQ24" s="48"/>
      <c r="KPR24" s="48"/>
      <c r="KPS24" s="48"/>
      <c r="KPT24" s="48"/>
      <c r="KPU24" s="48"/>
      <c r="KPV24" s="48"/>
      <c r="KPW24" s="48"/>
      <c r="KPX24" s="48"/>
      <c r="KPY24" s="48"/>
      <c r="KPZ24" s="49"/>
      <c r="KQA24" s="48"/>
      <c r="KQB24" s="48"/>
      <c r="KQC24" s="48"/>
      <c r="KQD24" s="48"/>
      <c r="KQE24" s="48"/>
      <c r="KQF24" s="48"/>
      <c r="KQG24" s="48"/>
      <c r="KQH24" s="48"/>
      <c r="KQI24" s="48"/>
      <c r="KQJ24" s="48"/>
      <c r="KQK24" s="48"/>
      <c r="KQL24" s="48"/>
      <c r="KQM24" s="48"/>
      <c r="KQN24" s="49"/>
      <c r="KQO24" s="48"/>
      <c r="KQP24" s="48"/>
      <c r="KQQ24" s="48"/>
      <c r="KQR24" s="48"/>
      <c r="KQS24" s="48"/>
      <c r="KQT24" s="48"/>
      <c r="KQU24" s="48"/>
      <c r="KQV24" s="48"/>
      <c r="KQW24" s="48"/>
      <c r="KQX24" s="48"/>
      <c r="KQY24" s="48"/>
      <c r="KQZ24" s="48"/>
      <c r="KRA24" s="48"/>
      <c r="KRB24" s="49"/>
      <c r="KRC24" s="48"/>
      <c r="KRD24" s="48"/>
      <c r="KRE24" s="48"/>
      <c r="KRF24" s="48"/>
      <c r="KRG24" s="48"/>
      <c r="KRH24" s="48"/>
      <c r="KRI24" s="48"/>
      <c r="KRJ24" s="48"/>
      <c r="KRK24" s="48"/>
      <c r="KRL24" s="48"/>
      <c r="KRM24" s="48"/>
      <c r="KRN24" s="48"/>
      <c r="KRO24" s="48"/>
      <c r="KRP24" s="49"/>
      <c r="KRQ24" s="48"/>
      <c r="KRR24" s="48"/>
      <c r="KRS24" s="48"/>
      <c r="KRT24" s="48"/>
      <c r="KRU24" s="48"/>
      <c r="KRV24" s="48"/>
      <c r="KRW24" s="48"/>
      <c r="KRX24" s="48"/>
      <c r="KRY24" s="48"/>
      <c r="KRZ24" s="48"/>
      <c r="KSA24" s="48"/>
      <c r="KSB24" s="48"/>
      <c r="KSC24" s="48"/>
      <c r="KSD24" s="49"/>
      <c r="KSE24" s="48"/>
      <c r="KSF24" s="48"/>
      <c r="KSG24" s="48"/>
      <c r="KSH24" s="48"/>
      <c r="KSI24" s="48"/>
      <c r="KSJ24" s="48"/>
      <c r="KSK24" s="48"/>
      <c r="KSL24" s="48"/>
      <c r="KSM24" s="48"/>
      <c r="KSN24" s="48"/>
      <c r="KSO24" s="48"/>
      <c r="KSP24" s="48"/>
      <c r="KSQ24" s="48"/>
      <c r="KSR24" s="49"/>
      <c r="KSS24" s="48"/>
      <c r="KST24" s="48"/>
      <c r="KSU24" s="48"/>
      <c r="KSV24" s="48"/>
      <c r="KSW24" s="48"/>
      <c r="KSX24" s="48"/>
      <c r="KSY24" s="48"/>
      <c r="KSZ24" s="48"/>
      <c r="KTA24" s="48"/>
      <c r="KTB24" s="48"/>
      <c r="KTC24" s="48"/>
      <c r="KTD24" s="48"/>
      <c r="KTE24" s="48"/>
      <c r="KTF24" s="49"/>
      <c r="KTG24" s="48"/>
      <c r="KTH24" s="48"/>
      <c r="KTI24" s="48"/>
      <c r="KTJ24" s="48"/>
      <c r="KTK24" s="48"/>
      <c r="KTL24" s="48"/>
      <c r="KTM24" s="48"/>
      <c r="KTN24" s="48"/>
      <c r="KTO24" s="48"/>
      <c r="KTP24" s="48"/>
      <c r="KTQ24" s="48"/>
      <c r="KTR24" s="48"/>
      <c r="KTS24" s="48"/>
      <c r="KTT24" s="49"/>
      <c r="KTU24" s="48"/>
      <c r="KTV24" s="48"/>
      <c r="KTW24" s="48"/>
      <c r="KTX24" s="48"/>
      <c r="KTY24" s="48"/>
      <c r="KTZ24" s="48"/>
      <c r="KUA24" s="48"/>
      <c r="KUB24" s="48"/>
      <c r="KUC24" s="48"/>
      <c r="KUD24" s="48"/>
      <c r="KUE24" s="48"/>
      <c r="KUF24" s="48"/>
      <c r="KUG24" s="48"/>
      <c r="KUH24" s="49"/>
      <c r="KUI24" s="48"/>
      <c r="KUJ24" s="48"/>
      <c r="KUK24" s="48"/>
      <c r="KUL24" s="48"/>
      <c r="KUM24" s="48"/>
      <c r="KUN24" s="48"/>
      <c r="KUO24" s="48"/>
      <c r="KUP24" s="48"/>
      <c r="KUQ24" s="48"/>
      <c r="KUR24" s="48"/>
      <c r="KUS24" s="48"/>
      <c r="KUT24" s="48"/>
      <c r="KUU24" s="48"/>
      <c r="KUV24" s="49"/>
      <c r="KUW24" s="48"/>
      <c r="KUX24" s="48"/>
      <c r="KUY24" s="48"/>
      <c r="KUZ24" s="48"/>
      <c r="KVA24" s="48"/>
      <c r="KVB24" s="48"/>
      <c r="KVC24" s="48"/>
      <c r="KVD24" s="48"/>
      <c r="KVE24" s="48"/>
      <c r="KVF24" s="48"/>
      <c r="KVG24" s="48"/>
      <c r="KVH24" s="48"/>
      <c r="KVI24" s="48"/>
      <c r="KVJ24" s="49"/>
      <c r="KVK24" s="48"/>
      <c r="KVL24" s="48"/>
      <c r="KVM24" s="48"/>
      <c r="KVN24" s="48"/>
      <c r="KVO24" s="48"/>
      <c r="KVP24" s="48"/>
      <c r="KVQ24" s="48"/>
      <c r="KVR24" s="48"/>
      <c r="KVS24" s="48"/>
      <c r="KVT24" s="48"/>
      <c r="KVU24" s="48"/>
      <c r="KVV24" s="48"/>
      <c r="KVW24" s="48"/>
      <c r="KVX24" s="49"/>
      <c r="KVY24" s="48"/>
      <c r="KVZ24" s="48"/>
      <c r="KWA24" s="48"/>
      <c r="KWB24" s="48"/>
      <c r="KWC24" s="48"/>
      <c r="KWD24" s="48"/>
      <c r="KWE24" s="48"/>
      <c r="KWF24" s="48"/>
      <c r="KWG24" s="48"/>
      <c r="KWH24" s="48"/>
      <c r="KWI24" s="48"/>
      <c r="KWJ24" s="48"/>
      <c r="KWK24" s="48"/>
      <c r="KWL24" s="49"/>
      <c r="KWM24" s="48"/>
      <c r="KWN24" s="48"/>
      <c r="KWO24" s="48"/>
      <c r="KWP24" s="48"/>
      <c r="KWQ24" s="48"/>
      <c r="KWR24" s="48"/>
      <c r="KWS24" s="48"/>
      <c r="KWT24" s="48"/>
      <c r="KWU24" s="48"/>
      <c r="KWV24" s="48"/>
      <c r="KWW24" s="48"/>
      <c r="KWX24" s="48"/>
      <c r="KWY24" s="48"/>
      <c r="KWZ24" s="49"/>
      <c r="KXA24" s="48"/>
      <c r="KXB24" s="48"/>
      <c r="KXC24" s="48"/>
      <c r="KXD24" s="48"/>
      <c r="KXE24" s="48"/>
      <c r="KXF24" s="48"/>
      <c r="KXG24" s="48"/>
      <c r="KXH24" s="48"/>
      <c r="KXI24" s="48"/>
      <c r="KXJ24" s="48"/>
      <c r="KXK24" s="48"/>
      <c r="KXL24" s="48"/>
      <c r="KXM24" s="48"/>
      <c r="KXN24" s="49"/>
      <c r="KXO24" s="48"/>
      <c r="KXP24" s="48"/>
      <c r="KXQ24" s="48"/>
      <c r="KXR24" s="48"/>
      <c r="KXS24" s="48"/>
      <c r="KXT24" s="48"/>
      <c r="KXU24" s="48"/>
      <c r="KXV24" s="48"/>
      <c r="KXW24" s="48"/>
      <c r="KXX24" s="48"/>
      <c r="KXY24" s="48"/>
      <c r="KXZ24" s="48"/>
      <c r="KYA24" s="48"/>
      <c r="KYB24" s="49"/>
      <c r="KYC24" s="48"/>
      <c r="KYD24" s="48"/>
      <c r="KYE24" s="48"/>
      <c r="KYF24" s="48"/>
      <c r="KYG24" s="48"/>
      <c r="KYH24" s="48"/>
      <c r="KYI24" s="48"/>
      <c r="KYJ24" s="48"/>
      <c r="KYK24" s="48"/>
      <c r="KYL24" s="48"/>
      <c r="KYM24" s="48"/>
      <c r="KYN24" s="48"/>
      <c r="KYO24" s="48"/>
      <c r="KYP24" s="49"/>
      <c r="KYQ24" s="48"/>
      <c r="KYR24" s="48"/>
      <c r="KYS24" s="48"/>
      <c r="KYT24" s="48"/>
      <c r="KYU24" s="48"/>
      <c r="KYV24" s="48"/>
      <c r="KYW24" s="48"/>
      <c r="KYX24" s="48"/>
      <c r="KYY24" s="48"/>
      <c r="KYZ24" s="48"/>
      <c r="KZA24" s="48"/>
      <c r="KZB24" s="48"/>
      <c r="KZC24" s="48"/>
      <c r="KZD24" s="49"/>
      <c r="KZE24" s="48"/>
      <c r="KZF24" s="48"/>
      <c r="KZG24" s="48"/>
      <c r="KZH24" s="48"/>
      <c r="KZI24" s="48"/>
      <c r="KZJ24" s="48"/>
      <c r="KZK24" s="48"/>
      <c r="KZL24" s="48"/>
      <c r="KZM24" s="48"/>
      <c r="KZN24" s="48"/>
      <c r="KZO24" s="48"/>
      <c r="KZP24" s="48"/>
      <c r="KZQ24" s="48"/>
      <c r="KZR24" s="49"/>
      <c r="KZS24" s="48"/>
      <c r="KZT24" s="48"/>
      <c r="KZU24" s="48"/>
      <c r="KZV24" s="48"/>
      <c r="KZW24" s="48"/>
      <c r="KZX24" s="48"/>
      <c r="KZY24" s="48"/>
      <c r="KZZ24" s="48"/>
      <c r="LAA24" s="48"/>
      <c r="LAB24" s="48"/>
      <c r="LAC24" s="48"/>
      <c r="LAD24" s="48"/>
      <c r="LAE24" s="48"/>
      <c r="LAF24" s="49"/>
      <c r="LAG24" s="48"/>
      <c r="LAH24" s="48"/>
      <c r="LAI24" s="48"/>
      <c r="LAJ24" s="48"/>
      <c r="LAK24" s="48"/>
      <c r="LAL24" s="48"/>
      <c r="LAM24" s="48"/>
      <c r="LAN24" s="48"/>
      <c r="LAO24" s="48"/>
      <c r="LAP24" s="48"/>
      <c r="LAQ24" s="48"/>
      <c r="LAR24" s="48"/>
      <c r="LAS24" s="48"/>
      <c r="LAT24" s="49"/>
      <c r="LAU24" s="48"/>
      <c r="LAV24" s="48"/>
      <c r="LAW24" s="48"/>
      <c r="LAX24" s="48"/>
      <c r="LAY24" s="48"/>
      <c r="LAZ24" s="48"/>
      <c r="LBA24" s="48"/>
      <c r="LBB24" s="48"/>
      <c r="LBC24" s="48"/>
      <c r="LBD24" s="48"/>
      <c r="LBE24" s="48"/>
      <c r="LBF24" s="48"/>
      <c r="LBG24" s="48"/>
      <c r="LBH24" s="49"/>
      <c r="LBI24" s="48"/>
      <c r="LBJ24" s="48"/>
      <c r="LBK24" s="48"/>
      <c r="LBL24" s="48"/>
      <c r="LBM24" s="48"/>
      <c r="LBN24" s="48"/>
      <c r="LBO24" s="48"/>
      <c r="LBP24" s="48"/>
      <c r="LBQ24" s="48"/>
      <c r="LBR24" s="48"/>
      <c r="LBS24" s="48"/>
      <c r="LBT24" s="48"/>
      <c r="LBU24" s="48"/>
      <c r="LBV24" s="49"/>
      <c r="LBW24" s="48"/>
      <c r="LBX24" s="48"/>
      <c r="LBY24" s="48"/>
      <c r="LBZ24" s="48"/>
      <c r="LCA24" s="48"/>
      <c r="LCB24" s="48"/>
      <c r="LCC24" s="48"/>
      <c r="LCD24" s="48"/>
      <c r="LCE24" s="48"/>
      <c r="LCF24" s="48"/>
      <c r="LCG24" s="48"/>
      <c r="LCH24" s="48"/>
      <c r="LCI24" s="48"/>
      <c r="LCJ24" s="49"/>
      <c r="LCK24" s="48"/>
      <c r="LCL24" s="48"/>
      <c r="LCM24" s="48"/>
      <c r="LCN24" s="48"/>
      <c r="LCO24" s="48"/>
      <c r="LCP24" s="48"/>
      <c r="LCQ24" s="48"/>
      <c r="LCR24" s="48"/>
      <c r="LCS24" s="48"/>
      <c r="LCT24" s="48"/>
      <c r="LCU24" s="48"/>
      <c r="LCV24" s="48"/>
      <c r="LCW24" s="48"/>
      <c r="LCX24" s="49"/>
      <c r="LCY24" s="48"/>
      <c r="LCZ24" s="48"/>
      <c r="LDA24" s="48"/>
      <c r="LDB24" s="48"/>
      <c r="LDC24" s="48"/>
      <c r="LDD24" s="48"/>
      <c r="LDE24" s="48"/>
      <c r="LDF24" s="48"/>
      <c r="LDG24" s="48"/>
      <c r="LDH24" s="48"/>
      <c r="LDI24" s="48"/>
      <c r="LDJ24" s="48"/>
      <c r="LDK24" s="48"/>
      <c r="LDL24" s="49"/>
      <c r="LDM24" s="48"/>
      <c r="LDN24" s="48"/>
      <c r="LDO24" s="48"/>
      <c r="LDP24" s="48"/>
      <c r="LDQ24" s="48"/>
      <c r="LDR24" s="48"/>
      <c r="LDS24" s="48"/>
      <c r="LDT24" s="48"/>
      <c r="LDU24" s="48"/>
      <c r="LDV24" s="48"/>
      <c r="LDW24" s="48"/>
      <c r="LDX24" s="48"/>
      <c r="LDY24" s="48"/>
      <c r="LDZ24" s="49"/>
      <c r="LEA24" s="48"/>
      <c r="LEB24" s="48"/>
      <c r="LEC24" s="48"/>
      <c r="LED24" s="48"/>
      <c r="LEE24" s="48"/>
      <c r="LEF24" s="48"/>
      <c r="LEG24" s="48"/>
      <c r="LEH24" s="48"/>
      <c r="LEI24" s="48"/>
      <c r="LEJ24" s="48"/>
      <c r="LEK24" s="48"/>
      <c r="LEL24" s="48"/>
      <c r="LEM24" s="48"/>
      <c r="LEN24" s="49"/>
      <c r="LEO24" s="48"/>
      <c r="LEP24" s="48"/>
      <c r="LEQ24" s="48"/>
      <c r="LER24" s="48"/>
      <c r="LES24" s="48"/>
      <c r="LET24" s="48"/>
      <c r="LEU24" s="48"/>
      <c r="LEV24" s="48"/>
      <c r="LEW24" s="48"/>
      <c r="LEX24" s="48"/>
      <c r="LEY24" s="48"/>
      <c r="LEZ24" s="48"/>
      <c r="LFA24" s="48"/>
      <c r="LFB24" s="49"/>
      <c r="LFC24" s="48"/>
      <c r="LFD24" s="48"/>
      <c r="LFE24" s="48"/>
      <c r="LFF24" s="48"/>
      <c r="LFG24" s="48"/>
      <c r="LFH24" s="48"/>
      <c r="LFI24" s="48"/>
      <c r="LFJ24" s="48"/>
      <c r="LFK24" s="48"/>
      <c r="LFL24" s="48"/>
      <c r="LFM24" s="48"/>
      <c r="LFN24" s="48"/>
      <c r="LFO24" s="48"/>
      <c r="LFP24" s="49"/>
      <c r="LFQ24" s="48"/>
      <c r="LFR24" s="48"/>
      <c r="LFS24" s="48"/>
      <c r="LFT24" s="48"/>
      <c r="LFU24" s="48"/>
      <c r="LFV24" s="48"/>
      <c r="LFW24" s="48"/>
      <c r="LFX24" s="48"/>
      <c r="LFY24" s="48"/>
      <c r="LFZ24" s="48"/>
      <c r="LGA24" s="48"/>
      <c r="LGB24" s="48"/>
      <c r="LGC24" s="48"/>
      <c r="LGD24" s="49"/>
      <c r="LGE24" s="48"/>
      <c r="LGF24" s="48"/>
      <c r="LGG24" s="48"/>
      <c r="LGH24" s="48"/>
      <c r="LGI24" s="48"/>
      <c r="LGJ24" s="48"/>
      <c r="LGK24" s="48"/>
      <c r="LGL24" s="48"/>
      <c r="LGM24" s="48"/>
      <c r="LGN24" s="48"/>
      <c r="LGO24" s="48"/>
      <c r="LGP24" s="48"/>
      <c r="LGQ24" s="48"/>
      <c r="LGR24" s="49"/>
      <c r="LGS24" s="48"/>
      <c r="LGT24" s="48"/>
      <c r="LGU24" s="48"/>
      <c r="LGV24" s="48"/>
      <c r="LGW24" s="48"/>
      <c r="LGX24" s="48"/>
      <c r="LGY24" s="48"/>
      <c r="LGZ24" s="48"/>
      <c r="LHA24" s="48"/>
      <c r="LHB24" s="48"/>
      <c r="LHC24" s="48"/>
      <c r="LHD24" s="48"/>
      <c r="LHE24" s="48"/>
      <c r="LHF24" s="49"/>
      <c r="LHG24" s="48"/>
      <c r="LHH24" s="48"/>
      <c r="LHI24" s="48"/>
      <c r="LHJ24" s="48"/>
      <c r="LHK24" s="48"/>
      <c r="LHL24" s="48"/>
      <c r="LHM24" s="48"/>
      <c r="LHN24" s="48"/>
      <c r="LHO24" s="48"/>
      <c r="LHP24" s="48"/>
      <c r="LHQ24" s="48"/>
      <c r="LHR24" s="48"/>
      <c r="LHS24" s="48"/>
      <c r="LHT24" s="49"/>
      <c r="LHU24" s="48"/>
      <c r="LHV24" s="48"/>
      <c r="LHW24" s="48"/>
      <c r="LHX24" s="48"/>
      <c r="LHY24" s="48"/>
      <c r="LHZ24" s="48"/>
      <c r="LIA24" s="48"/>
      <c r="LIB24" s="48"/>
      <c r="LIC24" s="48"/>
      <c r="LID24" s="48"/>
      <c r="LIE24" s="48"/>
      <c r="LIF24" s="48"/>
      <c r="LIG24" s="48"/>
      <c r="LIH24" s="49"/>
      <c r="LII24" s="48"/>
      <c r="LIJ24" s="48"/>
      <c r="LIK24" s="48"/>
      <c r="LIL24" s="48"/>
      <c r="LIM24" s="48"/>
      <c r="LIN24" s="48"/>
      <c r="LIO24" s="48"/>
      <c r="LIP24" s="48"/>
      <c r="LIQ24" s="48"/>
      <c r="LIR24" s="48"/>
      <c r="LIS24" s="48"/>
      <c r="LIT24" s="48"/>
      <c r="LIU24" s="48"/>
      <c r="LIV24" s="49"/>
      <c r="LIW24" s="48"/>
      <c r="LIX24" s="48"/>
      <c r="LIY24" s="48"/>
      <c r="LIZ24" s="48"/>
      <c r="LJA24" s="48"/>
      <c r="LJB24" s="48"/>
      <c r="LJC24" s="48"/>
      <c r="LJD24" s="48"/>
      <c r="LJE24" s="48"/>
      <c r="LJF24" s="48"/>
      <c r="LJG24" s="48"/>
      <c r="LJH24" s="48"/>
      <c r="LJI24" s="48"/>
      <c r="LJJ24" s="49"/>
      <c r="LJK24" s="48"/>
      <c r="LJL24" s="48"/>
      <c r="LJM24" s="48"/>
      <c r="LJN24" s="48"/>
      <c r="LJO24" s="48"/>
      <c r="LJP24" s="48"/>
      <c r="LJQ24" s="48"/>
      <c r="LJR24" s="48"/>
      <c r="LJS24" s="48"/>
      <c r="LJT24" s="48"/>
      <c r="LJU24" s="48"/>
      <c r="LJV24" s="48"/>
      <c r="LJW24" s="48"/>
      <c r="LJX24" s="49"/>
      <c r="LJY24" s="48"/>
      <c r="LJZ24" s="48"/>
      <c r="LKA24" s="48"/>
      <c r="LKB24" s="48"/>
      <c r="LKC24" s="48"/>
      <c r="LKD24" s="48"/>
      <c r="LKE24" s="48"/>
      <c r="LKF24" s="48"/>
      <c r="LKG24" s="48"/>
      <c r="LKH24" s="48"/>
      <c r="LKI24" s="48"/>
      <c r="LKJ24" s="48"/>
      <c r="LKK24" s="48"/>
      <c r="LKL24" s="49"/>
      <c r="LKM24" s="48"/>
      <c r="LKN24" s="48"/>
      <c r="LKO24" s="48"/>
      <c r="LKP24" s="48"/>
      <c r="LKQ24" s="48"/>
      <c r="LKR24" s="48"/>
      <c r="LKS24" s="48"/>
      <c r="LKT24" s="48"/>
      <c r="LKU24" s="48"/>
      <c r="LKV24" s="48"/>
      <c r="LKW24" s="48"/>
      <c r="LKX24" s="48"/>
      <c r="LKY24" s="48"/>
      <c r="LKZ24" s="49"/>
      <c r="LLA24" s="48"/>
      <c r="LLB24" s="48"/>
      <c r="LLC24" s="48"/>
      <c r="LLD24" s="48"/>
      <c r="LLE24" s="48"/>
      <c r="LLF24" s="48"/>
      <c r="LLG24" s="48"/>
      <c r="LLH24" s="48"/>
      <c r="LLI24" s="48"/>
      <c r="LLJ24" s="48"/>
      <c r="LLK24" s="48"/>
      <c r="LLL24" s="48"/>
      <c r="LLM24" s="48"/>
      <c r="LLN24" s="49"/>
      <c r="LLO24" s="48"/>
      <c r="LLP24" s="48"/>
      <c r="LLQ24" s="48"/>
      <c r="LLR24" s="48"/>
      <c r="LLS24" s="48"/>
      <c r="LLT24" s="48"/>
      <c r="LLU24" s="48"/>
      <c r="LLV24" s="48"/>
      <c r="LLW24" s="48"/>
      <c r="LLX24" s="48"/>
      <c r="LLY24" s="48"/>
      <c r="LLZ24" s="48"/>
      <c r="LMA24" s="48"/>
      <c r="LMB24" s="49"/>
      <c r="LMC24" s="48"/>
      <c r="LMD24" s="48"/>
      <c r="LME24" s="48"/>
      <c r="LMF24" s="48"/>
      <c r="LMG24" s="48"/>
      <c r="LMH24" s="48"/>
      <c r="LMI24" s="48"/>
      <c r="LMJ24" s="48"/>
      <c r="LMK24" s="48"/>
      <c r="LML24" s="48"/>
      <c r="LMM24" s="48"/>
      <c r="LMN24" s="48"/>
      <c r="LMO24" s="48"/>
      <c r="LMP24" s="49"/>
      <c r="LMQ24" s="48"/>
      <c r="LMR24" s="48"/>
      <c r="LMS24" s="48"/>
      <c r="LMT24" s="48"/>
      <c r="LMU24" s="48"/>
      <c r="LMV24" s="48"/>
      <c r="LMW24" s="48"/>
      <c r="LMX24" s="48"/>
      <c r="LMY24" s="48"/>
      <c r="LMZ24" s="48"/>
      <c r="LNA24" s="48"/>
      <c r="LNB24" s="48"/>
      <c r="LNC24" s="48"/>
      <c r="LND24" s="49"/>
      <c r="LNE24" s="48"/>
      <c r="LNF24" s="48"/>
      <c r="LNG24" s="48"/>
      <c r="LNH24" s="48"/>
      <c r="LNI24" s="48"/>
      <c r="LNJ24" s="48"/>
      <c r="LNK24" s="48"/>
      <c r="LNL24" s="48"/>
      <c r="LNM24" s="48"/>
      <c r="LNN24" s="48"/>
      <c r="LNO24" s="48"/>
      <c r="LNP24" s="48"/>
      <c r="LNQ24" s="48"/>
      <c r="LNR24" s="49"/>
      <c r="LNS24" s="48"/>
      <c r="LNT24" s="48"/>
      <c r="LNU24" s="48"/>
      <c r="LNV24" s="48"/>
      <c r="LNW24" s="48"/>
      <c r="LNX24" s="48"/>
      <c r="LNY24" s="48"/>
      <c r="LNZ24" s="48"/>
      <c r="LOA24" s="48"/>
      <c r="LOB24" s="48"/>
      <c r="LOC24" s="48"/>
      <c r="LOD24" s="48"/>
      <c r="LOE24" s="48"/>
      <c r="LOF24" s="49"/>
      <c r="LOG24" s="48"/>
      <c r="LOH24" s="48"/>
      <c r="LOI24" s="48"/>
      <c r="LOJ24" s="48"/>
      <c r="LOK24" s="48"/>
      <c r="LOL24" s="48"/>
      <c r="LOM24" s="48"/>
      <c r="LON24" s="48"/>
      <c r="LOO24" s="48"/>
      <c r="LOP24" s="48"/>
      <c r="LOQ24" s="48"/>
      <c r="LOR24" s="48"/>
      <c r="LOS24" s="48"/>
      <c r="LOT24" s="49"/>
      <c r="LOU24" s="48"/>
      <c r="LOV24" s="48"/>
      <c r="LOW24" s="48"/>
      <c r="LOX24" s="48"/>
      <c r="LOY24" s="48"/>
      <c r="LOZ24" s="48"/>
      <c r="LPA24" s="48"/>
      <c r="LPB24" s="48"/>
      <c r="LPC24" s="48"/>
      <c r="LPD24" s="48"/>
      <c r="LPE24" s="48"/>
      <c r="LPF24" s="48"/>
      <c r="LPG24" s="48"/>
      <c r="LPH24" s="49"/>
      <c r="LPI24" s="48"/>
      <c r="LPJ24" s="48"/>
      <c r="LPK24" s="48"/>
      <c r="LPL24" s="48"/>
      <c r="LPM24" s="48"/>
      <c r="LPN24" s="48"/>
      <c r="LPO24" s="48"/>
      <c r="LPP24" s="48"/>
      <c r="LPQ24" s="48"/>
      <c r="LPR24" s="48"/>
      <c r="LPS24" s="48"/>
      <c r="LPT24" s="48"/>
      <c r="LPU24" s="48"/>
      <c r="LPV24" s="49"/>
      <c r="LPW24" s="48"/>
      <c r="LPX24" s="48"/>
      <c r="LPY24" s="48"/>
      <c r="LPZ24" s="48"/>
      <c r="LQA24" s="48"/>
      <c r="LQB24" s="48"/>
      <c r="LQC24" s="48"/>
      <c r="LQD24" s="48"/>
      <c r="LQE24" s="48"/>
      <c r="LQF24" s="48"/>
      <c r="LQG24" s="48"/>
      <c r="LQH24" s="48"/>
      <c r="LQI24" s="48"/>
      <c r="LQJ24" s="49"/>
      <c r="LQK24" s="48"/>
      <c r="LQL24" s="48"/>
      <c r="LQM24" s="48"/>
      <c r="LQN24" s="48"/>
      <c r="LQO24" s="48"/>
      <c r="LQP24" s="48"/>
      <c r="LQQ24" s="48"/>
      <c r="LQR24" s="48"/>
      <c r="LQS24" s="48"/>
      <c r="LQT24" s="48"/>
      <c r="LQU24" s="48"/>
      <c r="LQV24" s="48"/>
      <c r="LQW24" s="48"/>
      <c r="LQX24" s="49"/>
      <c r="LQY24" s="48"/>
      <c r="LQZ24" s="48"/>
      <c r="LRA24" s="48"/>
      <c r="LRB24" s="48"/>
      <c r="LRC24" s="48"/>
      <c r="LRD24" s="48"/>
      <c r="LRE24" s="48"/>
      <c r="LRF24" s="48"/>
      <c r="LRG24" s="48"/>
      <c r="LRH24" s="48"/>
      <c r="LRI24" s="48"/>
      <c r="LRJ24" s="48"/>
      <c r="LRK24" s="48"/>
      <c r="LRL24" s="49"/>
      <c r="LRM24" s="48"/>
      <c r="LRN24" s="48"/>
      <c r="LRO24" s="48"/>
      <c r="LRP24" s="48"/>
      <c r="LRQ24" s="48"/>
      <c r="LRR24" s="48"/>
      <c r="LRS24" s="48"/>
      <c r="LRT24" s="48"/>
      <c r="LRU24" s="48"/>
      <c r="LRV24" s="48"/>
      <c r="LRW24" s="48"/>
      <c r="LRX24" s="48"/>
      <c r="LRY24" s="48"/>
      <c r="LRZ24" s="49"/>
      <c r="LSA24" s="48"/>
      <c r="LSB24" s="48"/>
      <c r="LSC24" s="48"/>
      <c r="LSD24" s="48"/>
      <c r="LSE24" s="48"/>
      <c r="LSF24" s="48"/>
      <c r="LSG24" s="48"/>
      <c r="LSH24" s="48"/>
      <c r="LSI24" s="48"/>
      <c r="LSJ24" s="48"/>
      <c r="LSK24" s="48"/>
      <c r="LSL24" s="48"/>
      <c r="LSM24" s="48"/>
      <c r="LSN24" s="49"/>
      <c r="LSO24" s="48"/>
      <c r="LSP24" s="48"/>
      <c r="LSQ24" s="48"/>
      <c r="LSR24" s="48"/>
      <c r="LSS24" s="48"/>
      <c r="LST24" s="48"/>
      <c r="LSU24" s="48"/>
      <c r="LSV24" s="48"/>
      <c r="LSW24" s="48"/>
      <c r="LSX24" s="48"/>
      <c r="LSY24" s="48"/>
      <c r="LSZ24" s="48"/>
      <c r="LTA24" s="48"/>
      <c r="LTB24" s="49"/>
      <c r="LTC24" s="48"/>
      <c r="LTD24" s="48"/>
      <c r="LTE24" s="48"/>
      <c r="LTF24" s="48"/>
      <c r="LTG24" s="48"/>
      <c r="LTH24" s="48"/>
      <c r="LTI24" s="48"/>
      <c r="LTJ24" s="48"/>
      <c r="LTK24" s="48"/>
      <c r="LTL24" s="48"/>
      <c r="LTM24" s="48"/>
      <c r="LTN24" s="48"/>
      <c r="LTO24" s="48"/>
      <c r="LTP24" s="49"/>
      <c r="LTQ24" s="48"/>
      <c r="LTR24" s="48"/>
      <c r="LTS24" s="48"/>
      <c r="LTT24" s="48"/>
      <c r="LTU24" s="48"/>
      <c r="LTV24" s="48"/>
      <c r="LTW24" s="48"/>
      <c r="LTX24" s="48"/>
      <c r="LTY24" s="48"/>
      <c r="LTZ24" s="48"/>
      <c r="LUA24" s="48"/>
      <c r="LUB24" s="48"/>
      <c r="LUC24" s="48"/>
      <c r="LUD24" s="49"/>
      <c r="LUE24" s="48"/>
      <c r="LUF24" s="48"/>
      <c r="LUG24" s="48"/>
      <c r="LUH24" s="48"/>
      <c r="LUI24" s="48"/>
      <c r="LUJ24" s="48"/>
      <c r="LUK24" s="48"/>
      <c r="LUL24" s="48"/>
      <c r="LUM24" s="48"/>
      <c r="LUN24" s="48"/>
      <c r="LUO24" s="48"/>
      <c r="LUP24" s="48"/>
      <c r="LUQ24" s="48"/>
      <c r="LUR24" s="49"/>
      <c r="LUS24" s="48"/>
      <c r="LUT24" s="48"/>
      <c r="LUU24" s="48"/>
      <c r="LUV24" s="48"/>
      <c r="LUW24" s="48"/>
      <c r="LUX24" s="48"/>
      <c r="LUY24" s="48"/>
      <c r="LUZ24" s="48"/>
      <c r="LVA24" s="48"/>
      <c r="LVB24" s="48"/>
      <c r="LVC24" s="48"/>
      <c r="LVD24" s="48"/>
      <c r="LVE24" s="48"/>
      <c r="LVF24" s="49"/>
      <c r="LVG24" s="48"/>
      <c r="LVH24" s="48"/>
      <c r="LVI24" s="48"/>
      <c r="LVJ24" s="48"/>
      <c r="LVK24" s="48"/>
      <c r="LVL24" s="48"/>
      <c r="LVM24" s="48"/>
      <c r="LVN24" s="48"/>
      <c r="LVO24" s="48"/>
      <c r="LVP24" s="48"/>
      <c r="LVQ24" s="48"/>
      <c r="LVR24" s="48"/>
      <c r="LVS24" s="48"/>
      <c r="LVT24" s="49"/>
      <c r="LVU24" s="48"/>
      <c r="LVV24" s="48"/>
      <c r="LVW24" s="48"/>
      <c r="LVX24" s="48"/>
      <c r="LVY24" s="48"/>
      <c r="LVZ24" s="48"/>
      <c r="LWA24" s="48"/>
      <c r="LWB24" s="48"/>
      <c r="LWC24" s="48"/>
      <c r="LWD24" s="48"/>
      <c r="LWE24" s="48"/>
      <c r="LWF24" s="48"/>
      <c r="LWG24" s="48"/>
      <c r="LWH24" s="49"/>
      <c r="LWI24" s="48"/>
      <c r="LWJ24" s="48"/>
      <c r="LWK24" s="48"/>
      <c r="LWL24" s="48"/>
      <c r="LWM24" s="48"/>
      <c r="LWN24" s="48"/>
      <c r="LWO24" s="48"/>
      <c r="LWP24" s="48"/>
      <c r="LWQ24" s="48"/>
      <c r="LWR24" s="48"/>
      <c r="LWS24" s="48"/>
      <c r="LWT24" s="48"/>
      <c r="LWU24" s="48"/>
      <c r="LWV24" s="49"/>
      <c r="LWW24" s="48"/>
      <c r="LWX24" s="48"/>
      <c r="LWY24" s="48"/>
      <c r="LWZ24" s="48"/>
      <c r="LXA24" s="48"/>
      <c r="LXB24" s="48"/>
      <c r="LXC24" s="48"/>
      <c r="LXD24" s="48"/>
      <c r="LXE24" s="48"/>
      <c r="LXF24" s="48"/>
      <c r="LXG24" s="48"/>
      <c r="LXH24" s="48"/>
      <c r="LXI24" s="48"/>
      <c r="LXJ24" s="49"/>
      <c r="LXK24" s="48"/>
      <c r="LXL24" s="48"/>
      <c r="LXM24" s="48"/>
      <c r="LXN24" s="48"/>
      <c r="LXO24" s="48"/>
      <c r="LXP24" s="48"/>
      <c r="LXQ24" s="48"/>
      <c r="LXR24" s="48"/>
      <c r="LXS24" s="48"/>
      <c r="LXT24" s="48"/>
      <c r="LXU24" s="48"/>
      <c r="LXV24" s="48"/>
      <c r="LXW24" s="48"/>
      <c r="LXX24" s="49"/>
      <c r="LXY24" s="48"/>
      <c r="LXZ24" s="48"/>
      <c r="LYA24" s="48"/>
      <c r="LYB24" s="48"/>
      <c r="LYC24" s="48"/>
      <c r="LYD24" s="48"/>
      <c r="LYE24" s="48"/>
      <c r="LYF24" s="48"/>
      <c r="LYG24" s="48"/>
      <c r="LYH24" s="48"/>
      <c r="LYI24" s="48"/>
      <c r="LYJ24" s="48"/>
      <c r="LYK24" s="48"/>
      <c r="LYL24" s="49"/>
      <c r="LYM24" s="48"/>
      <c r="LYN24" s="48"/>
      <c r="LYO24" s="48"/>
      <c r="LYP24" s="48"/>
      <c r="LYQ24" s="48"/>
      <c r="LYR24" s="48"/>
      <c r="LYS24" s="48"/>
      <c r="LYT24" s="48"/>
      <c r="LYU24" s="48"/>
      <c r="LYV24" s="48"/>
      <c r="LYW24" s="48"/>
      <c r="LYX24" s="48"/>
      <c r="LYY24" s="48"/>
      <c r="LYZ24" s="49"/>
      <c r="LZA24" s="48"/>
      <c r="LZB24" s="48"/>
      <c r="LZC24" s="48"/>
      <c r="LZD24" s="48"/>
      <c r="LZE24" s="48"/>
      <c r="LZF24" s="48"/>
      <c r="LZG24" s="48"/>
      <c r="LZH24" s="48"/>
      <c r="LZI24" s="48"/>
      <c r="LZJ24" s="48"/>
      <c r="LZK24" s="48"/>
      <c r="LZL24" s="48"/>
      <c r="LZM24" s="48"/>
      <c r="LZN24" s="49"/>
      <c r="LZO24" s="48"/>
      <c r="LZP24" s="48"/>
      <c r="LZQ24" s="48"/>
      <c r="LZR24" s="48"/>
      <c r="LZS24" s="48"/>
      <c r="LZT24" s="48"/>
      <c r="LZU24" s="48"/>
      <c r="LZV24" s="48"/>
      <c r="LZW24" s="48"/>
      <c r="LZX24" s="48"/>
      <c r="LZY24" s="48"/>
      <c r="LZZ24" s="48"/>
      <c r="MAA24" s="48"/>
      <c r="MAB24" s="49"/>
      <c r="MAC24" s="48"/>
      <c r="MAD24" s="48"/>
      <c r="MAE24" s="48"/>
      <c r="MAF24" s="48"/>
      <c r="MAG24" s="48"/>
      <c r="MAH24" s="48"/>
      <c r="MAI24" s="48"/>
      <c r="MAJ24" s="48"/>
      <c r="MAK24" s="48"/>
      <c r="MAL24" s="48"/>
      <c r="MAM24" s="48"/>
      <c r="MAN24" s="48"/>
      <c r="MAO24" s="48"/>
      <c r="MAP24" s="49"/>
      <c r="MAQ24" s="48"/>
      <c r="MAR24" s="48"/>
      <c r="MAS24" s="48"/>
      <c r="MAT24" s="48"/>
      <c r="MAU24" s="48"/>
      <c r="MAV24" s="48"/>
      <c r="MAW24" s="48"/>
      <c r="MAX24" s="48"/>
      <c r="MAY24" s="48"/>
      <c r="MAZ24" s="48"/>
      <c r="MBA24" s="48"/>
      <c r="MBB24" s="48"/>
      <c r="MBC24" s="48"/>
      <c r="MBD24" s="49"/>
      <c r="MBE24" s="48"/>
      <c r="MBF24" s="48"/>
      <c r="MBG24" s="48"/>
      <c r="MBH24" s="48"/>
      <c r="MBI24" s="48"/>
      <c r="MBJ24" s="48"/>
      <c r="MBK24" s="48"/>
      <c r="MBL24" s="48"/>
      <c r="MBM24" s="48"/>
      <c r="MBN24" s="48"/>
      <c r="MBO24" s="48"/>
      <c r="MBP24" s="48"/>
      <c r="MBQ24" s="48"/>
      <c r="MBR24" s="49"/>
      <c r="MBS24" s="48"/>
      <c r="MBT24" s="48"/>
      <c r="MBU24" s="48"/>
      <c r="MBV24" s="48"/>
      <c r="MBW24" s="48"/>
      <c r="MBX24" s="48"/>
      <c r="MBY24" s="48"/>
      <c r="MBZ24" s="48"/>
      <c r="MCA24" s="48"/>
      <c r="MCB24" s="48"/>
      <c r="MCC24" s="48"/>
      <c r="MCD24" s="48"/>
      <c r="MCE24" s="48"/>
      <c r="MCF24" s="49"/>
      <c r="MCG24" s="48"/>
      <c r="MCH24" s="48"/>
      <c r="MCI24" s="48"/>
      <c r="MCJ24" s="48"/>
      <c r="MCK24" s="48"/>
      <c r="MCL24" s="48"/>
      <c r="MCM24" s="48"/>
      <c r="MCN24" s="48"/>
      <c r="MCO24" s="48"/>
      <c r="MCP24" s="48"/>
      <c r="MCQ24" s="48"/>
      <c r="MCR24" s="48"/>
      <c r="MCS24" s="48"/>
      <c r="MCT24" s="49"/>
      <c r="MCU24" s="48"/>
      <c r="MCV24" s="48"/>
      <c r="MCW24" s="48"/>
      <c r="MCX24" s="48"/>
      <c r="MCY24" s="48"/>
      <c r="MCZ24" s="48"/>
      <c r="MDA24" s="48"/>
      <c r="MDB24" s="48"/>
      <c r="MDC24" s="48"/>
      <c r="MDD24" s="48"/>
      <c r="MDE24" s="48"/>
      <c r="MDF24" s="48"/>
      <c r="MDG24" s="48"/>
      <c r="MDH24" s="49"/>
      <c r="MDI24" s="48"/>
      <c r="MDJ24" s="48"/>
      <c r="MDK24" s="48"/>
      <c r="MDL24" s="48"/>
      <c r="MDM24" s="48"/>
      <c r="MDN24" s="48"/>
      <c r="MDO24" s="48"/>
      <c r="MDP24" s="48"/>
      <c r="MDQ24" s="48"/>
      <c r="MDR24" s="48"/>
      <c r="MDS24" s="48"/>
      <c r="MDT24" s="48"/>
      <c r="MDU24" s="48"/>
      <c r="MDV24" s="49"/>
      <c r="MDW24" s="48"/>
      <c r="MDX24" s="48"/>
      <c r="MDY24" s="48"/>
      <c r="MDZ24" s="48"/>
      <c r="MEA24" s="48"/>
      <c r="MEB24" s="48"/>
      <c r="MEC24" s="48"/>
      <c r="MED24" s="48"/>
      <c r="MEE24" s="48"/>
      <c r="MEF24" s="48"/>
      <c r="MEG24" s="48"/>
      <c r="MEH24" s="48"/>
      <c r="MEI24" s="48"/>
      <c r="MEJ24" s="49"/>
      <c r="MEK24" s="48"/>
      <c r="MEL24" s="48"/>
      <c r="MEM24" s="48"/>
      <c r="MEN24" s="48"/>
      <c r="MEO24" s="48"/>
      <c r="MEP24" s="48"/>
      <c r="MEQ24" s="48"/>
      <c r="MER24" s="48"/>
      <c r="MES24" s="48"/>
      <c r="MET24" s="48"/>
      <c r="MEU24" s="48"/>
      <c r="MEV24" s="48"/>
      <c r="MEW24" s="48"/>
      <c r="MEX24" s="49"/>
      <c r="MEY24" s="48"/>
      <c r="MEZ24" s="48"/>
      <c r="MFA24" s="48"/>
      <c r="MFB24" s="48"/>
      <c r="MFC24" s="48"/>
      <c r="MFD24" s="48"/>
      <c r="MFE24" s="48"/>
      <c r="MFF24" s="48"/>
      <c r="MFG24" s="48"/>
      <c r="MFH24" s="48"/>
      <c r="MFI24" s="48"/>
      <c r="MFJ24" s="48"/>
      <c r="MFK24" s="48"/>
      <c r="MFL24" s="49"/>
      <c r="MFM24" s="48"/>
      <c r="MFN24" s="48"/>
      <c r="MFO24" s="48"/>
      <c r="MFP24" s="48"/>
      <c r="MFQ24" s="48"/>
      <c r="MFR24" s="48"/>
      <c r="MFS24" s="48"/>
      <c r="MFT24" s="48"/>
      <c r="MFU24" s="48"/>
      <c r="MFV24" s="48"/>
      <c r="MFW24" s="48"/>
      <c r="MFX24" s="48"/>
      <c r="MFY24" s="48"/>
      <c r="MFZ24" s="49"/>
      <c r="MGA24" s="48"/>
      <c r="MGB24" s="48"/>
      <c r="MGC24" s="48"/>
      <c r="MGD24" s="48"/>
      <c r="MGE24" s="48"/>
      <c r="MGF24" s="48"/>
      <c r="MGG24" s="48"/>
      <c r="MGH24" s="48"/>
      <c r="MGI24" s="48"/>
      <c r="MGJ24" s="48"/>
      <c r="MGK24" s="48"/>
      <c r="MGL24" s="48"/>
      <c r="MGM24" s="48"/>
      <c r="MGN24" s="49"/>
      <c r="MGO24" s="48"/>
      <c r="MGP24" s="48"/>
      <c r="MGQ24" s="48"/>
      <c r="MGR24" s="48"/>
      <c r="MGS24" s="48"/>
      <c r="MGT24" s="48"/>
      <c r="MGU24" s="48"/>
      <c r="MGV24" s="48"/>
      <c r="MGW24" s="48"/>
      <c r="MGX24" s="48"/>
      <c r="MGY24" s="48"/>
      <c r="MGZ24" s="48"/>
      <c r="MHA24" s="48"/>
      <c r="MHB24" s="49"/>
      <c r="MHC24" s="48"/>
      <c r="MHD24" s="48"/>
      <c r="MHE24" s="48"/>
      <c r="MHF24" s="48"/>
      <c r="MHG24" s="48"/>
      <c r="MHH24" s="48"/>
      <c r="MHI24" s="48"/>
      <c r="MHJ24" s="48"/>
      <c r="MHK24" s="48"/>
      <c r="MHL24" s="48"/>
      <c r="MHM24" s="48"/>
      <c r="MHN24" s="48"/>
      <c r="MHO24" s="48"/>
      <c r="MHP24" s="49"/>
      <c r="MHQ24" s="48"/>
      <c r="MHR24" s="48"/>
      <c r="MHS24" s="48"/>
      <c r="MHT24" s="48"/>
      <c r="MHU24" s="48"/>
      <c r="MHV24" s="48"/>
      <c r="MHW24" s="48"/>
      <c r="MHX24" s="48"/>
      <c r="MHY24" s="48"/>
      <c r="MHZ24" s="48"/>
      <c r="MIA24" s="48"/>
      <c r="MIB24" s="48"/>
      <c r="MIC24" s="48"/>
      <c r="MID24" s="49"/>
      <c r="MIE24" s="48"/>
      <c r="MIF24" s="48"/>
      <c r="MIG24" s="48"/>
      <c r="MIH24" s="48"/>
      <c r="MII24" s="48"/>
      <c r="MIJ24" s="48"/>
      <c r="MIK24" s="48"/>
      <c r="MIL24" s="48"/>
      <c r="MIM24" s="48"/>
      <c r="MIN24" s="48"/>
      <c r="MIO24" s="48"/>
      <c r="MIP24" s="48"/>
      <c r="MIQ24" s="48"/>
      <c r="MIR24" s="49"/>
      <c r="MIS24" s="48"/>
      <c r="MIT24" s="48"/>
      <c r="MIU24" s="48"/>
      <c r="MIV24" s="48"/>
      <c r="MIW24" s="48"/>
      <c r="MIX24" s="48"/>
      <c r="MIY24" s="48"/>
      <c r="MIZ24" s="48"/>
      <c r="MJA24" s="48"/>
      <c r="MJB24" s="48"/>
      <c r="MJC24" s="48"/>
      <c r="MJD24" s="48"/>
      <c r="MJE24" s="48"/>
      <c r="MJF24" s="49"/>
      <c r="MJG24" s="48"/>
      <c r="MJH24" s="48"/>
      <c r="MJI24" s="48"/>
      <c r="MJJ24" s="48"/>
      <c r="MJK24" s="48"/>
      <c r="MJL24" s="48"/>
      <c r="MJM24" s="48"/>
      <c r="MJN24" s="48"/>
      <c r="MJO24" s="48"/>
      <c r="MJP24" s="48"/>
      <c r="MJQ24" s="48"/>
      <c r="MJR24" s="48"/>
      <c r="MJS24" s="48"/>
      <c r="MJT24" s="49"/>
      <c r="MJU24" s="48"/>
      <c r="MJV24" s="48"/>
      <c r="MJW24" s="48"/>
      <c r="MJX24" s="48"/>
      <c r="MJY24" s="48"/>
      <c r="MJZ24" s="48"/>
      <c r="MKA24" s="48"/>
      <c r="MKB24" s="48"/>
      <c r="MKC24" s="48"/>
      <c r="MKD24" s="48"/>
      <c r="MKE24" s="48"/>
      <c r="MKF24" s="48"/>
      <c r="MKG24" s="48"/>
      <c r="MKH24" s="49"/>
      <c r="MKI24" s="48"/>
      <c r="MKJ24" s="48"/>
      <c r="MKK24" s="48"/>
      <c r="MKL24" s="48"/>
      <c r="MKM24" s="48"/>
      <c r="MKN24" s="48"/>
      <c r="MKO24" s="48"/>
      <c r="MKP24" s="48"/>
      <c r="MKQ24" s="48"/>
      <c r="MKR24" s="48"/>
      <c r="MKS24" s="48"/>
      <c r="MKT24" s="48"/>
      <c r="MKU24" s="48"/>
      <c r="MKV24" s="49"/>
      <c r="MKW24" s="48"/>
      <c r="MKX24" s="48"/>
      <c r="MKY24" s="48"/>
      <c r="MKZ24" s="48"/>
      <c r="MLA24" s="48"/>
      <c r="MLB24" s="48"/>
      <c r="MLC24" s="48"/>
      <c r="MLD24" s="48"/>
      <c r="MLE24" s="48"/>
      <c r="MLF24" s="48"/>
      <c r="MLG24" s="48"/>
      <c r="MLH24" s="48"/>
      <c r="MLI24" s="48"/>
      <c r="MLJ24" s="49"/>
      <c r="MLK24" s="48"/>
      <c r="MLL24" s="48"/>
      <c r="MLM24" s="48"/>
      <c r="MLN24" s="48"/>
      <c r="MLO24" s="48"/>
      <c r="MLP24" s="48"/>
      <c r="MLQ24" s="48"/>
      <c r="MLR24" s="48"/>
      <c r="MLS24" s="48"/>
      <c r="MLT24" s="48"/>
      <c r="MLU24" s="48"/>
      <c r="MLV24" s="48"/>
      <c r="MLW24" s="48"/>
      <c r="MLX24" s="49"/>
      <c r="MLY24" s="48"/>
      <c r="MLZ24" s="48"/>
      <c r="MMA24" s="48"/>
      <c r="MMB24" s="48"/>
      <c r="MMC24" s="48"/>
      <c r="MMD24" s="48"/>
      <c r="MME24" s="48"/>
      <c r="MMF24" s="48"/>
      <c r="MMG24" s="48"/>
      <c r="MMH24" s="48"/>
      <c r="MMI24" s="48"/>
      <c r="MMJ24" s="48"/>
      <c r="MMK24" s="48"/>
      <c r="MML24" s="49"/>
      <c r="MMM24" s="48"/>
      <c r="MMN24" s="48"/>
      <c r="MMO24" s="48"/>
      <c r="MMP24" s="48"/>
      <c r="MMQ24" s="48"/>
      <c r="MMR24" s="48"/>
      <c r="MMS24" s="48"/>
      <c r="MMT24" s="48"/>
      <c r="MMU24" s="48"/>
      <c r="MMV24" s="48"/>
      <c r="MMW24" s="48"/>
      <c r="MMX24" s="48"/>
      <c r="MMY24" s="48"/>
      <c r="MMZ24" s="49"/>
      <c r="MNA24" s="48"/>
      <c r="MNB24" s="48"/>
      <c r="MNC24" s="48"/>
      <c r="MND24" s="48"/>
      <c r="MNE24" s="48"/>
      <c r="MNF24" s="48"/>
      <c r="MNG24" s="48"/>
      <c r="MNH24" s="48"/>
      <c r="MNI24" s="48"/>
      <c r="MNJ24" s="48"/>
      <c r="MNK24" s="48"/>
      <c r="MNL24" s="48"/>
      <c r="MNM24" s="48"/>
      <c r="MNN24" s="49"/>
      <c r="MNO24" s="48"/>
      <c r="MNP24" s="48"/>
      <c r="MNQ24" s="48"/>
      <c r="MNR24" s="48"/>
      <c r="MNS24" s="48"/>
      <c r="MNT24" s="48"/>
      <c r="MNU24" s="48"/>
      <c r="MNV24" s="48"/>
      <c r="MNW24" s="48"/>
      <c r="MNX24" s="48"/>
      <c r="MNY24" s="48"/>
      <c r="MNZ24" s="48"/>
      <c r="MOA24" s="48"/>
      <c r="MOB24" s="49"/>
      <c r="MOC24" s="48"/>
      <c r="MOD24" s="48"/>
      <c r="MOE24" s="48"/>
      <c r="MOF24" s="48"/>
      <c r="MOG24" s="48"/>
      <c r="MOH24" s="48"/>
      <c r="MOI24" s="48"/>
      <c r="MOJ24" s="48"/>
      <c r="MOK24" s="48"/>
      <c r="MOL24" s="48"/>
      <c r="MOM24" s="48"/>
      <c r="MON24" s="48"/>
      <c r="MOO24" s="48"/>
      <c r="MOP24" s="49"/>
      <c r="MOQ24" s="48"/>
      <c r="MOR24" s="48"/>
      <c r="MOS24" s="48"/>
      <c r="MOT24" s="48"/>
      <c r="MOU24" s="48"/>
      <c r="MOV24" s="48"/>
      <c r="MOW24" s="48"/>
      <c r="MOX24" s="48"/>
      <c r="MOY24" s="48"/>
      <c r="MOZ24" s="48"/>
      <c r="MPA24" s="48"/>
      <c r="MPB24" s="48"/>
      <c r="MPC24" s="48"/>
      <c r="MPD24" s="49"/>
      <c r="MPE24" s="48"/>
      <c r="MPF24" s="48"/>
      <c r="MPG24" s="48"/>
      <c r="MPH24" s="48"/>
      <c r="MPI24" s="48"/>
      <c r="MPJ24" s="48"/>
      <c r="MPK24" s="48"/>
      <c r="MPL24" s="48"/>
      <c r="MPM24" s="48"/>
      <c r="MPN24" s="48"/>
      <c r="MPO24" s="48"/>
      <c r="MPP24" s="48"/>
      <c r="MPQ24" s="48"/>
      <c r="MPR24" s="49"/>
      <c r="MPS24" s="48"/>
      <c r="MPT24" s="48"/>
      <c r="MPU24" s="48"/>
      <c r="MPV24" s="48"/>
      <c r="MPW24" s="48"/>
      <c r="MPX24" s="48"/>
      <c r="MPY24" s="48"/>
      <c r="MPZ24" s="48"/>
      <c r="MQA24" s="48"/>
      <c r="MQB24" s="48"/>
      <c r="MQC24" s="48"/>
      <c r="MQD24" s="48"/>
      <c r="MQE24" s="48"/>
      <c r="MQF24" s="49"/>
      <c r="MQG24" s="48"/>
      <c r="MQH24" s="48"/>
      <c r="MQI24" s="48"/>
      <c r="MQJ24" s="48"/>
      <c r="MQK24" s="48"/>
      <c r="MQL24" s="48"/>
      <c r="MQM24" s="48"/>
      <c r="MQN24" s="48"/>
      <c r="MQO24" s="48"/>
      <c r="MQP24" s="48"/>
      <c r="MQQ24" s="48"/>
      <c r="MQR24" s="48"/>
      <c r="MQS24" s="48"/>
      <c r="MQT24" s="49"/>
      <c r="MQU24" s="48"/>
      <c r="MQV24" s="48"/>
      <c r="MQW24" s="48"/>
      <c r="MQX24" s="48"/>
      <c r="MQY24" s="48"/>
      <c r="MQZ24" s="48"/>
      <c r="MRA24" s="48"/>
      <c r="MRB24" s="48"/>
      <c r="MRC24" s="48"/>
      <c r="MRD24" s="48"/>
      <c r="MRE24" s="48"/>
      <c r="MRF24" s="48"/>
      <c r="MRG24" s="48"/>
      <c r="MRH24" s="49"/>
      <c r="MRI24" s="48"/>
      <c r="MRJ24" s="48"/>
      <c r="MRK24" s="48"/>
      <c r="MRL24" s="48"/>
      <c r="MRM24" s="48"/>
      <c r="MRN24" s="48"/>
      <c r="MRO24" s="48"/>
      <c r="MRP24" s="48"/>
      <c r="MRQ24" s="48"/>
      <c r="MRR24" s="48"/>
      <c r="MRS24" s="48"/>
      <c r="MRT24" s="48"/>
      <c r="MRU24" s="48"/>
      <c r="MRV24" s="49"/>
      <c r="MRW24" s="48"/>
      <c r="MRX24" s="48"/>
      <c r="MRY24" s="48"/>
      <c r="MRZ24" s="48"/>
      <c r="MSA24" s="48"/>
      <c r="MSB24" s="48"/>
      <c r="MSC24" s="48"/>
      <c r="MSD24" s="48"/>
      <c r="MSE24" s="48"/>
      <c r="MSF24" s="48"/>
      <c r="MSG24" s="48"/>
      <c r="MSH24" s="48"/>
      <c r="MSI24" s="48"/>
      <c r="MSJ24" s="49"/>
      <c r="MSK24" s="48"/>
      <c r="MSL24" s="48"/>
      <c r="MSM24" s="48"/>
      <c r="MSN24" s="48"/>
      <c r="MSO24" s="48"/>
      <c r="MSP24" s="48"/>
      <c r="MSQ24" s="48"/>
      <c r="MSR24" s="48"/>
      <c r="MSS24" s="48"/>
      <c r="MST24" s="48"/>
      <c r="MSU24" s="48"/>
      <c r="MSV24" s="48"/>
      <c r="MSW24" s="48"/>
      <c r="MSX24" s="49"/>
      <c r="MSY24" s="48"/>
      <c r="MSZ24" s="48"/>
      <c r="MTA24" s="48"/>
      <c r="MTB24" s="48"/>
      <c r="MTC24" s="48"/>
      <c r="MTD24" s="48"/>
      <c r="MTE24" s="48"/>
      <c r="MTF24" s="48"/>
      <c r="MTG24" s="48"/>
      <c r="MTH24" s="48"/>
      <c r="MTI24" s="48"/>
      <c r="MTJ24" s="48"/>
      <c r="MTK24" s="48"/>
      <c r="MTL24" s="49"/>
      <c r="MTM24" s="48"/>
      <c r="MTN24" s="48"/>
      <c r="MTO24" s="48"/>
      <c r="MTP24" s="48"/>
      <c r="MTQ24" s="48"/>
      <c r="MTR24" s="48"/>
      <c r="MTS24" s="48"/>
      <c r="MTT24" s="48"/>
      <c r="MTU24" s="48"/>
      <c r="MTV24" s="48"/>
      <c r="MTW24" s="48"/>
      <c r="MTX24" s="48"/>
      <c r="MTY24" s="48"/>
      <c r="MTZ24" s="49"/>
      <c r="MUA24" s="48"/>
      <c r="MUB24" s="48"/>
      <c r="MUC24" s="48"/>
      <c r="MUD24" s="48"/>
      <c r="MUE24" s="48"/>
      <c r="MUF24" s="48"/>
      <c r="MUG24" s="48"/>
      <c r="MUH24" s="48"/>
      <c r="MUI24" s="48"/>
      <c r="MUJ24" s="48"/>
      <c r="MUK24" s="48"/>
      <c r="MUL24" s="48"/>
      <c r="MUM24" s="48"/>
      <c r="MUN24" s="49"/>
      <c r="MUO24" s="48"/>
      <c r="MUP24" s="48"/>
      <c r="MUQ24" s="48"/>
      <c r="MUR24" s="48"/>
      <c r="MUS24" s="48"/>
      <c r="MUT24" s="48"/>
      <c r="MUU24" s="48"/>
      <c r="MUV24" s="48"/>
      <c r="MUW24" s="48"/>
      <c r="MUX24" s="48"/>
      <c r="MUY24" s="48"/>
      <c r="MUZ24" s="48"/>
      <c r="MVA24" s="48"/>
      <c r="MVB24" s="49"/>
      <c r="MVC24" s="48"/>
      <c r="MVD24" s="48"/>
      <c r="MVE24" s="48"/>
      <c r="MVF24" s="48"/>
      <c r="MVG24" s="48"/>
      <c r="MVH24" s="48"/>
      <c r="MVI24" s="48"/>
      <c r="MVJ24" s="48"/>
      <c r="MVK24" s="48"/>
      <c r="MVL24" s="48"/>
      <c r="MVM24" s="48"/>
      <c r="MVN24" s="48"/>
      <c r="MVO24" s="48"/>
      <c r="MVP24" s="49"/>
      <c r="MVQ24" s="48"/>
      <c r="MVR24" s="48"/>
      <c r="MVS24" s="48"/>
      <c r="MVT24" s="48"/>
      <c r="MVU24" s="48"/>
      <c r="MVV24" s="48"/>
      <c r="MVW24" s="48"/>
      <c r="MVX24" s="48"/>
      <c r="MVY24" s="48"/>
      <c r="MVZ24" s="48"/>
      <c r="MWA24" s="48"/>
      <c r="MWB24" s="48"/>
      <c r="MWC24" s="48"/>
      <c r="MWD24" s="49"/>
      <c r="MWE24" s="48"/>
      <c r="MWF24" s="48"/>
      <c r="MWG24" s="48"/>
      <c r="MWH24" s="48"/>
      <c r="MWI24" s="48"/>
      <c r="MWJ24" s="48"/>
      <c r="MWK24" s="48"/>
      <c r="MWL24" s="48"/>
      <c r="MWM24" s="48"/>
      <c r="MWN24" s="48"/>
      <c r="MWO24" s="48"/>
      <c r="MWP24" s="48"/>
      <c r="MWQ24" s="48"/>
      <c r="MWR24" s="49"/>
      <c r="MWS24" s="48"/>
      <c r="MWT24" s="48"/>
      <c r="MWU24" s="48"/>
      <c r="MWV24" s="48"/>
      <c r="MWW24" s="48"/>
      <c r="MWX24" s="48"/>
      <c r="MWY24" s="48"/>
      <c r="MWZ24" s="48"/>
      <c r="MXA24" s="48"/>
      <c r="MXB24" s="48"/>
      <c r="MXC24" s="48"/>
      <c r="MXD24" s="48"/>
      <c r="MXE24" s="48"/>
      <c r="MXF24" s="49"/>
      <c r="MXG24" s="48"/>
      <c r="MXH24" s="48"/>
      <c r="MXI24" s="48"/>
      <c r="MXJ24" s="48"/>
      <c r="MXK24" s="48"/>
      <c r="MXL24" s="48"/>
      <c r="MXM24" s="48"/>
      <c r="MXN24" s="48"/>
      <c r="MXO24" s="48"/>
      <c r="MXP24" s="48"/>
      <c r="MXQ24" s="48"/>
      <c r="MXR24" s="48"/>
      <c r="MXS24" s="48"/>
      <c r="MXT24" s="49"/>
      <c r="MXU24" s="48"/>
      <c r="MXV24" s="48"/>
      <c r="MXW24" s="48"/>
      <c r="MXX24" s="48"/>
      <c r="MXY24" s="48"/>
      <c r="MXZ24" s="48"/>
      <c r="MYA24" s="48"/>
      <c r="MYB24" s="48"/>
      <c r="MYC24" s="48"/>
      <c r="MYD24" s="48"/>
      <c r="MYE24" s="48"/>
      <c r="MYF24" s="48"/>
      <c r="MYG24" s="48"/>
      <c r="MYH24" s="49"/>
      <c r="MYI24" s="48"/>
      <c r="MYJ24" s="48"/>
      <c r="MYK24" s="48"/>
      <c r="MYL24" s="48"/>
      <c r="MYM24" s="48"/>
      <c r="MYN24" s="48"/>
      <c r="MYO24" s="48"/>
      <c r="MYP24" s="48"/>
      <c r="MYQ24" s="48"/>
      <c r="MYR24" s="48"/>
      <c r="MYS24" s="48"/>
      <c r="MYT24" s="48"/>
      <c r="MYU24" s="48"/>
      <c r="MYV24" s="49"/>
      <c r="MYW24" s="48"/>
      <c r="MYX24" s="48"/>
      <c r="MYY24" s="48"/>
      <c r="MYZ24" s="48"/>
      <c r="MZA24" s="48"/>
      <c r="MZB24" s="48"/>
      <c r="MZC24" s="48"/>
      <c r="MZD24" s="48"/>
      <c r="MZE24" s="48"/>
      <c r="MZF24" s="48"/>
      <c r="MZG24" s="48"/>
      <c r="MZH24" s="48"/>
      <c r="MZI24" s="48"/>
      <c r="MZJ24" s="49"/>
      <c r="MZK24" s="48"/>
      <c r="MZL24" s="48"/>
      <c r="MZM24" s="48"/>
      <c r="MZN24" s="48"/>
      <c r="MZO24" s="48"/>
      <c r="MZP24" s="48"/>
      <c r="MZQ24" s="48"/>
      <c r="MZR24" s="48"/>
      <c r="MZS24" s="48"/>
      <c r="MZT24" s="48"/>
      <c r="MZU24" s="48"/>
      <c r="MZV24" s="48"/>
      <c r="MZW24" s="48"/>
      <c r="MZX24" s="49"/>
      <c r="MZY24" s="48"/>
      <c r="MZZ24" s="48"/>
      <c r="NAA24" s="48"/>
      <c r="NAB24" s="48"/>
      <c r="NAC24" s="48"/>
      <c r="NAD24" s="48"/>
      <c r="NAE24" s="48"/>
      <c r="NAF24" s="48"/>
      <c r="NAG24" s="48"/>
      <c r="NAH24" s="48"/>
      <c r="NAI24" s="48"/>
      <c r="NAJ24" s="48"/>
      <c r="NAK24" s="48"/>
      <c r="NAL24" s="49"/>
      <c r="NAM24" s="48"/>
      <c r="NAN24" s="48"/>
      <c r="NAO24" s="48"/>
      <c r="NAP24" s="48"/>
      <c r="NAQ24" s="48"/>
      <c r="NAR24" s="48"/>
      <c r="NAS24" s="48"/>
      <c r="NAT24" s="48"/>
      <c r="NAU24" s="48"/>
      <c r="NAV24" s="48"/>
      <c r="NAW24" s="48"/>
      <c r="NAX24" s="48"/>
      <c r="NAY24" s="48"/>
      <c r="NAZ24" s="49"/>
      <c r="NBA24" s="48"/>
      <c r="NBB24" s="48"/>
      <c r="NBC24" s="48"/>
      <c r="NBD24" s="48"/>
      <c r="NBE24" s="48"/>
      <c r="NBF24" s="48"/>
      <c r="NBG24" s="48"/>
      <c r="NBH24" s="48"/>
      <c r="NBI24" s="48"/>
      <c r="NBJ24" s="48"/>
      <c r="NBK24" s="48"/>
      <c r="NBL24" s="48"/>
      <c r="NBM24" s="48"/>
      <c r="NBN24" s="49"/>
      <c r="NBO24" s="48"/>
      <c r="NBP24" s="48"/>
      <c r="NBQ24" s="48"/>
      <c r="NBR24" s="48"/>
      <c r="NBS24" s="48"/>
      <c r="NBT24" s="48"/>
      <c r="NBU24" s="48"/>
      <c r="NBV24" s="48"/>
      <c r="NBW24" s="48"/>
      <c r="NBX24" s="48"/>
      <c r="NBY24" s="48"/>
      <c r="NBZ24" s="48"/>
      <c r="NCA24" s="48"/>
      <c r="NCB24" s="49"/>
      <c r="NCC24" s="48"/>
      <c r="NCD24" s="48"/>
      <c r="NCE24" s="48"/>
      <c r="NCF24" s="48"/>
      <c r="NCG24" s="48"/>
      <c r="NCH24" s="48"/>
      <c r="NCI24" s="48"/>
      <c r="NCJ24" s="48"/>
      <c r="NCK24" s="48"/>
      <c r="NCL24" s="48"/>
      <c r="NCM24" s="48"/>
      <c r="NCN24" s="48"/>
      <c r="NCO24" s="48"/>
      <c r="NCP24" s="49"/>
      <c r="NCQ24" s="48"/>
      <c r="NCR24" s="48"/>
      <c r="NCS24" s="48"/>
      <c r="NCT24" s="48"/>
      <c r="NCU24" s="48"/>
      <c r="NCV24" s="48"/>
      <c r="NCW24" s="48"/>
      <c r="NCX24" s="48"/>
      <c r="NCY24" s="48"/>
      <c r="NCZ24" s="48"/>
      <c r="NDA24" s="48"/>
      <c r="NDB24" s="48"/>
      <c r="NDC24" s="48"/>
      <c r="NDD24" s="49"/>
      <c r="NDE24" s="48"/>
      <c r="NDF24" s="48"/>
      <c r="NDG24" s="48"/>
      <c r="NDH24" s="48"/>
      <c r="NDI24" s="48"/>
      <c r="NDJ24" s="48"/>
      <c r="NDK24" s="48"/>
      <c r="NDL24" s="48"/>
      <c r="NDM24" s="48"/>
      <c r="NDN24" s="48"/>
      <c r="NDO24" s="48"/>
      <c r="NDP24" s="48"/>
      <c r="NDQ24" s="48"/>
      <c r="NDR24" s="49"/>
      <c r="NDS24" s="48"/>
      <c r="NDT24" s="48"/>
      <c r="NDU24" s="48"/>
      <c r="NDV24" s="48"/>
      <c r="NDW24" s="48"/>
      <c r="NDX24" s="48"/>
      <c r="NDY24" s="48"/>
      <c r="NDZ24" s="48"/>
      <c r="NEA24" s="48"/>
      <c r="NEB24" s="48"/>
      <c r="NEC24" s="48"/>
      <c r="NED24" s="48"/>
      <c r="NEE24" s="48"/>
      <c r="NEF24" s="49"/>
      <c r="NEG24" s="48"/>
      <c r="NEH24" s="48"/>
      <c r="NEI24" s="48"/>
      <c r="NEJ24" s="48"/>
      <c r="NEK24" s="48"/>
      <c r="NEL24" s="48"/>
      <c r="NEM24" s="48"/>
      <c r="NEN24" s="48"/>
      <c r="NEO24" s="48"/>
      <c r="NEP24" s="48"/>
      <c r="NEQ24" s="48"/>
      <c r="NER24" s="48"/>
      <c r="NES24" s="48"/>
      <c r="NET24" s="49"/>
      <c r="NEU24" s="48"/>
      <c r="NEV24" s="48"/>
      <c r="NEW24" s="48"/>
      <c r="NEX24" s="48"/>
      <c r="NEY24" s="48"/>
      <c r="NEZ24" s="48"/>
      <c r="NFA24" s="48"/>
      <c r="NFB24" s="48"/>
      <c r="NFC24" s="48"/>
      <c r="NFD24" s="48"/>
      <c r="NFE24" s="48"/>
      <c r="NFF24" s="48"/>
      <c r="NFG24" s="48"/>
      <c r="NFH24" s="49"/>
      <c r="NFI24" s="48"/>
      <c r="NFJ24" s="48"/>
      <c r="NFK24" s="48"/>
      <c r="NFL24" s="48"/>
      <c r="NFM24" s="48"/>
      <c r="NFN24" s="48"/>
      <c r="NFO24" s="48"/>
      <c r="NFP24" s="48"/>
      <c r="NFQ24" s="48"/>
      <c r="NFR24" s="48"/>
      <c r="NFS24" s="48"/>
      <c r="NFT24" s="48"/>
      <c r="NFU24" s="48"/>
      <c r="NFV24" s="49"/>
      <c r="NFW24" s="48"/>
      <c r="NFX24" s="48"/>
      <c r="NFY24" s="48"/>
      <c r="NFZ24" s="48"/>
      <c r="NGA24" s="48"/>
      <c r="NGB24" s="48"/>
      <c r="NGC24" s="48"/>
      <c r="NGD24" s="48"/>
      <c r="NGE24" s="48"/>
      <c r="NGF24" s="48"/>
      <c r="NGG24" s="48"/>
      <c r="NGH24" s="48"/>
      <c r="NGI24" s="48"/>
      <c r="NGJ24" s="49"/>
      <c r="NGK24" s="48"/>
      <c r="NGL24" s="48"/>
      <c r="NGM24" s="48"/>
      <c r="NGN24" s="48"/>
      <c r="NGO24" s="48"/>
      <c r="NGP24" s="48"/>
      <c r="NGQ24" s="48"/>
      <c r="NGR24" s="48"/>
      <c r="NGS24" s="48"/>
      <c r="NGT24" s="48"/>
      <c r="NGU24" s="48"/>
      <c r="NGV24" s="48"/>
      <c r="NGW24" s="48"/>
      <c r="NGX24" s="49"/>
      <c r="NGY24" s="48"/>
      <c r="NGZ24" s="48"/>
      <c r="NHA24" s="48"/>
      <c r="NHB24" s="48"/>
      <c r="NHC24" s="48"/>
      <c r="NHD24" s="48"/>
      <c r="NHE24" s="48"/>
      <c r="NHF24" s="48"/>
      <c r="NHG24" s="48"/>
      <c r="NHH24" s="48"/>
      <c r="NHI24" s="48"/>
      <c r="NHJ24" s="48"/>
      <c r="NHK24" s="48"/>
      <c r="NHL24" s="49"/>
      <c r="NHM24" s="48"/>
      <c r="NHN24" s="48"/>
      <c r="NHO24" s="48"/>
      <c r="NHP24" s="48"/>
      <c r="NHQ24" s="48"/>
      <c r="NHR24" s="48"/>
      <c r="NHS24" s="48"/>
      <c r="NHT24" s="48"/>
      <c r="NHU24" s="48"/>
      <c r="NHV24" s="48"/>
      <c r="NHW24" s="48"/>
      <c r="NHX24" s="48"/>
      <c r="NHY24" s="48"/>
      <c r="NHZ24" s="49"/>
      <c r="NIA24" s="48"/>
      <c r="NIB24" s="48"/>
      <c r="NIC24" s="48"/>
      <c r="NID24" s="48"/>
      <c r="NIE24" s="48"/>
      <c r="NIF24" s="48"/>
      <c r="NIG24" s="48"/>
      <c r="NIH24" s="48"/>
      <c r="NII24" s="48"/>
      <c r="NIJ24" s="48"/>
      <c r="NIK24" s="48"/>
      <c r="NIL24" s="48"/>
      <c r="NIM24" s="48"/>
      <c r="NIN24" s="49"/>
      <c r="NIO24" s="48"/>
      <c r="NIP24" s="48"/>
      <c r="NIQ24" s="48"/>
      <c r="NIR24" s="48"/>
      <c r="NIS24" s="48"/>
      <c r="NIT24" s="48"/>
      <c r="NIU24" s="48"/>
      <c r="NIV24" s="48"/>
      <c r="NIW24" s="48"/>
      <c r="NIX24" s="48"/>
      <c r="NIY24" s="48"/>
      <c r="NIZ24" s="48"/>
      <c r="NJA24" s="48"/>
      <c r="NJB24" s="49"/>
      <c r="NJC24" s="48"/>
      <c r="NJD24" s="48"/>
      <c r="NJE24" s="48"/>
      <c r="NJF24" s="48"/>
      <c r="NJG24" s="48"/>
      <c r="NJH24" s="48"/>
      <c r="NJI24" s="48"/>
      <c r="NJJ24" s="48"/>
      <c r="NJK24" s="48"/>
      <c r="NJL24" s="48"/>
      <c r="NJM24" s="48"/>
      <c r="NJN24" s="48"/>
      <c r="NJO24" s="48"/>
      <c r="NJP24" s="49"/>
      <c r="NJQ24" s="48"/>
      <c r="NJR24" s="48"/>
      <c r="NJS24" s="48"/>
      <c r="NJT24" s="48"/>
      <c r="NJU24" s="48"/>
      <c r="NJV24" s="48"/>
      <c r="NJW24" s="48"/>
      <c r="NJX24" s="48"/>
      <c r="NJY24" s="48"/>
      <c r="NJZ24" s="48"/>
      <c r="NKA24" s="48"/>
      <c r="NKB24" s="48"/>
      <c r="NKC24" s="48"/>
      <c r="NKD24" s="49"/>
      <c r="NKE24" s="48"/>
      <c r="NKF24" s="48"/>
      <c r="NKG24" s="48"/>
      <c r="NKH24" s="48"/>
      <c r="NKI24" s="48"/>
      <c r="NKJ24" s="48"/>
      <c r="NKK24" s="48"/>
      <c r="NKL24" s="48"/>
      <c r="NKM24" s="48"/>
      <c r="NKN24" s="48"/>
      <c r="NKO24" s="48"/>
      <c r="NKP24" s="48"/>
      <c r="NKQ24" s="48"/>
      <c r="NKR24" s="49"/>
      <c r="NKS24" s="48"/>
      <c r="NKT24" s="48"/>
      <c r="NKU24" s="48"/>
      <c r="NKV24" s="48"/>
      <c r="NKW24" s="48"/>
      <c r="NKX24" s="48"/>
      <c r="NKY24" s="48"/>
      <c r="NKZ24" s="48"/>
      <c r="NLA24" s="48"/>
      <c r="NLB24" s="48"/>
      <c r="NLC24" s="48"/>
      <c r="NLD24" s="48"/>
      <c r="NLE24" s="48"/>
      <c r="NLF24" s="49"/>
      <c r="NLG24" s="48"/>
      <c r="NLH24" s="48"/>
      <c r="NLI24" s="48"/>
      <c r="NLJ24" s="48"/>
      <c r="NLK24" s="48"/>
      <c r="NLL24" s="48"/>
      <c r="NLM24" s="48"/>
      <c r="NLN24" s="48"/>
      <c r="NLO24" s="48"/>
      <c r="NLP24" s="48"/>
      <c r="NLQ24" s="48"/>
      <c r="NLR24" s="48"/>
      <c r="NLS24" s="48"/>
      <c r="NLT24" s="49"/>
      <c r="NLU24" s="48"/>
      <c r="NLV24" s="48"/>
      <c r="NLW24" s="48"/>
      <c r="NLX24" s="48"/>
      <c r="NLY24" s="48"/>
      <c r="NLZ24" s="48"/>
      <c r="NMA24" s="48"/>
      <c r="NMB24" s="48"/>
      <c r="NMC24" s="48"/>
      <c r="NMD24" s="48"/>
      <c r="NME24" s="48"/>
      <c r="NMF24" s="48"/>
      <c r="NMG24" s="48"/>
      <c r="NMH24" s="49"/>
      <c r="NMI24" s="48"/>
      <c r="NMJ24" s="48"/>
      <c r="NMK24" s="48"/>
      <c r="NML24" s="48"/>
      <c r="NMM24" s="48"/>
      <c r="NMN24" s="48"/>
      <c r="NMO24" s="48"/>
      <c r="NMP24" s="48"/>
      <c r="NMQ24" s="48"/>
      <c r="NMR24" s="48"/>
      <c r="NMS24" s="48"/>
      <c r="NMT24" s="48"/>
      <c r="NMU24" s="48"/>
      <c r="NMV24" s="49"/>
      <c r="NMW24" s="48"/>
      <c r="NMX24" s="48"/>
      <c r="NMY24" s="48"/>
      <c r="NMZ24" s="48"/>
      <c r="NNA24" s="48"/>
      <c r="NNB24" s="48"/>
      <c r="NNC24" s="48"/>
      <c r="NND24" s="48"/>
      <c r="NNE24" s="48"/>
      <c r="NNF24" s="48"/>
      <c r="NNG24" s="48"/>
      <c r="NNH24" s="48"/>
      <c r="NNI24" s="48"/>
      <c r="NNJ24" s="49"/>
      <c r="NNK24" s="48"/>
      <c r="NNL24" s="48"/>
      <c r="NNM24" s="48"/>
      <c r="NNN24" s="48"/>
      <c r="NNO24" s="48"/>
      <c r="NNP24" s="48"/>
      <c r="NNQ24" s="48"/>
      <c r="NNR24" s="48"/>
      <c r="NNS24" s="48"/>
      <c r="NNT24" s="48"/>
      <c r="NNU24" s="48"/>
      <c r="NNV24" s="48"/>
      <c r="NNW24" s="48"/>
      <c r="NNX24" s="49"/>
      <c r="NNY24" s="48"/>
      <c r="NNZ24" s="48"/>
      <c r="NOA24" s="48"/>
      <c r="NOB24" s="48"/>
      <c r="NOC24" s="48"/>
      <c r="NOD24" s="48"/>
      <c r="NOE24" s="48"/>
      <c r="NOF24" s="48"/>
      <c r="NOG24" s="48"/>
      <c r="NOH24" s="48"/>
      <c r="NOI24" s="48"/>
      <c r="NOJ24" s="48"/>
      <c r="NOK24" s="48"/>
      <c r="NOL24" s="49"/>
      <c r="NOM24" s="48"/>
      <c r="NON24" s="48"/>
      <c r="NOO24" s="48"/>
      <c r="NOP24" s="48"/>
      <c r="NOQ24" s="48"/>
      <c r="NOR24" s="48"/>
      <c r="NOS24" s="48"/>
      <c r="NOT24" s="48"/>
      <c r="NOU24" s="48"/>
      <c r="NOV24" s="48"/>
      <c r="NOW24" s="48"/>
      <c r="NOX24" s="48"/>
      <c r="NOY24" s="48"/>
      <c r="NOZ24" s="49"/>
      <c r="NPA24" s="48"/>
      <c r="NPB24" s="48"/>
      <c r="NPC24" s="48"/>
      <c r="NPD24" s="48"/>
      <c r="NPE24" s="48"/>
      <c r="NPF24" s="48"/>
      <c r="NPG24" s="48"/>
      <c r="NPH24" s="48"/>
      <c r="NPI24" s="48"/>
      <c r="NPJ24" s="48"/>
      <c r="NPK24" s="48"/>
      <c r="NPL24" s="48"/>
      <c r="NPM24" s="48"/>
      <c r="NPN24" s="49"/>
      <c r="NPO24" s="48"/>
      <c r="NPP24" s="48"/>
      <c r="NPQ24" s="48"/>
      <c r="NPR24" s="48"/>
      <c r="NPS24" s="48"/>
      <c r="NPT24" s="48"/>
      <c r="NPU24" s="48"/>
      <c r="NPV24" s="48"/>
      <c r="NPW24" s="48"/>
      <c r="NPX24" s="48"/>
      <c r="NPY24" s="48"/>
      <c r="NPZ24" s="48"/>
      <c r="NQA24" s="48"/>
      <c r="NQB24" s="49"/>
      <c r="NQC24" s="48"/>
      <c r="NQD24" s="48"/>
      <c r="NQE24" s="48"/>
      <c r="NQF24" s="48"/>
      <c r="NQG24" s="48"/>
      <c r="NQH24" s="48"/>
      <c r="NQI24" s="48"/>
      <c r="NQJ24" s="48"/>
      <c r="NQK24" s="48"/>
      <c r="NQL24" s="48"/>
      <c r="NQM24" s="48"/>
      <c r="NQN24" s="48"/>
      <c r="NQO24" s="48"/>
      <c r="NQP24" s="49"/>
      <c r="NQQ24" s="48"/>
      <c r="NQR24" s="48"/>
      <c r="NQS24" s="48"/>
      <c r="NQT24" s="48"/>
      <c r="NQU24" s="48"/>
      <c r="NQV24" s="48"/>
      <c r="NQW24" s="48"/>
      <c r="NQX24" s="48"/>
      <c r="NQY24" s="48"/>
      <c r="NQZ24" s="48"/>
      <c r="NRA24" s="48"/>
      <c r="NRB24" s="48"/>
      <c r="NRC24" s="48"/>
      <c r="NRD24" s="49"/>
      <c r="NRE24" s="48"/>
      <c r="NRF24" s="48"/>
      <c r="NRG24" s="48"/>
      <c r="NRH24" s="48"/>
      <c r="NRI24" s="48"/>
      <c r="NRJ24" s="48"/>
      <c r="NRK24" s="48"/>
      <c r="NRL24" s="48"/>
      <c r="NRM24" s="48"/>
      <c r="NRN24" s="48"/>
      <c r="NRO24" s="48"/>
      <c r="NRP24" s="48"/>
      <c r="NRQ24" s="48"/>
      <c r="NRR24" s="49"/>
      <c r="NRS24" s="48"/>
      <c r="NRT24" s="48"/>
      <c r="NRU24" s="48"/>
      <c r="NRV24" s="48"/>
      <c r="NRW24" s="48"/>
      <c r="NRX24" s="48"/>
      <c r="NRY24" s="48"/>
      <c r="NRZ24" s="48"/>
      <c r="NSA24" s="48"/>
      <c r="NSB24" s="48"/>
      <c r="NSC24" s="48"/>
      <c r="NSD24" s="48"/>
      <c r="NSE24" s="48"/>
      <c r="NSF24" s="49"/>
      <c r="NSG24" s="48"/>
      <c r="NSH24" s="48"/>
      <c r="NSI24" s="48"/>
      <c r="NSJ24" s="48"/>
      <c r="NSK24" s="48"/>
      <c r="NSL24" s="48"/>
      <c r="NSM24" s="48"/>
      <c r="NSN24" s="48"/>
      <c r="NSO24" s="48"/>
      <c r="NSP24" s="48"/>
      <c r="NSQ24" s="48"/>
      <c r="NSR24" s="48"/>
      <c r="NSS24" s="48"/>
      <c r="NST24" s="49"/>
      <c r="NSU24" s="48"/>
      <c r="NSV24" s="48"/>
      <c r="NSW24" s="48"/>
      <c r="NSX24" s="48"/>
      <c r="NSY24" s="48"/>
      <c r="NSZ24" s="48"/>
      <c r="NTA24" s="48"/>
      <c r="NTB24" s="48"/>
      <c r="NTC24" s="48"/>
      <c r="NTD24" s="48"/>
      <c r="NTE24" s="48"/>
      <c r="NTF24" s="48"/>
      <c r="NTG24" s="48"/>
      <c r="NTH24" s="49"/>
      <c r="NTI24" s="48"/>
      <c r="NTJ24" s="48"/>
      <c r="NTK24" s="48"/>
      <c r="NTL24" s="48"/>
      <c r="NTM24" s="48"/>
      <c r="NTN24" s="48"/>
      <c r="NTO24" s="48"/>
      <c r="NTP24" s="48"/>
      <c r="NTQ24" s="48"/>
      <c r="NTR24" s="48"/>
      <c r="NTS24" s="48"/>
      <c r="NTT24" s="48"/>
      <c r="NTU24" s="48"/>
      <c r="NTV24" s="49"/>
      <c r="NTW24" s="48"/>
      <c r="NTX24" s="48"/>
      <c r="NTY24" s="48"/>
      <c r="NTZ24" s="48"/>
      <c r="NUA24" s="48"/>
      <c r="NUB24" s="48"/>
      <c r="NUC24" s="48"/>
      <c r="NUD24" s="48"/>
      <c r="NUE24" s="48"/>
      <c r="NUF24" s="48"/>
      <c r="NUG24" s="48"/>
      <c r="NUH24" s="48"/>
      <c r="NUI24" s="48"/>
      <c r="NUJ24" s="49"/>
      <c r="NUK24" s="48"/>
      <c r="NUL24" s="48"/>
      <c r="NUM24" s="48"/>
      <c r="NUN24" s="48"/>
      <c r="NUO24" s="48"/>
      <c r="NUP24" s="48"/>
      <c r="NUQ24" s="48"/>
      <c r="NUR24" s="48"/>
      <c r="NUS24" s="48"/>
      <c r="NUT24" s="48"/>
      <c r="NUU24" s="48"/>
      <c r="NUV24" s="48"/>
      <c r="NUW24" s="48"/>
      <c r="NUX24" s="49"/>
      <c r="NUY24" s="48"/>
      <c r="NUZ24" s="48"/>
      <c r="NVA24" s="48"/>
      <c r="NVB24" s="48"/>
      <c r="NVC24" s="48"/>
      <c r="NVD24" s="48"/>
      <c r="NVE24" s="48"/>
      <c r="NVF24" s="48"/>
      <c r="NVG24" s="48"/>
      <c r="NVH24" s="48"/>
      <c r="NVI24" s="48"/>
      <c r="NVJ24" s="48"/>
      <c r="NVK24" s="48"/>
      <c r="NVL24" s="49"/>
      <c r="NVM24" s="48"/>
      <c r="NVN24" s="48"/>
      <c r="NVO24" s="48"/>
      <c r="NVP24" s="48"/>
      <c r="NVQ24" s="48"/>
      <c r="NVR24" s="48"/>
      <c r="NVS24" s="48"/>
      <c r="NVT24" s="48"/>
      <c r="NVU24" s="48"/>
      <c r="NVV24" s="48"/>
      <c r="NVW24" s="48"/>
      <c r="NVX24" s="48"/>
      <c r="NVY24" s="48"/>
      <c r="NVZ24" s="49"/>
      <c r="NWA24" s="48"/>
      <c r="NWB24" s="48"/>
      <c r="NWC24" s="48"/>
      <c r="NWD24" s="48"/>
      <c r="NWE24" s="48"/>
      <c r="NWF24" s="48"/>
      <c r="NWG24" s="48"/>
      <c r="NWH24" s="48"/>
      <c r="NWI24" s="48"/>
      <c r="NWJ24" s="48"/>
      <c r="NWK24" s="48"/>
      <c r="NWL24" s="48"/>
      <c r="NWM24" s="48"/>
      <c r="NWN24" s="49"/>
      <c r="NWO24" s="48"/>
      <c r="NWP24" s="48"/>
      <c r="NWQ24" s="48"/>
      <c r="NWR24" s="48"/>
      <c r="NWS24" s="48"/>
      <c r="NWT24" s="48"/>
      <c r="NWU24" s="48"/>
      <c r="NWV24" s="48"/>
      <c r="NWW24" s="48"/>
      <c r="NWX24" s="48"/>
      <c r="NWY24" s="48"/>
      <c r="NWZ24" s="48"/>
      <c r="NXA24" s="48"/>
      <c r="NXB24" s="49"/>
      <c r="NXC24" s="48"/>
      <c r="NXD24" s="48"/>
      <c r="NXE24" s="48"/>
      <c r="NXF24" s="48"/>
      <c r="NXG24" s="48"/>
      <c r="NXH24" s="48"/>
      <c r="NXI24" s="48"/>
      <c r="NXJ24" s="48"/>
      <c r="NXK24" s="48"/>
      <c r="NXL24" s="48"/>
      <c r="NXM24" s="48"/>
      <c r="NXN24" s="48"/>
      <c r="NXO24" s="48"/>
      <c r="NXP24" s="49"/>
      <c r="NXQ24" s="48"/>
      <c r="NXR24" s="48"/>
      <c r="NXS24" s="48"/>
      <c r="NXT24" s="48"/>
      <c r="NXU24" s="48"/>
      <c r="NXV24" s="48"/>
      <c r="NXW24" s="48"/>
      <c r="NXX24" s="48"/>
      <c r="NXY24" s="48"/>
      <c r="NXZ24" s="48"/>
      <c r="NYA24" s="48"/>
      <c r="NYB24" s="48"/>
      <c r="NYC24" s="48"/>
      <c r="NYD24" s="49"/>
      <c r="NYE24" s="48"/>
      <c r="NYF24" s="48"/>
      <c r="NYG24" s="48"/>
      <c r="NYH24" s="48"/>
      <c r="NYI24" s="48"/>
      <c r="NYJ24" s="48"/>
      <c r="NYK24" s="48"/>
      <c r="NYL24" s="48"/>
      <c r="NYM24" s="48"/>
      <c r="NYN24" s="48"/>
      <c r="NYO24" s="48"/>
      <c r="NYP24" s="48"/>
      <c r="NYQ24" s="48"/>
      <c r="NYR24" s="49"/>
      <c r="NYS24" s="48"/>
      <c r="NYT24" s="48"/>
      <c r="NYU24" s="48"/>
      <c r="NYV24" s="48"/>
      <c r="NYW24" s="48"/>
      <c r="NYX24" s="48"/>
      <c r="NYY24" s="48"/>
      <c r="NYZ24" s="48"/>
      <c r="NZA24" s="48"/>
      <c r="NZB24" s="48"/>
      <c r="NZC24" s="48"/>
      <c r="NZD24" s="48"/>
      <c r="NZE24" s="48"/>
      <c r="NZF24" s="49"/>
      <c r="NZG24" s="48"/>
      <c r="NZH24" s="48"/>
      <c r="NZI24" s="48"/>
      <c r="NZJ24" s="48"/>
      <c r="NZK24" s="48"/>
      <c r="NZL24" s="48"/>
      <c r="NZM24" s="48"/>
      <c r="NZN24" s="48"/>
      <c r="NZO24" s="48"/>
      <c r="NZP24" s="48"/>
      <c r="NZQ24" s="48"/>
      <c r="NZR24" s="48"/>
      <c r="NZS24" s="48"/>
      <c r="NZT24" s="49"/>
      <c r="NZU24" s="48"/>
      <c r="NZV24" s="48"/>
      <c r="NZW24" s="48"/>
      <c r="NZX24" s="48"/>
      <c r="NZY24" s="48"/>
      <c r="NZZ24" s="48"/>
      <c r="OAA24" s="48"/>
      <c r="OAB24" s="48"/>
      <c r="OAC24" s="48"/>
      <c r="OAD24" s="48"/>
      <c r="OAE24" s="48"/>
      <c r="OAF24" s="48"/>
      <c r="OAG24" s="48"/>
      <c r="OAH24" s="49"/>
      <c r="OAI24" s="48"/>
      <c r="OAJ24" s="48"/>
      <c r="OAK24" s="48"/>
      <c r="OAL24" s="48"/>
      <c r="OAM24" s="48"/>
      <c r="OAN24" s="48"/>
      <c r="OAO24" s="48"/>
      <c r="OAP24" s="48"/>
      <c r="OAQ24" s="48"/>
      <c r="OAR24" s="48"/>
      <c r="OAS24" s="48"/>
      <c r="OAT24" s="48"/>
      <c r="OAU24" s="48"/>
      <c r="OAV24" s="49"/>
      <c r="OAW24" s="48"/>
      <c r="OAX24" s="48"/>
      <c r="OAY24" s="48"/>
      <c r="OAZ24" s="48"/>
      <c r="OBA24" s="48"/>
      <c r="OBB24" s="48"/>
      <c r="OBC24" s="48"/>
      <c r="OBD24" s="48"/>
      <c r="OBE24" s="48"/>
      <c r="OBF24" s="48"/>
      <c r="OBG24" s="48"/>
      <c r="OBH24" s="48"/>
      <c r="OBI24" s="48"/>
      <c r="OBJ24" s="49"/>
      <c r="OBK24" s="48"/>
      <c r="OBL24" s="48"/>
      <c r="OBM24" s="48"/>
      <c r="OBN24" s="48"/>
      <c r="OBO24" s="48"/>
      <c r="OBP24" s="48"/>
      <c r="OBQ24" s="48"/>
      <c r="OBR24" s="48"/>
      <c r="OBS24" s="48"/>
      <c r="OBT24" s="48"/>
      <c r="OBU24" s="48"/>
      <c r="OBV24" s="48"/>
      <c r="OBW24" s="48"/>
      <c r="OBX24" s="49"/>
      <c r="OBY24" s="48"/>
      <c r="OBZ24" s="48"/>
      <c r="OCA24" s="48"/>
      <c r="OCB24" s="48"/>
      <c r="OCC24" s="48"/>
      <c r="OCD24" s="48"/>
      <c r="OCE24" s="48"/>
      <c r="OCF24" s="48"/>
      <c r="OCG24" s="48"/>
      <c r="OCH24" s="48"/>
      <c r="OCI24" s="48"/>
      <c r="OCJ24" s="48"/>
      <c r="OCK24" s="48"/>
      <c r="OCL24" s="49"/>
      <c r="OCM24" s="48"/>
      <c r="OCN24" s="48"/>
      <c r="OCO24" s="48"/>
      <c r="OCP24" s="48"/>
      <c r="OCQ24" s="48"/>
      <c r="OCR24" s="48"/>
      <c r="OCS24" s="48"/>
      <c r="OCT24" s="48"/>
      <c r="OCU24" s="48"/>
      <c r="OCV24" s="48"/>
      <c r="OCW24" s="48"/>
      <c r="OCX24" s="48"/>
      <c r="OCY24" s="48"/>
      <c r="OCZ24" s="49"/>
      <c r="ODA24" s="48"/>
      <c r="ODB24" s="48"/>
      <c r="ODC24" s="48"/>
      <c r="ODD24" s="48"/>
      <c r="ODE24" s="48"/>
      <c r="ODF24" s="48"/>
      <c r="ODG24" s="48"/>
      <c r="ODH24" s="48"/>
      <c r="ODI24" s="48"/>
      <c r="ODJ24" s="48"/>
      <c r="ODK24" s="48"/>
      <c r="ODL24" s="48"/>
      <c r="ODM24" s="48"/>
      <c r="ODN24" s="49"/>
      <c r="ODO24" s="48"/>
      <c r="ODP24" s="48"/>
      <c r="ODQ24" s="48"/>
      <c r="ODR24" s="48"/>
      <c r="ODS24" s="48"/>
      <c r="ODT24" s="48"/>
      <c r="ODU24" s="48"/>
      <c r="ODV24" s="48"/>
      <c r="ODW24" s="48"/>
      <c r="ODX24" s="48"/>
      <c r="ODY24" s="48"/>
      <c r="ODZ24" s="48"/>
      <c r="OEA24" s="48"/>
      <c r="OEB24" s="49"/>
      <c r="OEC24" s="48"/>
      <c r="OED24" s="48"/>
      <c r="OEE24" s="48"/>
      <c r="OEF24" s="48"/>
      <c r="OEG24" s="48"/>
      <c r="OEH24" s="48"/>
      <c r="OEI24" s="48"/>
      <c r="OEJ24" s="48"/>
      <c r="OEK24" s="48"/>
      <c r="OEL24" s="48"/>
      <c r="OEM24" s="48"/>
      <c r="OEN24" s="48"/>
      <c r="OEO24" s="48"/>
      <c r="OEP24" s="49"/>
      <c r="OEQ24" s="48"/>
      <c r="OER24" s="48"/>
      <c r="OES24" s="48"/>
      <c r="OET24" s="48"/>
      <c r="OEU24" s="48"/>
      <c r="OEV24" s="48"/>
      <c r="OEW24" s="48"/>
      <c r="OEX24" s="48"/>
      <c r="OEY24" s="48"/>
      <c r="OEZ24" s="48"/>
      <c r="OFA24" s="48"/>
      <c r="OFB24" s="48"/>
      <c r="OFC24" s="48"/>
      <c r="OFD24" s="49"/>
      <c r="OFE24" s="48"/>
      <c r="OFF24" s="48"/>
      <c r="OFG24" s="48"/>
      <c r="OFH24" s="48"/>
      <c r="OFI24" s="48"/>
      <c r="OFJ24" s="48"/>
      <c r="OFK24" s="48"/>
      <c r="OFL24" s="48"/>
      <c r="OFM24" s="48"/>
      <c r="OFN24" s="48"/>
      <c r="OFO24" s="48"/>
      <c r="OFP24" s="48"/>
      <c r="OFQ24" s="48"/>
      <c r="OFR24" s="49"/>
      <c r="OFS24" s="48"/>
      <c r="OFT24" s="48"/>
      <c r="OFU24" s="48"/>
      <c r="OFV24" s="48"/>
      <c r="OFW24" s="48"/>
      <c r="OFX24" s="48"/>
      <c r="OFY24" s="48"/>
      <c r="OFZ24" s="48"/>
      <c r="OGA24" s="48"/>
      <c r="OGB24" s="48"/>
      <c r="OGC24" s="48"/>
      <c r="OGD24" s="48"/>
      <c r="OGE24" s="48"/>
      <c r="OGF24" s="49"/>
      <c r="OGG24" s="48"/>
      <c r="OGH24" s="48"/>
      <c r="OGI24" s="48"/>
      <c r="OGJ24" s="48"/>
      <c r="OGK24" s="48"/>
      <c r="OGL24" s="48"/>
      <c r="OGM24" s="48"/>
      <c r="OGN24" s="48"/>
      <c r="OGO24" s="48"/>
      <c r="OGP24" s="48"/>
      <c r="OGQ24" s="48"/>
      <c r="OGR24" s="48"/>
      <c r="OGS24" s="48"/>
      <c r="OGT24" s="49"/>
      <c r="OGU24" s="48"/>
      <c r="OGV24" s="48"/>
      <c r="OGW24" s="48"/>
      <c r="OGX24" s="48"/>
      <c r="OGY24" s="48"/>
      <c r="OGZ24" s="48"/>
      <c r="OHA24" s="48"/>
      <c r="OHB24" s="48"/>
      <c r="OHC24" s="48"/>
      <c r="OHD24" s="48"/>
      <c r="OHE24" s="48"/>
      <c r="OHF24" s="48"/>
      <c r="OHG24" s="48"/>
      <c r="OHH24" s="49"/>
      <c r="OHI24" s="48"/>
      <c r="OHJ24" s="48"/>
      <c r="OHK24" s="48"/>
      <c r="OHL24" s="48"/>
      <c r="OHM24" s="48"/>
      <c r="OHN24" s="48"/>
      <c r="OHO24" s="48"/>
      <c r="OHP24" s="48"/>
      <c r="OHQ24" s="48"/>
      <c r="OHR24" s="48"/>
      <c r="OHS24" s="48"/>
      <c r="OHT24" s="48"/>
      <c r="OHU24" s="48"/>
      <c r="OHV24" s="49"/>
      <c r="OHW24" s="48"/>
      <c r="OHX24" s="48"/>
      <c r="OHY24" s="48"/>
      <c r="OHZ24" s="48"/>
      <c r="OIA24" s="48"/>
      <c r="OIB24" s="48"/>
      <c r="OIC24" s="48"/>
      <c r="OID24" s="48"/>
      <c r="OIE24" s="48"/>
      <c r="OIF24" s="48"/>
      <c r="OIG24" s="48"/>
      <c r="OIH24" s="48"/>
      <c r="OII24" s="48"/>
      <c r="OIJ24" s="49"/>
      <c r="OIK24" s="48"/>
      <c r="OIL24" s="48"/>
      <c r="OIM24" s="48"/>
      <c r="OIN24" s="48"/>
      <c r="OIO24" s="48"/>
      <c r="OIP24" s="48"/>
      <c r="OIQ24" s="48"/>
      <c r="OIR24" s="48"/>
      <c r="OIS24" s="48"/>
      <c r="OIT24" s="48"/>
      <c r="OIU24" s="48"/>
      <c r="OIV24" s="48"/>
      <c r="OIW24" s="48"/>
      <c r="OIX24" s="49"/>
      <c r="OIY24" s="48"/>
      <c r="OIZ24" s="48"/>
      <c r="OJA24" s="48"/>
      <c r="OJB24" s="48"/>
      <c r="OJC24" s="48"/>
      <c r="OJD24" s="48"/>
      <c r="OJE24" s="48"/>
      <c r="OJF24" s="48"/>
      <c r="OJG24" s="48"/>
      <c r="OJH24" s="48"/>
      <c r="OJI24" s="48"/>
      <c r="OJJ24" s="48"/>
      <c r="OJK24" s="48"/>
      <c r="OJL24" s="49"/>
      <c r="OJM24" s="48"/>
      <c r="OJN24" s="48"/>
      <c r="OJO24" s="48"/>
      <c r="OJP24" s="48"/>
      <c r="OJQ24" s="48"/>
      <c r="OJR24" s="48"/>
      <c r="OJS24" s="48"/>
      <c r="OJT24" s="48"/>
      <c r="OJU24" s="48"/>
      <c r="OJV24" s="48"/>
      <c r="OJW24" s="48"/>
      <c r="OJX24" s="48"/>
      <c r="OJY24" s="48"/>
      <c r="OJZ24" s="49"/>
      <c r="OKA24" s="48"/>
      <c r="OKB24" s="48"/>
      <c r="OKC24" s="48"/>
      <c r="OKD24" s="48"/>
      <c r="OKE24" s="48"/>
      <c r="OKF24" s="48"/>
      <c r="OKG24" s="48"/>
      <c r="OKH24" s="48"/>
      <c r="OKI24" s="48"/>
      <c r="OKJ24" s="48"/>
      <c r="OKK24" s="48"/>
      <c r="OKL24" s="48"/>
      <c r="OKM24" s="48"/>
      <c r="OKN24" s="49"/>
      <c r="OKO24" s="48"/>
      <c r="OKP24" s="48"/>
      <c r="OKQ24" s="48"/>
      <c r="OKR24" s="48"/>
      <c r="OKS24" s="48"/>
      <c r="OKT24" s="48"/>
      <c r="OKU24" s="48"/>
      <c r="OKV24" s="48"/>
      <c r="OKW24" s="48"/>
      <c r="OKX24" s="48"/>
      <c r="OKY24" s="48"/>
      <c r="OKZ24" s="48"/>
      <c r="OLA24" s="48"/>
      <c r="OLB24" s="49"/>
      <c r="OLC24" s="48"/>
      <c r="OLD24" s="48"/>
      <c r="OLE24" s="48"/>
      <c r="OLF24" s="48"/>
      <c r="OLG24" s="48"/>
      <c r="OLH24" s="48"/>
      <c r="OLI24" s="48"/>
      <c r="OLJ24" s="48"/>
      <c r="OLK24" s="48"/>
      <c r="OLL24" s="48"/>
      <c r="OLM24" s="48"/>
      <c r="OLN24" s="48"/>
      <c r="OLO24" s="48"/>
      <c r="OLP24" s="49"/>
      <c r="OLQ24" s="48"/>
      <c r="OLR24" s="48"/>
      <c r="OLS24" s="48"/>
      <c r="OLT24" s="48"/>
      <c r="OLU24" s="48"/>
      <c r="OLV24" s="48"/>
      <c r="OLW24" s="48"/>
      <c r="OLX24" s="48"/>
      <c r="OLY24" s="48"/>
      <c r="OLZ24" s="48"/>
      <c r="OMA24" s="48"/>
      <c r="OMB24" s="48"/>
      <c r="OMC24" s="48"/>
      <c r="OMD24" s="49"/>
      <c r="OME24" s="48"/>
      <c r="OMF24" s="48"/>
      <c r="OMG24" s="48"/>
      <c r="OMH24" s="48"/>
      <c r="OMI24" s="48"/>
      <c r="OMJ24" s="48"/>
      <c r="OMK24" s="48"/>
      <c r="OML24" s="48"/>
      <c r="OMM24" s="48"/>
      <c r="OMN24" s="48"/>
      <c r="OMO24" s="48"/>
      <c r="OMP24" s="48"/>
      <c r="OMQ24" s="48"/>
      <c r="OMR24" s="49"/>
      <c r="OMS24" s="48"/>
      <c r="OMT24" s="48"/>
      <c r="OMU24" s="48"/>
      <c r="OMV24" s="48"/>
      <c r="OMW24" s="48"/>
      <c r="OMX24" s="48"/>
      <c r="OMY24" s="48"/>
      <c r="OMZ24" s="48"/>
      <c r="ONA24" s="48"/>
      <c r="ONB24" s="48"/>
      <c r="ONC24" s="48"/>
      <c r="OND24" s="48"/>
      <c r="ONE24" s="48"/>
      <c r="ONF24" s="49"/>
      <c r="ONG24" s="48"/>
      <c r="ONH24" s="48"/>
      <c r="ONI24" s="48"/>
      <c r="ONJ24" s="48"/>
      <c r="ONK24" s="48"/>
      <c r="ONL24" s="48"/>
      <c r="ONM24" s="48"/>
      <c r="ONN24" s="48"/>
      <c r="ONO24" s="48"/>
      <c r="ONP24" s="48"/>
      <c r="ONQ24" s="48"/>
      <c r="ONR24" s="48"/>
      <c r="ONS24" s="48"/>
      <c r="ONT24" s="49"/>
      <c r="ONU24" s="48"/>
      <c r="ONV24" s="48"/>
      <c r="ONW24" s="48"/>
      <c r="ONX24" s="48"/>
      <c r="ONY24" s="48"/>
      <c r="ONZ24" s="48"/>
      <c r="OOA24" s="48"/>
      <c r="OOB24" s="48"/>
      <c r="OOC24" s="48"/>
      <c r="OOD24" s="48"/>
      <c r="OOE24" s="48"/>
      <c r="OOF24" s="48"/>
      <c r="OOG24" s="48"/>
      <c r="OOH24" s="49"/>
      <c r="OOI24" s="48"/>
      <c r="OOJ24" s="48"/>
      <c r="OOK24" s="48"/>
      <c r="OOL24" s="48"/>
      <c r="OOM24" s="48"/>
      <c r="OON24" s="48"/>
      <c r="OOO24" s="48"/>
      <c r="OOP24" s="48"/>
      <c r="OOQ24" s="48"/>
      <c r="OOR24" s="48"/>
      <c r="OOS24" s="48"/>
      <c r="OOT24" s="48"/>
      <c r="OOU24" s="48"/>
      <c r="OOV24" s="49"/>
      <c r="OOW24" s="48"/>
      <c r="OOX24" s="48"/>
      <c r="OOY24" s="48"/>
      <c r="OOZ24" s="48"/>
      <c r="OPA24" s="48"/>
      <c r="OPB24" s="48"/>
      <c r="OPC24" s="48"/>
      <c r="OPD24" s="48"/>
      <c r="OPE24" s="48"/>
      <c r="OPF24" s="48"/>
      <c r="OPG24" s="48"/>
      <c r="OPH24" s="48"/>
      <c r="OPI24" s="48"/>
      <c r="OPJ24" s="49"/>
      <c r="OPK24" s="48"/>
      <c r="OPL24" s="48"/>
      <c r="OPM24" s="48"/>
      <c r="OPN24" s="48"/>
      <c r="OPO24" s="48"/>
      <c r="OPP24" s="48"/>
      <c r="OPQ24" s="48"/>
      <c r="OPR24" s="48"/>
      <c r="OPS24" s="48"/>
      <c r="OPT24" s="48"/>
      <c r="OPU24" s="48"/>
      <c r="OPV24" s="48"/>
      <c r="OPW24" s="48"/>
      <c r="OPX24" s="49"/>
      <c r="OPY24" s="48"/>
      <c r="OPZ24" s="48"/>
      <c r="OQA24" s="48"/>
      <c r="OQB24" s="48"/>
      <c r="OQC24" s="48"/>
      <c r="OQD24" s="48"/>
      <c r="OQE24" s="48"/>
      <c r="OQF24" s="48"/>
      <c r="OQG24" s="48"/>
      <c r="OQH24" s="48"/>
      <c r="OQI24" s="48"/>
      <c r="OQJ24" s="48"/>
      <c r="OQK24" s="48"/>
      <c r="OQL24" s="49"/>
      <c r="OQM24" s="48"/>
      <c r="OQN24" s="48"/>
      <c r="OQO24" s="48"/>
      <c r="OQP24" s="48"/>
      <c r="OQQ24" s="48"/>
      <c r="OQR24" s="48"/>
      <c r="OQS24" s="48"/>
      <c r="OQT24" s="48"/>
      <c r="OQU24" s="48"/>
      <c r="OQV24" s="48"/>
      <c r="OQW24" s="48"/>
      <c r="OQX24" s="48"/>
      <c r="OQY24" s="48"/>
      <c r="OQZ24" s="49"/>
      <c r="ORA24" s="48"/>
      <c r="ORB24" s="48"/>
      <c r="ORC24" s="48"/>
      <c r="ORD24" s="48"/>
      <c r="ORE24" s="48"/>
      <c r="ORF24" s="48"/>
      <c r="ORG24" s="48"/>
      <c r="ORH24" s="48"/>
      <c r="ORI24" s="48"/>
      <c r="ORJ24" s="48"/>
      <c r="ORK24" s="48"/>
      <c r="ORL24" s="48"/>
      <c r="ORM24" s="48"/>
      <c r="ORN24" s="49"/>
      <c r="ORO24" s="48"/>
      <c r="ORP24" s="48"/>
      <c r="ORQ24" s="48"/>
      <c r="ORR24" s="48"/>
      <c r="ORS24" s="48"/>
      <c r="ORT24" s="48"/>
      <c r="ORU24" s="48"/>
      <c r="ORV24" s="48"/>
      <c r="ORW24" s="48"/>
      <c r="ORX24" s="48"/>
      <c r="ORY24" s="48"/>
      <c r="ORZ24" s="48"/>
      <c r="OSA24" s="48"/>
      <c r="OSB24" s="49"/>
      <c r="OSC24" s="48"/>
      <c r="OSD24" s="48"/>
      <c r="OSE24" s="48"/>
      <c r="OSF24" s="48"/>
      <c r="OSG24" s="48"/>
      <c r="OSH24" s="48"/>
      <c r="OSI24" s="48"/>
      <c r="OSJ24" s="48"/>
      <c r="OSK24" s="48"/>
      <c r="OSL24" s="48"/>
      <c r="OSM24" s="48"/>
      <c r="OSN24" s="48"/>
      <c r="OSO24" s="48"/>
      <c r="OSP24" s="49"/>
      <c r="OSQ24" s="48"/>
      <c r="OSR24" s="48"/>
      <c r="OSS24" s="48"/>
      <c r="OST24" s="48"/>
      <c r="OSU24" s="48"/>
      <c r="OSV24" s="48"/>
      <c r="OSW24" s="48"/>
      <c r="OSX24" s="48"/>
      <c r="OSY24" s="48"/>
      <c r="OSZ24" s="48"/>
      <c r="OTA24" s="48"/>
      <c r="OTB24" s="48"/>
      <c r="OTC24" s="48"/>
      <c r="OTD24" s="49"/>
      <c r="OTE24" s="48"/>
      <c r="OTF24" s="48"/>
      <c r="OTG24" s="48"/>
      <c r="OTH24" s="48"/>
      <c r="OTI24" s="48"/>
      <c r="OTJ24" s="48"/>
      <c r="OTK24" s="48"/>
      <c r="OTL24" s="48"/>
      <c r="OTM24" s="48"/>
      <c r="OTN24" s="48"/>
      <c r="OTO24" s="48"/>
      <c r="OTP24" s="48"/>
      <c r="OTQ24" s="48"/>
      <c r="OTR24" s="49"/>
      <c r="OTS24" s="48"/>
      <c r="OTT24" s="48"/>
      <c r="OTU24" s="48"/>
      <c r="OTV24" s="48"/>
      <c r="OTW24" s="48"/>
      <c r="OTX24" s="48"/>
      <c r="OTY24" s="48"/>
      <c r="OTZ24" s="48"/>
      <c r="OUA24" s="48"/>
      <c r="OUB24" s="48"/>
      <c r="OUC24" s="48"/>
      <c r="OUD24" s="48"/>
      <c r="OUE24" s="48"/>
      <c r="OUF24" s="49"/>
      <c r="OUG24" s="48"/>
      <c r="OUH24" s="48"/>
      <c r="OUI24" s="48"/>
      <c r="OUJ24" s="48"/>
      <c r="OUK24" s="48"/>
      <c r="OUL24" s="48"/>
      <c r="OUM24" s="48"/>
      <c r="OUN24" s="48"/>
      <c r="OUO24" s="48"/>
      <c r="OUP24" s="48"/>
      <c r="OUQ24" s="48"/>
      <c r="OUR24" s="48"/>
      <c r="OUS24" s="48"/>
      <c r="OUT24" s="49"/>
      <c r="OUU24" s="48"/>
      <c r="OUV24" s="48"/>
      <c r="OUW24" s="48"/>
      <c r="OUX24" s="48"/>
      <c r="OUY24" s="48"/>
      <c r="OUZ24" s="48"/>
      <c r="OVA24" s="48"/>
      <c r="OVB24" s="48"/>
      <c r="OVC24" s="48"/>
      <c r="OVD24" s="48"/>
      <c r="OVE24" s="48"/>
      <c r="OVF24" s="48"/>
      <c r="OVG24" s="48"/>
      <c r="OVH24" s="49"/>
      <c r="OVI24" s="48"/>
      <c r="OVJ24" s="48"/>
      <c r="OVK24" s="48"/>
      <c r="OVL24" s="48"/>
      <c r="OVM24" s="48"/>
      <c r="OVN24" s="48"/>
      <c r="OVO24" s="48"/>
      <c r="OVP24" s="48"/>
      <c r="OVQ24" s="48"/>
      <c r="OVR24" s="48"/>
      <c r="OVS24" s="48"/>
      <c r="OVT24" s="48"/>
      <c r="OVU24" s="48"/>
      <c r="OVV24" s="49"/>
      <c r="OVW24" s="48"/>
      <c r="OVX24" s="48"/>
      <c r="OVY24" s="48"/>
      <c r="OVZ24" s="48"/>
      <c r="OWA24" s="48"/>
      <c r="OWB24" s="48"/>
      <c r="OWC24" s="48"/>
      <c r="OWD24" s="48"/>
      <c r="OWE24" s="48"/>
      <c r="OWF24" s="48"/>
      <c r="OWG24" s="48"/>
      <c r="OWH24" s="48"/>
      <c r="OWI24" s="48"/>
      <c r="OWJ24" s="49"/>
      <c r="OWK24" s="48"/>
      <c r="OWL24" s="48"/>
      <c r="OWM24" s="48"/>
      <c r="OWN24" s="48"/>
      <c r="OWO24" s="48"/>
      <c r="OWP24" s="48"/>
      <c r="OWQ24" s="48"/>
      <c r="OWR24" s="48"/>
      <c r="OWS24" s="48"/>
      <c r="OWT24" s="48"/>
      <c r="OWU24" s="48"/>
      <c r="OWV24" s="48"/>
      <c r="OWW24" s="48"/>
      <c r="OWX24" s="49"/>
      <c r="OWY24" s="48"/>
      <c r="OWZ24" s="48"/>
      <c r="OXA24" s="48"/>
      <c r="OXB24" s="48"/>
      <c r="OXC24" s="48"/>
      <c r="OXD24" s="48"/>
      <c r="OXE24" s="48"/>
      <c r="OXF24" s="48"/>
      <c r="OXG24" s="48"/>
      <c r="OXH24" s="48"/>
      <c r="OXI24" s="48"/>
      <c r="OXJ24" s="48"/>
      <c r="OXK24" s="48"/>
      <c r="OXL24" s="49"/>
      <c r="OXM24" s="48"/>
      <c r="OXN24" s="48"/>
      <c r="OXO24" s="48"/>
      <c r="OXP24" s="48"/>
      <c r="OXQ24" s="48"/>
      <c r="OXR24" s="48"/>
      <c r="OXS24" s="48"/>
      <c r="OXT24" s="48"/>
      <c r="OXU24" s="48"/>
      <c r="OXV24" s="48"/>
      <c r="OXW24" s="48"/>
      <c r="OXX24" s="48"/>
      <c r="OXY24" s="48"/>
      <c r="OXZ24" s="49"/>
      <c r="OYA24" s="48"/>
      <c r="OYB24" s="48"/>
      <c r="OYC24" s="48"/>
      <c r="OYD24" s="48"/>
      <c r="OYE24" s="48"/>
      <c r="OYF24" s="48"/>
      <c r="OYG24" s="48"/>
      <c r="OYH24" s="48"/>
      <c r="OYI24" s="48"/>
      <c r="OYJ24" s="48"/>
      <c r="OYK24" s="48"/>
      <c r="OYL24" s="48"/>
      <c r="OYM24" s="48"/>
      <c r="OYN24" s="49"/>
      <c r="OYO24" s="48"/>
      <c r="OYP24" s="48"/>
      <c r="OYQ24" s="48"/>
      <c r="OYR24" s="48"/>
      <c r="OYS24" s="48"/>
      <c r="OYT24" s="48"/>
      <c r="OYU24" s="48"/>
      <c r="OYV24" s="48"/>
      <c r="OYW24" s="48"/>
      <c r="OYX24" s="48"/>
      <c r="OYY24" s="48"/>
      <c r="OYZ24" s="48"/>
      <c r="OZA24" s="48"/>
      <c r="OZB24" s="49"/>
      <c r="OZC24" s="48"/>
      <c r="OZD24" s="48"/>
      <c r="OZE24" s="48"/>
      <c r="OZF24" s="48"/>
      <c r="OZG24" s="48"/>
      <c r="OZH24" s="48"/>
      <c r="OZI24" s="48"/>
      <c r="OZJ24" s="48"/>
      <c r="OZK24" s="48"/>
      <c r="OZL24" s="48"/>
      <c r="OZM24" s="48"/>
      <c r="OZN24" s="48"/>
      <c r="OZO24" s="48"/>
      <c r="OZP24" s="49"/>
      <c r="OZQ24" s="48"/>
      <c r="OZR24" s="48"/>
      <c r="OZS24" s="48"/>
      <c r="OZT24" s="48"/>
      <c r="OZU24" s="48"/>
      <c r="OZV24" s="48"/>
      <c r="OZW24" s="48"/>
      <c r="OZX24" s="48"/>
      <c r="OZY24" s="48"/>
      <c r="OZZ24" s="48"/>
      <c r="PAA24" s="48"/>
      <c r="PAB24" s="48"/>
      <c r="PAC24" s="48"/>
      <c r="PAD24" s="49"/>
      <c r="PAE24" s="48"/>
      <c r="PAF24" s="48"/>
      <c r="PAG24" s="48"/>
      <c r="PAH24" s="48"/>
      <c r="PAI24" s="48"/>
      <c r="PAJ24" s="48"/>
      <c r="PAK24" s="48"/>
      <c r="PAL24" s="48"/>
      <c r="PAM24" s="48"/>
      <c r="PAN24" s="48"/>
      <c r="PAO24" s="48"/>
      <c r="PAP24" s="48"/>
      <c r="PAQ24" s="48"/>
      <c r="PAR24" s="49"/>
      <c r="PAS24" s="48"/>
      <c r="PAT24" s="48"/>
      <c r="PAU24" s="48"/>
      <c r="PAV24" s="48"/>
      <c r="PAW24" s="48"/>
      <c r="PAX24" s="48"/>
      <c r="PAY24" s="48"/>
      <c r="PAZ24" s="48"/>
      <c r="PBA24" s="48"/>
      <c r="PBB24" s="48"/>
      <c r="PBC24" s="48"/>
      <c r="PBD24" s="48"/>
      <c r="PBE24" s="48"/>
      <c r="PBF24" s="49"/>
      <c r="PBG24" s="48"/>
      <c r="PBH24" s="48"/>
      <c r="PBI24" s="48"/>
      <c r="PBJ24" s="48"/>
      <c r="PBK24" s="48"/>
      <c r="PBL24" s="48"/>
      <c r="PBM24" s="48"/>
      <c r="PBN24" s="48"/>
      <c r="PBO24" s="48"/>
      <c r="PBP24" s="48"/>
      <c r="PBQ24" s="48"/>
      <c r="PBR24" s="48"/>
      <c r="PBS24" s="48"/>
      <c r="PBT24" s="49"/>
      <c r="PBU24" s="48"/>
      <c r="PBV24" s="48"/>
      <c r="PBW24" s="48"/>
      <c r="PBX24" s="48"/>
      <c r="PBY24" s="48"/>
      <c r="PBZ24" s="48"/>
      <c r="PCA24" s="48"/>
      <c r="PCB24" s="48"/>
      <c r="PCC24" s="48"/>
      <c r="PCD24" s="48"/>
      <c r="PCE24" s="48"/>
      <c r="PCF24" s="48"/>
      <c r="PCG24" s="48"/>
      <c r="PCH24" s="49"/>
      <c r="PCI24" s="48"/>
      <c r="PCJ24" s="48"/>
      <c r="PCK24" s="48"/>
      <c r="PCL24" s="48"/>
      <c r="PCM24" s="48"/>
      <c r="PCN24" s="48"/>
      <c r="PCO24" s="48"/>
      <c r="PCP24" s="48"/>
      <c r="PCQ24" s="48"/>
      <c r="PCR24" s="48"/>
      <c r="PCS24" s="48"/>
      <c r="PCT24" s="48"/>
      <c r="PCU24" s="48"/>
      <c r="PCV24" s="49"/>
      <c r="PCW24" s="48"/>
      <c r="PCX24" s="48"/>
      <c r="PCY24" s="48"/>
      <c r="PCZ24" s="48"/>
      <c r="PDA24" s="48"/>
      <c r="PDB24" s="48"/>
      <c r="PDC24" s="48"/>
      <c r="PDD24" s="48"/>
      <c r="PDE24" s="48"/>
      <c r="PDF24" s="48"/>
      <c r="PDG24" s="48"/>
      <c r="PDH24" s="48"/>
      <c r="PDI24" s="48"/>
      <c r="PDJ24" s="49"/>
      <c r="PDK24" s="48"/>
      <c r="PDL24" s="48"/>
      <c r="PDM24" s="48"/>
      <c r="PDN24" s="48"/>
      <c r="PDO24" s="48"/>
      <c r="PDP24" s="48"/>
      <c r="PDQ24" s="48"/>
      <c r="PDR24" s="48"/>
      <c r="PDS24" s="48"/>
      <c r="PDT24" s="48"/>
      <c r="PDU24" s="48"/>
      <c r="PDV24" s="48"/>
      <c r="PDW24" s="48"/>
      <c r="PDX24" s="49"/>
      <c r="PDY24" s="48"/>
      <c r="PDZ24" s="48"/>
      <c r="PEA24" s="48"/>
      <c r="PEB24" s="48"/>
      <c r="PEC24" s="48"/>
      <c r="PED24" s="48"/>
      <c r="PEE24" s="48"/>
      <c r="PEF24" s="48"/>
      <c r="PEG24" s="48"/>
      <c r="PEH24" s="48"/>
      <c r="PEI24" s="48"/>
      <c r="PEJ24" s="48"/>
      <c r="PEK24" s="48"/>
      <c r="PEL24" s="49"/>
      <c r="PEM24" s="48"/>
      <c r="PEN24" s="48"/>
      <c r="PEO24" s="48"/>
      <c r="PEP24" s="48"/>
      <c r="PEQ24" s="48"/>
      <c r="PER24" s="48"/>
      <c r="PES24" s="48"/>
      <c r="PET24" s="48"/>
      <c r="PEU24" s="48"/>
      <c r="PEV24" s="48"/>
      <c r="PEW24" s="48"/>
      <c r="PEX24" s="48"/>
      <c r="PEY24" s="48"/>
      <c r="PEZ24" s="49"/>
      <c r="PFA24" s="48"/>
      <c r="PFB24" s="48"/>
      <c r="PFC24" s="48"/>
      <c r="PFD24" s="48"/>
      <c r="PFE24" s="48"/>
      <c r="PFF24" s="48"/>
      <c r="PFG24" s="48"/>
      <c r="PFH24" s="48"/>
      <c r="PFI24" s="48"/>
      <c r="PFJ24" s="48"/>
      <c r="PFK24" s="48"/>
      <c r="PFL24" s="48"/>
      <c r="PFM24" s="48"/>
      <c r="PFN24" s="49"/>
      <c r="PFO24" s="48"/>
      <c r="PFP24" s="48"/>
      <c r="PFQ24" s="48"/>
      <c r="PFR24" s="48"/>
      <c r="PFS24" s="48"/>
      <c r="PFT24" s="48"/>
      <c r="PFU24" s="48"/>
      <c r="PFV24" s="48"/>
      <c r="PFW24" s="48"/>
      <c r="PFX24" s="48"/>
      <c r="PFY24" s="48"/>
      <c r="PFZ24" s="48"/>
      <c r="PGA24" s="48"/>
      <c r="PGB24" s="49"/>
      <c r="PGC24" s="48"/>
      <c r="PGD24" s="48"/>
      <c r="PGE24" s="48"/>
      <c r="PGF24" s="48"/>
      <c r="PGG24" s="48"/>
      <c r="PGH24" s="48"/>
      <c r="PGI24" s="48"/>
      <c r="PGJ24" s="48"/>
      <c r="PGK24" s="48"/>
      <c r="PGL24" s="48"/>
      <c r="PGM24" s="48"/>
      <c r="PGN24" s="48"/>
      <c r="PGO24" s="48"/>
      <c r="PGP24" s="49"/>
      <c r="PGQ24" s="48"/>
      <c r="PGR24" s="48"/>
      <c r="PGS24" s="48"/>
      <c r="PGT24" s="48"/>
      <c r="PGU24" s="48"/>
      <c r="PGV24" s="48"/>
      <c r="PGW24" s="48"/>
      <c r="PGX24" s="48"/>
      <c r="PGY24" s="48"/>
      <c r="PGZ24" s="48"/>
      <c r="PHA24" s="48"/>
      <c r="PHB24" s="48"/>
      <c r="PHC24" s="48"/>
      <c r="PHD24" s="49"/>
      <c r="PHE24" s="48"/>
      <c r="PHF24" s="48"/>
      <c r="PHG24" s="48"/>
      <c r="PHH24" s="48"/>
      <c r="PHI24" s="48"/>
      <c r="PHJ24" s="48"/>
      <c r="PHK24" s="48"/>
      <c r="PHL24" s="48"/>
      <c r="PHM24" s="48"/>
      <c r="PHN24" s="48"/>
      <c r="PHO24" s="48"/>
      <c r="PHP24" s="48"/>
      <c r="PHQ24" s="48"/>
      <c r="PHR24" s="49"/>
      <c r="PHS24" s="48"/>
      <c r="PHT24" s="48"/>
      <c r="PHU24" s="48"/>
      <c r="PHV24" s="48"/>
      <c r="PHW24" s="48"/>
      <c r="PHX24" s="48"/>
      <c r="PHY24" s="48"/>
      <c r="PHZ24" s="48"/>
      <c r="PIA24" s="48"/>
      <c r="PIB24" s="48"/>
      <c r="PIC24" s="48"/>
      <c r="PID24" s="48"/>
      <c r="PIE24" s="48"/>
      <c r="PIF24" s="49"/>
      <c r="PIG24" s="48"/>
      <c r="PIH24" s="48"/>
      <c r="PII24" s="48"/>
      <c r="PIJ24" s="48"/>
      <c r="PIK24" s="48"/>
      <c r="PIL24" s="48"/>
      <c r="PIM24" s="48"/>
      <c r="PIN24" s="48"/>
      <c r="PIO24" s="48"/>
      <c r="PIP24" s="48"/>
      <c r="PIQ24" s="48"/>
      <c r="PIR24" s="48"/>
      <c r="PIS24" s="48"/>
      <c r="PIT24" s="49"/>
      <c r="PIU24" s="48"/>
      <c r="PIV24" s="48"/>
      <c r="PIW24" s="48"/>
      <c r="PIX24" s="48"/>
      <c r="PIY24" s="48"/>
      <c r="PIZ24" s="48"/>
      <c r="PJA24" s="48"/>
      <c r="PJB24" s="48"/>
      <c r="PJC24" s="48"/>
      <c r="PJD24" s="48"/>
      <c r="PJE24" s="48"/>
      <c r="PJF24" s="48"/>
      <c r="PJG24" s="48"/>
      <c r="PJH24" s="49"/>
      <c r="PJI24" s="48"/>
      <c r="PJJ24" s="48"/>
      <c r="PJK24" s="48"/>
      <c r="PJL24" s="48"/>
      <c r="PJM24" s="48"/>
      <c r="PJN24" s="48"/>
      <c r="PJO24" s="48"/>
      <c r="PJP24" s="48"/>
      <c r="PJQ24" s="48"/>
      <c r="PJR24" s="48"/>
      <c r="PJS24" s="48"/>
      <c r="PJT24" s="48"/>
      <c r="PJU24" s="48"/>
      <c r="PJV24" s="49"/>
      <c r="PJW24" s="48"/>
      <c r="PJX24" s="48"/>
      <c r="PJY24" s="48"/>
      <c r="PJZ24" s="48"/>
      <c r="PKA24" s="48"/>
      <c r="PKB24" s="48"/>
      <c r="PKC24" s="48"/>
      <c r="PKD24" s="48"/>
      <c r="PKE24" s="48"/>
      <c r="PKF24" s="48"/>
      <c r="PKG24" s="48"/>
      <c r="PKH24" s="48"/>
      <c r="PKI24" s="48"/>
      <c r="PKJ24" s="49"/>
      <c r="PKK24" s="48"/>
      <c r="PKL24" s="48"/>
      <c r="PKM24" s="48"/>
      <c r="PKN24" s="48"/>
      <c r="PKO24" s="48"/>
      <c r="PKP24" s="48"/>
      <c r="PKQ24" s="48"/>
      <c r="PKR24" s="48"/>
      <c r="PKS24" s="48"/>
      <c r="PKT24" s="48"/>
      <c r="PKU24" s="48"/>
      <c r="PKV24" s="48"/>
      <c r="PKW24" s="48"/>
      <c r="PKX24" s="49"/>
      <c r="PKY24" s="48"/>
      <c r="PKZ24" s="48"/>
      <c r="PLA24" s="48"/>
      <c r="PLB24" s="48"/>
      <c r="PLC24" s="48"/>
      <c r="PLD24" s="48"/>
      <c r="PLE24" s="48"/>
      <c r="PLF24" s="48"/>
      <c r="PLG24" s="48"/>
      <c r="PLH24" s="48"/>
      <c r="PLI24" s="48"/>
      <c r="PLJ24" s="48"/>
      <c r="PLK24" s="48"/>
      <c r="PLL24" s="49"/>
      <c r="PLM24" s="48"/>
      <c r="PLN24" s="48"/>
      <c r="PLO24" s="48"/>
      <c r="PLP24" s="48"/>
      <c r="PLQ24" s="48"/>
      <c r="PLR24" s="48"/>
      <c r="PLS24" s="48"/>
      <c r="PLT24" s="48"/>
      <c r="PLU24" s="48"/>
      <c r="PLV24" s="48"/>
      <c r="PLW24" s="48"/>
      <c r="PLX24" s="48"/>
      <c r="PLY24" s="48"/>
      <c r="PLZ24" s="49"/>
      <c r="PMA24" s="48"/>
      <c r="PMB24" s="48"/>
      <c r="PMC24" s="48"/>
      <c r="PMD24" s="48"/>
      <c r="PME24" s="48"/>
      <c r="PMF24" s="48"/>
      <c r="PMG24" s="48"/>
      <c r="PMH24" s="48"/>
      <c r="PMI24" s="48"/>
      <c r="PMJ24" s="48"/>
      <c r="PMK24" s="48"/>
      <c r="PML24" s="48"/>
      <c r="PMM24" s="48"/>
      <c r="PMN24" s="49"/>
      <c r="PMO24" s="48"/>
      <c r="PMP24" s="48"/>
      <c r="PMQ24" s="48"/>
      <c r="PMR24" s="48"/>
      <c r="PMS24" s="48"/>
      <c r="PMT24" s="48"/>
      <c r="PMU24" s="48"/>
      <c r="PMV24" s="48"/>
      <c r="PMW24" s="48"/>
      <c r="PMX24" s="48"/>
      <c r="PMY24" s="48"/>
      <c r="PMZ24" s="48"/>
      <c r="PNA24" s="48"/>
      <c r="PNB24" s="49"/>
      <c r="PNC24" s="48"/>
      <c r="PND24" s="48"/>
      <c r="PNE24" s="48"/>
      <c r="PNF24" s="48"/>
      <c r="PNG24" s="48"/>
      <c r="PNH24" s="48"/>
      <c r="PNI24" s="48"/>
      <c r="PNJ24" s="48"/>
      <c r="PNK24" s="48"/>
      <c r="PNL24" s="48"/>
      <c r="PNM24" s="48"/>
      <c r="PNN24" s="48"/>
      <c r="PNO24" s="48"/>
      <c r="PNP24" s="49"/>
      <c r="PNQ24" s="48"/>
      <c r="PNR24" s="48"/>
      <c r="PNS24" s="48"/>
      <c r="PNT24" s="48"/>
      <c r="PNU24" s="48"/>
      <c r="PNV24" s="48"/>
      <c r="PNW24" s="48"/>
      <c r="PNX24" s="48"/>
      <c r="PNY24" s="48"/>
      <c r="PNZ24" s="48"/>
      <c r="POA24" s="48"/>
      <c r="POB24" s="48"/>
      <c r="POC24" s="48"/>
      <c r="POD24" s="49"/>
      <c r="POE24" s="48"/>
      <c r="POF24" s="48"/>
      <c r="POG24" s="48"/>
      <c r="POH24" s="48"/>
      <c r="POI24" s="48"/>
      <c r="POJ24" s="48"/>
      <c r="POK24" s="48"/>
      <c r="POL24" s="48"/>
      <c r="POM24" s="48"/>
      <c r="PON24" s="48"/>
      <c r="POO24" s="48"/>
      <c r="POP24" s="48"/>
      <c r="POQ24" s="48"/>
      <c r="POR24" s="49"/>
      <c r="POS24" s="48"/>
      <c r="POT24" s="48"/>
      <c r="POU24" s="48"/>
      <c r="POV24" s="48"/>
      <c r="POW24" s="48"/>
      <c r="POX24" s="48"/>
      <c r="POY24" s="48"/>
      <c r="POZ24" s="48"/>
      <c r="PPA24" s="48"/>
      <c r="PPB24" s="48"/>
      <c r="PPC24" s="48"/>
      <c r="PPD24" s="48"/>
      <c r="PPE24" s="48"/>
      <c r="PPF24" s="49"/>
      <c r="PPG24" s="48"/>
      <c r="PPH24" s="48"/>
      <c r="PPI24" s="48"/>
      <c r="PPJ24" s="48"/>
      <c r="PPK24" s="48"/>
      <c r="PPL24" s="48"/>
      <c r="PPM24" s="48"/>
      <c r="PPN24" s="48"/>
      <c r="PPO24" s="48"/>
      <c r="PPP24" s="48"/>
      <c r="PPQ24" s="48"/>
      <c r="PPR24" s="48"/>
      <c r="PPS24" s="48"/>
      <c r="PPT24" s="49"/>
      <c r="PPU24" s="48"/>
      <c r="PPV24" s="48"/>
      <c r="PPW24" s="48"/>
      <c r="PPX24" s="48"/>
      <c r="PPY24" s="48"/>
      <c r="PPZ24" s="48"/>
      <c r="PQA24" s="48"/>
      <c r="PQB24" s="48"/>
      <c r="PQC24" s="48"/>
      <c r="PQD24" s="48"/>
      <c r="PQE24" s="48"/>
      <c r="PQF24" s="48"/>
      <c r="PQG24" s="48"/>
      <c r="PQH24" s="49"/>
      <c r="PQI24" s="48"/>
      <c r="PQJ24" s="48"/>
      <c r="PQK24" s="48"/>
      <c r="PQL24" s="48"/>
      <c r="PQM24" s="48"/>
      <c r="PQN24" s="48"/>
      <c r="PQO24" s="48"/>
      <c r="PQP24" s="48"/>
      <c r="PQQ24" s="48"/>
      <c r="PQR24" s="48"/>
      <c r="PQS24" s="48"/>
      <c r="PQT24" s="48"/>
      <c r="PQU24" s="48"/>
      <c r="PQV24" s="49"/>
      <c r="PQW24" s="48"/>
      <c r="PQX24" s="48"/>
      <c r="PQY24" s="48"/>
      <c r="PQZ24" s="48"/>
      <c r="PRA24" s="48"/>
      <c r="PRB24" s="48"/>
      <c r="PRC24" s="48"/>
      <c r="PRD24" s="48"/>
      <c r="PRE24" s="48"/>
      <c r="PRF24" s="48"/>
      <c r="PRG24" s="48"/>
      <c r="PRH24" s="48"/>
      <c r="PRI24" s="48"/>
      <c r="PRJ24" s="49"/>
      <c r="PRK24" s="48"/>
      <c r="PRL24" s="48"/>
      <c r="PRM24" s="48"/>
      <c r="PRN24" s="48"/>
      <c r="PRO24" s="48"/>
      <c r="PRP24" s="48"/>
      <c r="PRQ24" s="48"/>
      <c r="PRR24" s="48"/>
      <c r="PRS24" s="48"/>
      <c r="PRT24" s="48"/>
      <c r="PRU24" s="48"/>
      <c r="PRV24" s="48"/>
      <c r="PRW24" s="48"/>
      <c r="PRX24" s="49"/>
      <c r="PRY24" s="48"/>
      <c r="PRZ24" s="48"/>
      <c r="PSA24" s="48"/>
      <c r="PSB24" s="48"/>
      <c r="PSC24" s="48"/>
      <c r="PSD24" s="48"/>
      <c r="PSE24" s="48"/>
      <c r="PSF24" s="48"/>
      <c r="PSG24" s="48"/>
      <c r="PSH24" s="48"/>
      <c r="PSI24" s="48"/>
      <c r="PSJ24" s="48"/>
      <c r="PSK24" s="48"/>
      <c r="PSL24" s="49"/>
      <c r="PSM24" s="48"/>
      <c r="PSN24" s="48"/>
      <c r="PSO24" s="48"/>
      <c r="PSP24" s="48"/>
      <c r="PSQ24" s="48"/>
      <c r="PSR24" s="48"/>
      <c r="PSS24" s="48"/>
      <c r="PST24" s="48"/>
      <c r="PSU24" s="48"/>
      <c r="PSV24" s="48"/>
      <c r="PSW24" s="48"/>
      <c r="PSX24" s="48"/>
      <c r="PSY24" s="48"/>
      <c r="PSZ24" s="49"/>
      <c r="PTA24" s="48"/>
      <c r="PTB24" s="48"/>
      <c r="PTC24" s="48"/>
      <c r="PTD24" s="48"/>
      <c r="PTE24" s="48"/>
      <c r="PTF24" s="48"/>
      <c r="PTG24" s="48"/>
      <c r="PTH24" s="48"/>
      <c r="PTI24" s="48"/>
      <c r="PTJ24" s="48"/>
      <c r="PTK24" s="48"/>
      <c r="PTL24" s="48"/>
      <c r="PTM24" s="48"/>
      <c r="PTN24" s="49"/>
      <c r="PTO24" s="48"/>
      <c r="PTP24" s="48"/>
      <c r="PTQ24" s="48"/>
      <c r="PTR24" s="48"/>
      <c r="PTS24" s="48"/>
      <c r="PTT24" s="48"/>
      <c r="PTU24" s="48"/>
      <c r="PTV24" s="48"/>
      <c r="PTW24" s="48"/>
      <c r="PTX24" s="48"/>
      <c r="PTY24" s="48"/>
      <c r="PTZ24" s="48"/>
      <c r="PUA24" s="48"/>
      <c r="PUB24" s="49"/>
      <c r="PUC24" s="48"/>
      <c r="PUD24" s="48"/>
      <c r="PUE24" s="48"/>
      <c r="PUF24" s="48"/>
      <c r="PUG24" s="48"/>
      <c r="PUH24" s="48"/>
      <c r="PUI24" s="48"/>
      <c r="PUJ24" s="48"/>
      <c r="PUK24" s="48"/>
      <c r="PUL24" s="48"/>
      <c r="PUM24" s="48"/>
      <c r="PUN24" s="48"/>
      <c r="PUO24" s="48"/>
      <c r="PUP24" s="49"/>
      <c r="PUQ24" s="48"/>
      <c r="PUR24" s="48"/>
      <c r="PUS24" s="48"/>
      <c r="PUT24" s="48"/>
      <c r="PUU24" s="48"/>
      <c r="PUV24" s="48"/>
      <c r="PUW24" s="48"/>
      <c r="PUX24" s="48"/>
      <c r="PUY24" s="48"/>
      <c r="PUZ24" s="48"/>
      <c r="PVA24" s="48"/>
      <c r="PVB24" s="48"/>
      <c r="PVC24" s="48"/>
      <c r="PVD24" s="49"/>
      <c r="PVE24" s="48"/>
      <c r="PVF24" s="48"/>
      <c r="PVG24" s="48"/>
      <c r="PVH24" s="48"/>
      <c r="PVI24" s="48"/>
      <c r="PVJ24" s="48"/>
      <c r="PVK24" s="48"/>
      <c r="PVL24" s="48"/>
      <c r="PVM24" s="48"/>
      <c r="PVN24" s="48"/>
      <c r="PVO24" s="48"/>
      <c r="PVP24" s="48"/>
      <c r="PVQ24" s="48"/>
      <c r="PVR24" s="49"/>
      <c r="PVS24" s="48"/>
      <c r="PVT24" s="48"/>
      <c r="PVU24" s="48"/>
      <c r="PVV24" s="48"/>
      <c r="PVW24" s="48"/>
      <c r="PVX24" s="48"/>
      <c r="PVY24" s="48"/>
      <c r="PVZ24" s="48"/>
      <c r="PWA24" s="48"/>
      <c r="PWB24" s="48"/>
      <c r="PWC24" s="48"/>
      <c r="PWD24" s="48"/>
      <c r="PWE24" s="48"/>
      <c r="PWF24" s="49"/>
      <c r="PWG24" s="48"/>
      <c r="PWH24" s="48"/>
      <c r="PWI24" s="48"/>
      <c r="PWJ24" s="48"/>
      <c r="PWK24" s="48"/>
      <c r="PWL24" s="48"/>
      <c r="PWM24" s="48"/>
      <c r="PWN24" s="48"/>
      <c r="PWO24" s="48"/>
      <c r="PWP24" s="48"/>
      <c r="PWQ24" s="48"/>
      <c r="PWR24" s="48"/>
      <c r="PWS24" s="48"/>
      <c r="PWT24" s="49"/>
      <c r="PWU24" s="48"/>
      <c r="PWV24" s="48"/>
      <c r="PWW24" s="48"/>
      <c r="PWX24" s="48"/>
      <c r="PWY24" s="48"/>
      <c r="PWZ24" s="48"/>
      <c r="PXA24" s="48"/>
      <c r="PXB24" s="48"/>
      <c r="PXC24" s="48"/>
      <c r="PXD24" s="48"/>
      <c r="PXE24" s="48"/>
      <c r="PXF24" s="48"/>
      <c r="PXG24" s="48"/>
      <c r="PXH24" s="49"/>
      <c r="PXI24" s="48"/>
      <c r="PXJ24" s="48"/>
      <c r="PXK24" s="48"/>
      <c r="PXL24" s="48"/>
      <c r="PXM24" s="48"/>
      <c r="PXN24" s="48"/>
      <c r="PXO24" s="48"/>
      <c r="PXP24" s="48"/>
      <c r="PXQ24" s="48"/>
      <c r="PXR24" s="48"/>
      <c r="PXS24" s="48"/>
      <c r="PXT24" s="48"/>
      <c r="PXU24" s="48"/>
      <c r="PXV24" s="49"/>
      <c r="PXW24" s="48"/>
      <c r="PXX24" s="48"/>
      <c r="PXY24" s="48"/>
      <c r="PXZ24" s="48"/>
      <c r="PYA24" s="48"/>
      <c r="PYB24" s="48"/>
      <c r="PYC24" s="48"/>
      <c r="PYD24" s="48"/>
      <c r="PYE24" s="48"/>
      <c r="PYF24" s="48"/>
      <c r="PYG24" s="48"/>
      <c r="PYH24" s="48"/>
      <c r="PYI24" s="48"/>
      <c r="PYJ24" s="49"/>
      <c r="PYK24" s="48"/>
      <c r="PYL24" s="48"/>
      <c r="PYM24" s="48"/>
      <c r="PYN24" s="48"/>
      <c r="PYO24" s="48"/>
      <c r="PYP24" s="48"/>
      <c r="PYQ24" s="48"/>
      <c r="PYR24" s="48"/>
      <c r="PYS24" s="48"/>
      <c r="PYT24" s="48"/>
      <c r="PYU24" s="48"/>
      <c r="PYV24" s="48"/>
      <c r="PYW24" s="48"/>
      <c r="PYX24" s="49"/>
      <c r="PYY24" s="48"/>
      <c r="PYZ24" s="48"/>
      <c r="PZA24" s="48"/>
      <c r="PZB24" s="48"/>
      <c r="PZC24" s="48"/>
      <c r="PZD24" s="48"/>
      <c r="PZE24" s="48"/>
      <c r="PZF24" s="48"/>
      <c r="PZG24" s="48"/>
      <c r="PZH24" s="48"/>
      <c r="PZI24" s="48"/>
      <c r="PZJ24" s="48"/>
      <c r="PZK24" s="48"/>
      <c r="PZL24" s="49"/>
      <c r="PZM24" s="48"/>
      <c r="PZN24" s="48"/>
      <c r="PZO24" s="48"/>
      <c r="PZP24" s="48"/>
      <c r="PZQ24" s="48"/>
      <c r="PZR24" s="48"/>
      <c r="PZS24" s="48"/>
      <c r="PZT24" s="48"/>
      <c r="PZU24" s="48"/>
      <c r="PZV24" s="48"/>
      <c r="PZW24" s="48"/>
      <c r="PZX24" s="48"/>
      <c r="PZY24" s="48"/>
      <c r="PZZ24" s="49"/>
      <c r="QAA24" s="48"/>
      <c r="QAB24" s="48"/>
      <c r="QAC24" s="48"/>
      <c r="QAD24" s="48"/>
      <c r="QAE24" s="48"/>
      <c r="QAF24" s="48"/>
      <c r="QAG24" s="48"/>
      <c r="QAH24" s="48"/>
      <c r="QAI24" s="48"/>
      <c r="QAJ24" s="48"/>
      <c r="QAK24" s="48"/>
      <c r="QAL24" s="48"/>
      <c r="QAM24" s="48"/>
      <c r="QAN24" s="49"/>
      <c r="QAO24" s="48"/>
      <c r="QAP24" s="48"/>
      <c r="QAQ24" s="48"/>
      <c r="QAR24" s="48"/>
      <c r="QAS24" s="48"/>
      <c r="QAT24" s="48"/>
      <c r="QAU24" s="48"/>
      <c r="QAV24" s="48"/>
      <c r="QAW24" s="48"/>
      <c r="QAX24" s="48"/>
      <c r="QAY24" s="48"/>
      <c r="QAZ24" s="48"/>
      <c r="QBA24" s="48"/>
      <c r="QBB24" s="49"/>
      <c r="QBC24" s="48"/>
      <c r="QBD24" s="48"/>
      <c r="QBE24" s="48"/>
      <c r="QBF24" s="48"/>
      <c r="QBG24" s="48"/>
      <c r="QBH24" s="48"/>
      <c r="QBI24" s="48"/>
      <c r="QBJ24" s="48"/>
      <c r="QBK24" s="48"/>
      <c r="QBL24" s="48"/>
      <c r="QBM24" s="48"/>
      <c r="QBN24" s="48"/>
      <c r="QBO24" s="48"/>
      <c r="QBP24" s="49"/>
      <c r="QBQ24" s="48"/>
      <c r="QBR24" s="48"/>
      <c r="QBS24" s="48"/>
      <c r="QBT24" s="48"/>
      <c r="QBU24" s="48"/>
      <c r="QBV24" s="48"/>
      <c r="QBW24" s="48"/>
      <c r="QBX24" s="48"/>
      <c r="QBY24" s="48"/>
      <c r="QBZ24" s="48"/>
      <c r="QCA24" s="48"/>
      <c r="QCB24" s="48"/>
      <c r="QCC24" s="48"/>
      <c r="QCD24" s="49"/>
      <c r="QCE24" s="48"/>
      <c r="QCF24" s="48"/>
      <c r="QCG24" s="48"/>
      <c r="QCH24" s="48"/>
      <c r="QCI24" s="48"/>
      <c r="QCJ24" s="48"/>
      <c r="QCK24" s="48"/>
      <c r="QCL24" s="48"/>
      <c r="QCM24" s="48"/>
      <c r="QCN24" s="48"/>
      <c r="QCO24" s="48"/>
      <c r="QCP24" s="48"/>
      <c r="QCQ24" s="48"/>
      <c r="QCR24" s="49"/>
      <c r="QCS24" s="48"/>
      <c r="QCT24" s="48"/>
      <c r="QCU24" s="48"/>
      <c r="QCV24" s="48"/>
      <c r="QCW24" s="48"/>
      <c r="QCX24" s="48"/>
      <c r="QCY24" s="48"/>
      <c r="QCZ24" s="48"/>
      <c r="QDA24" s="48"/>
      <c r="QDB24" s="48"/>
      <c r="QDC24" s="48"/>
      <c r="QDD24" s="48"/>
      <c r="QDE24" s="48"/>
      <c r="QDF24" s="49"/>
      <c r="QDG24" s="48"/>
      <c r="QDH24" s="48"/>
      <c r="QDI24" s="48"/>
      <c r="QDJ24" s="48"/>
      <c r="QDK24" s="48"/>
      <c r="QDL24" s="48"/>
      <c r="QDM24" s="48"/>
      <c r="QDN24" s="48"/>
      <c r="QDO24" s="48"/>
      <c r="QDP24" s="48"/>
      <c r="QDQ24" s="48"/>
      <c r="QDR24" s="48"/>
      <c r="QDS24" s="48"/>
      <c r="QDT24" s="49"/>
      <c r="QDU24" s="48"/>
      <c r="QDV24" s="48"/>
      <c r="QDW24" s="48"/>
      <c r="QDX24" s="48"/>
      <c r="QDY24" s="48"/>
      <c r="QDZ24" s="48"/>
      <c r="QEA24" s="48"/>
      <c r="QEB24" s="48"/>
      <c r="QEC24" s="48"/>
      <c r="QED24" s="48"/>
      <c r="QEE24" s="48"/>
      <c r="QEF24" s="48"/>
      <c r="QEG24" s="48"/>
      <c r="QEH24" s="49"/>
      <c r="QEI24" s="48"/>
      <c r="QEJ24" s="48"/>
      <c r="QEK24" s="48"/>
      <c r="QEL24" s="48"/>
      <c r="QEM24" s="48"/>
      <c r="QEN24" s="48"/>
      <c r="QEO24" s="48"/>
      <c r="QEP24" s="48"/>
      <c r="QEQ24" s="48"/>
      <c r="QER24" s="48"/>
      <c r="QES24" s="48"/>
      <c r="QET24" s="48"/>
      <c r="QEU24" s="48"/>
      <c r="QEV24" s="49"/>
      <c r="QEW24" s="48"/>
      <c r="QEX24" s="48"/>
      <c r="QEY24" s="48"/>
      <c r="QEZ24" s="48"/>
      <c r="QFA24" s="48"/>
      <c r="QFB24" s="48"/>
      <c r="QFC24" s="48"/>
      <c r="QFD24" s="48"/>
      <c r="QFE24" s="48"/>
      <c r="QFF24" s="48"/>
      <c r="QFG24" s="48"/>
      <c r="QFH24" s="48"/>
      <c r="QFI24" s="48"/>
      <c r="QFJ24" s="49"/>
      <c r="QFK24" s="48"/>
      <c r="QFL24" s="48"/>
      <c r="QFM24" s="48"/>
      <c r="QFN24" s="48"/>
      <c r="QFO24" s="48"/>
      <c r="QFP24" s="48"/>
      <c r="QFQ24" s="48"/>
      <c r="QFR24" s="48"/>
      <c r="QFS24" s="48"/>
      <c r="QFT24" s="48"/>
      <c r="QFU24" s="48"/>
      <c r="QFV24" s="48"/>
      <c r="QFW24" s="48"/>
      <c r="QFX24" s="49"/>
      <c r="QFY24" s="48"/>
      <c r="QFZ24" s="48"/>
      <c r="QGA24" s="48"/>
      <c r="QGB24" s="48"/>
      <c r="QGC24" s="48"/>
      <c r="QGD24" s="48"/>
      <c r="QGE24" s="48"/>
      <c r="QGF24" s="48"/>
      <c r="QGG24" s="48"/>
      <c r="QGH24" s="48"/>
      <c r="QGI24" s="48"/>
      <c r="QGJ24" s="48"/>
      <c r="QGK24" s="48"/>
      <c r="QGL24" s="49"/>
      <c r="QGM24" s="48"/>
      <c r="QGN24" s="48"/>
      <c r="QGO24" s="48"/>
      <c r="QGP24" s="48"/>
      <c r="QGQ24" s="48"/>
      <c r="QGR24" s="48"/>
      <c r="QGS24" s="48"/>
      <c r="QGT24" s="48"/>
      <c r="QGU24" s="48"/>
      <c r="QGV24" s="48"/>
      <c r="QGW24" s="48"/>
      <c r="QGX24" s="48"/>
      <c r="QGY24" s="48"/>
      <c r="QGZ24" s="49"/>
      <c r="QHA24" s="48"/>
      <c r="QHB24" s="48"/>
      <c r="QHC24" s="48"/>
      <c r="QHD24" s="48"/>
      <c r="QHE24" s="48"/>
      <c r="QHF24" s="48"/>
      <c r="QHG24" s="48"/>
      <c r="QHH24" s="48"/>
      <c r="QHI24" s="48"/>
      <c r="QHJ24" s="48"/>
      <c r="QHK24" s="48"/>
      <c r="QHL24" s="48"/>
      <c r="QHM24" s="48"/>
      <c r="QHN24" s="49"/>
      <c r="QHO24" s="48"/>
      <c r="QHP24" s="48"/>
      <c r="QHQ24" s="48"/>
      <c r="QHR24" s="48"/>
      <c r="QHS24" s="48"/>
      <c r="QHT24" s="48"/>
      <c r="QHU24" s="48"/>
      <c r="QHV24" s="48"/>
      <c r="QHW24" s="48"/>
      <c r="QHX24" s="48"/>
      <c r="QHY24" s="48"/>
      <c r="QHZ24" s="48"/>
      <c r="QIA24" s="48"/>
      <c r="QIB24" s="49"/>
      <c r="QIC24" s="48"/>
      <c r="QID24" s="48"/>
      <c r="QIE24" s="48"/>
      <c r="QIF24" s="48"/>
      <c r="QIG24" s="48"/>
      <c r="QIH24" s="48"/>
      <c r="QII24" s="48"/>
      <c r="QIJ24" s="48"/>
      <c r="QIK24" s="48"/>
      <c r="QIL24" s="48"/>
      <c r="QIM24" s="48"/>
      <c r="QIN24" s="48"/>
      <c r="QIO24" s="48"/>
      <c r="QIP24" s="49"/>
      <c r="QIQ24" s="48"/>
      <c r="QIR24" s="48"/>
      <c r="QIS24" s="48"/>
      <c r="QIT24" s="48"/>
      <c r="QIU24" s="48"/>
      <c r="QIV24" s="48"/>
      <c r="QIW24" s="48"/>
      <c r="QIX24" s="48"/>
      <c r="QIY24" s="48"/>
      <c r="QIZ24" s="48"/>
      <c r="QJA24" s="48"/>
      <c r="QJB24" s="48"/>
      <c r="QJC24" s="48"/>
      <c r="QJD24" s="49"/>
      <c r="QJE24" s="48"/>
      <c r="QJF24" s="48"/>
      <c r="QJG24" s="48"/>
      <c r="QJH24" s="48"/>
      <c r="QJI24" s="48"/>
      <c r="QJJ24" s="48"/>
      <c r="QJK24" s="48"/>
      <c r="QJL24" s="48"/>
      <c r="QJM24" s="48"/>
      <c r="QJN24" s="48"/>
      <c r="QJO24" s="48"/>
      <c r="QJP24" s="48"/>
      <c r="QJQ24" s="48"/>
      <c r="QJR24" s="49"/>
      <c r="QJS24" s="48"/>
      <c r="QJT24" s="48"/>
      <c r="QJU24" s="48"/>
      <c r="QJV24" s="48"/>
      <c r="QJW24" s="48"/>
      <c r="QJX24" s="48"/>
      <c r="QJY24" s="48"/>
      <c r="QJZ24" s="48"/>
      <c r="QKA24" s="48"/>
      <c r="QKB24" s="48"/>
      <c r="QKC24" s="48"/>
      <c r="QKD24" s="48"/>
      <c r="QKE24" s="48"/>
      <c r="QKF24" s="49"/>
      <c r="QKG24" s="48"/>
      <c r="QKH24" s="48"/>
      <c r="QKI24" s="48"/>
      <c r="QKJ24" s="48"/>
      <c r="QKK24" s="48"/>
      <c r="QKL24" s="48"/>
      <c r="QKM24" s="48"/>
      <c r="QKN24" s="48"/>
      <c r="QKO24" s="48"/>
      <c r="QKP24" s="48"/>
      <c r="QKQ24" s="48"/>
      <c r="QKR24" s="48"/>
      <c r="QKS24" s="48"/>
      <c r="QKT24" s="49"/>
      <c r="QKU24" s="48"/>
      <c r="QKV24" s="48"/>
      <c r="QKW24" s="48"/>
      <c r="QKX24" s="48"/>
      <c r="QKY24" s="48"/>
      <c r="QKZ24" s="48"/>
      <c r="QLA24" s="48"/>
      <c r="QLB24" s="48"/>
      <c r="QLC24" s="48"/>
      <c r="QLD24" s="48"/>
      <c r="QLE24" s="48"/>
      <c r="QLF24" s="48"/>
      <c r="QLG24" s="48"/>
      <c r="QLH24" s="49"/>
      <c r="QLI24" s="48"/>
      <c r="QLJ24" s="48"/>
      <c r="QLK24" s="48"/>
      <c r="QLL24" s="48"/>
      <c r="QLM24" s="48"/>
      <c r="QLN24" s="48"/>
      <c r="QLO24" s="48"/>
      <c r="QLP24" s="48"/>
      <c r="QLQ24" s="48"/>
      <c r="QLR24" s="48"/>
      <c r="QLS24" s="48"/>
      <c r="QLT24" s="48"/>
      <c r="QLU24" s="48"/>
      <c r="QLV24" s="49"/>
      <c r="QLW24" s="48"/>
      <c r="QLX24" s="48"/>
      <c r="QLY24" s="48"/>
      <c r="QLZ24" s="48"/>
      <c r="QMA24" s="48"/>
      <c r="QMB24" s="48"/>
      <c r="QMC24" s="48"/>
      <c r="QMD24" s="48"/>
      <c r="QME24" s="48"/>
      <c r="QMF24" s="48"/>
      <c r="QMG24" s="48"/>
      <c r="QMH24" s="48"/>
      <c r="QMI24" s="48"/>
      <c r="QMJ24" s="49"/>
      <c r="QMK24" s="48"/>
      <c r="QML24" s="48"/>
      <c r="QMM24" s="48"/>
      <c r="QMN24" s="48"/>
      <c r="QMO24" s="48"/>
      <c r="QMP24" s="48"/>
      <c r="QMQ24" s="48"/>
      <c r="QMR24" s="48"/>
      <c r="QMS24" s="48"/>
      <c r="QMT24" s="48"/>
      <c r="QMU24" s="48"/>
      <c r="QMV24" s="48"/>
      <c r="QMW24" s="48"/>
      <c r="QMX24" s="49"/>
      <c r="QMY24" s="48"/>
      <c r="QMZ24" s="48"/>
      <c r="QNA24" s="48"/>
      <c r="QNB24" s="48"/>
      <c r="QNC24" s="48"/>
      <c r="QND24" s="48"/>
      <c r="QNE24" s="48"/>
      <c r="QNF24" s="48"/>
      <c r="QNG24" s="48"/>
      <c r="QNH24" s="48"/>
      <c r="QNI24" s="48"/>
      <c r="QNJ24" s="48"/>
      <c r="QNK24" s="48"/>
      <c r="QNL24" s="49"/>
      <c r="QNM24" s="48"/>
      <c r="QNN24" s="48"/>
      <c r="QNO24" s="48"/>
      <c r="QNP24" s="48"/>
      <c r="QNQ24" s="48"/>
      <c r="QNR24" s="48"/>
      <c r="QNS24" s="48"/>
      <c r="QNT24" s="48"/>
      <c r="QNU24" s="48"/>
      <c r="QNV24" s="48"/>
      <c r="QNW24" s="48"/>
      <c r="QNX24" s="48"/>
      <c r="QNY24" s="48"/>
      <c r="QNZ24" s="49"/>
      <c r="QOA24" s="48"/>
      <c r="QOB24" s="48"/>
      <c r="QOC24" s="48"/>
      <c r="QOD24" s="48"/>
      <c r="QOE24" s="48"/>
      <c r="QOF24" s="48"/>
      <c r="QOG24" s="48"/>
      <c r="QOH24" s="48"/>
      <c r="QOI24" s="48"/>
      <c r="QOJ24" s="48"/>
      <c r="QOK24" s="48"/>
      <c r="QOL24" s="48"/>
      <c r="QOM24" s="48"/>
      <c r="QON24" s="49"/>
      <c r="QOO24" s="48"/>
      <c r="QOP24" s="48"/>
      <c r="QOQ24" s="48"/>
      <c r="QOR24" s="48"/>
      <c r="QOS24" s="48"/>
      <c r="QOT24" s="48"/>
      <c r="QOU24" s="48"/>
      <c r="QOV24" s="48"/>
      <c r="QOW24" s="48"/>
      <c r="QOX24" s="48"/>
      <c r="QOY24" s="48"/>
      <c r="QOZ24" s="48"/>
      <c r="QPA24" s="48"/>
      <c r="QPB24" s="49"/>
      <c r="QPC24" s="48"/>
      <c r="QPD24" s="48"/>
      <c r="QPE24" s="48"/>
      <c r="QPF24" s="48"/>
      <c r="QPG24" s="48"/>
      <c r="QPH24" s="48"/>
      <c r="QPI24" s="48"/>
      <c r="QPJ24" s="48"/>
      <c r="QPK24" s="48"/>
      <c r="QPL24" s="48"/>
      <c r="QPM24" s="48"/>
      <c r="QPN24" s="48"/>
      <c r="QPO24" s="48"/>
      <c r="QPP24" s="49"/>
      <c r="QPQ24" s="48"/>
      <c r="QPR24" s="48"/>
      <c r="QPS24" s="48"/>
      <c r="QPT24" s="48"/>
      <c r="QPU24" s="48"/>
      <c r="QPV24" s="48"/>
      <c r="QPW24" s="48"/>
      <c r="QPX24" s="48"/>
      <c r="QPY24" s="48"/>
      <c r="QPZ24" s="48"/>
      <c r="QQA24" s="48"/>
      <c r="QQB24" s="48"/>
      <c r="QQC24" s="48"/>
      <c r="QQD24" s="49"/>
      <c r="QQE24" s="48"/>
      <c r="QQF24" s="48"/>
      <c r="QQG24" s="48"/>
      <c r="QQH24" s="48"/>
      <c r="QQI24" s="48"/>
      <c r="QQJ24" s="48"/>
      <c r="QQK24" s="48"/>
      <c r="QQL24" s="48"/>
      <c r="QQM24" s="48"/>
      <c r="QQN24" s="48"/>
      <c r="QQO24" s="48"/>
      <c r="QQP24" s="48"/>
      <c r="QQQ24" s="48"/>
      <c r="QQR24" s="49"/>
      <c r="QQS24" s="48"/>
      <c r="QQT24" s="48"/>
      <c r="QQU24" s="48"/>
      <c r="QQV24" s="48"/>
      <c r="QQW24" s="48"/>
      <c r="QQX24" s="48"/>
      <c r="QQY24" s="48"/>
      <c r="QQZ24" s="48"/>
      <c r="QRA24" s="48"/>
      <c r="QRB24" s="48"/>
      <c r="QRC24" s="48"/>
      <c r="QRD24" s="48"/>
      <c r="QRE24" s="48"/>
      <c r="QRF24" s="49"/>
      <c r="QRG24" s="48"/>
      <c r="QRH24" s="48"/>
      <c r="QRI24" s="48"/>
      <c r="QRJ24" s="48"/>
      <c r="QRK24" s="48"/>
      <c r="QRL24" s="48"/>
      <c r="QRM24" s="48"/>
      <c r="QRN24" s="48"/>
      <c r="QRO24" s="48"/>
      <c r="QRP24" s="48"/>
      <c r="QRQ24" s="48"/>
      <c r="QRR24" s="48"/>
      <c r="QRS24" s="48"/>
      <c r="QRT24" s="49"/>
      <c r="QRU24" s="48"/>
      <c r="QRV24" s="48"/>
      <c r="QRW24" s="48"/>
      <c r="QRX24" s="48"/>
      <c r="QRY24" s="48"/>
      <c r="QRZ24" s="48"/>
      <c r="QSA24" s="48"/>
      <c r="QSB24" s="48"/>
      <c r="QSC24" s="48"/>
      <c r="QSD24" s="48"/>
      <c r="QSE24" s="48"/>
      <c r="QSF24" s="48"/>
      <c r="QSG24" s="48"/>
      <c r="QSH24" s="49"/>
      <c r="QSI24" s="48"/>
      <c r="QSJ24" s="48"/>
      <c r="QSK24" s="48"/>
      <c r="QSL24" s="48"/>
      <c r="QSM24" s="48"/>
      <c r="QSN24" s="48"/>
      <c r="QSO24" s="48"/>
      <c r="QSP24" s="48"/>
      <c r="QSQ24" s="48"/>
      <c r="QSR24" s="48"/>
      <c r="QSS24" s="48"/>
      <c r="QST24" s="48"/>
      <c r="QSU24" s="48"/>
      <c r="QSV24" s="49"/>
      <c r="QSW24" s="48"/>
      <c r="QSX24" s="48"/>
      <c r="QSY24" s="48"/>
      <c r="QSZ24" s="48"/>
      <c r="QTA24" s="48"/>
      <c r="QTB24" s="48"/>
      <c r="QTC24" s="48"/>
      <c r="QTD24" s="48"/>
      <c r="QTE24" s="48"/>
      <c r="QTF24" s="48"/>
      <c r="QTG24" s="48"/>
      <c r="QTH24" s="48"/>
      <c r="QTI24" s="48"/>
      <c r="QTJ24" s="49"/>
      <c r="QTK24" s="48"/>
      <c r="QTL24" s="48"/>
      <c r="QTM24" s="48"/>
      <c r="QTN24" s="48"/>
      <c r="QTO24" s="48"/>
      <c r="QTP24" s="48"/>
      <c r="QTQ24" s="48"/>
      <c r="QTR24" s="48"/>
      <c r="QTS24" s="48"/>
      <c r="QTT24" s="48"/>
      <c r="QTU24" s="48"/>
      <c r="QTV24" s="48"/>
      <c r="QTW24" s="48"/>
      <c r="QTX24" s="49"/>
      <c r="QTY24" s="48"/>
      <c r="QTZ24" s="48"/>
      <c r="QUA24" s="48"/>
      <c r="QUB24" s="48"/>
      <c r="QUC24" s="48"/>
      <c r="QUD24" s="48"/>
      <c r="QUE24" s="48"/>
      <c r="QUF24" s="48"/>
      <c r="QUG24" s="48"/>
      <c r="QUH24" s="48"/>
      <c r="QUI24" s="48"/>
      <c r="QUJ24" s="48"/>
      <c r="QUK24" s="48"/>
      <c r="QUL24" s="49"/>
      <c r="QUM24" s="48"/>
      <c r="QUN24" s="48"/>
      <c r="QUO24" s="48"/>
      <c r="QUP24" s="48"/>
      <c r="QUQ24" s="48"/>
      <c r="QUR24" s="48"/>
      <c r="QUS24" s="48"/>
      <c r="QUT24" s="48"/>
      <c r="QUU24" s="48"/>
      <c r="QUV24" s="48"/>
      <c r="QUW24" s="48"/>
      <c r="QUX24" s="48"/>
      <c r="QUY24" s="48"/>
      <c r="QUZ24" s="49"/>
      <c r="QVA24" s="48"/>
      <c r="QVB24" s="48"/>
      <c r="QVC24" s="48"/>
      <c r="QVD24" s="48"/>
      <c r="QVE24" s="48"/>
      <c r="QVF24" s="48"/>
      <c r="QVG24" s="48"/>
      <c r="QVH24" s="48"/>
      <c r="QVI24" s="48"/>
      <c r="QVJ24" s="48"/>
      <c r="QVK24" s="48"/>
      <c r="QVL24" s="48"/>
      <c r="QVM24" s="48"/>
      <c r="QVN24" s="49"/>
      <c r="QVO24" s="48"/>
      <c r="QVP24" s="48"/>
      <c r="QVQ24" s="48"/>
      <c r="QVR24" s="48"/>
      <c r="QVS24" s="48"/>
      <c r="QVT24" s="48"/>
      <c r="QVU24" s="48"/>
      <c r="QVV24" s="48"/>
      <c r="QVW24" s="48"/>
      <c r="QVX24" s="48"/>
      <c r="QVY24" s="48"/>
      <c r="QVZ24" s="48"/>
      <c r="QWA24" s="48"/>
      <c r="QWB24" s="49"/>
      <c r="QWC24" s="48"/>
      <c r="QWD24" s="48"/>
      <c r="QWE24" s="48"/>
      <c r="QWF24" s="48"/>
      <c r="QWG24" s="48"/>
      <c r="QWH24" s="48"/>
      <c r="QWI24" s="48"/>
      <c r="QWJ24" s="48"/>
      <c r="QWK24" s="48"/>
      <c r="QWL24" s="48"/>
      <c r="QWM24" s="48"/>
      <c r="QWN24" s="48"/>
      <c r="QWO24" s="48"/>
      <c r="QWP24" s="49"/>
      <c r="QWQ24" s="48"/>
      <c r="QWR24" s="48"/>
      <c r="QWS24" s="48"/>
      <c r="QWT24" s="48"/>
      <c r="QWU24" s="48"/>
      <c r="QWV24" s="48"/>
      <c r="QWW24" s="48"/>
      <c r="QWX24" s="48"/>
      <c r="QWY24" s="48"/>
      <c r="QWZ24" s="48"/>
      <c r="QXA24" s="48"/>
      <c r="QXB24" s="48"/>
      <c r="QXC24" s="48"/>
      <c r="QXD24" s="49"/>
      <c r="QXE24" s="48"/>
      <c r="QXF24" s="48"/>
      <c r="QXG24" s="48"/>
      <c r="QXH24" s="48"/>
      <c r="QXI24" s="48"/>
      <c r="QXJ24" s="48"/>
      <c r="QXK24" s="48"/>
      <c r="QXL24" s="48"/>
      <c r="QXM24" s="48"/>
      <c r="QXN24" s="48"/>
      <c r="QXO24" s="48"/>
      <c r="QXP24" s="48"/>
      <c r="QXQ24" s="48"/>
      <c r="QXR24" s="49"/>
      <c r="QXS24" s="48"/>
      <c r="QXT24" s="48"/>
      <c r="QXU24" s="48"/>
      <c r="QXV24" s="48"/>
      <c r="QXW24" s="48"/>
      <c r="QXX24" s="48"/>
      <c r="QXY24" s="48"/>
      <c r="QXZ24" s="48"/>
      <c r="QYA24" s="48"/>
      <c r="QYB24" s="48"/>
      <c r="QYC24" s="48"/>
      <c r="QYD24" s="48"/>
      <c r="QYE24" s="48"/>
      <c r="QYF24" s="49"/>
      <c r="QYG24" s="48"/>
      <c r="QYH24" s="48"/>
      <c r="QYI24" s="48"/>
      <c r="QYJ24" s="48"/>
      <c r="QYK24" s="48"/>
      <c r="QYL24" s="48"/>
      <c r="QYM24" s="48"/>
      <c r="QYN24" s="48"/>
      <c r="QYO24" s="48"/>
      <c r="QYP24" s="48"/>
      <c r="QYQ24" s="48"/>
      <c r="QYR24" s="48"/>
      <c r="QYS24" s="48"/>
      <c r="QYT24" s="49"/>
      <c r="QYU24" s="48"/>
      <c r="QYV24" s="48"/>
      <c r="QYW24" s="48"/>
      <c r="QYX24" s="48"/>
      <c r="QYY24" s="48"/>
      <c r="QYZ24" s="48"/>
      <c r="QZA24" s="48"/>
      <c r="QZB24" s="48"/>
      <c r="QZC24" s="48"/>
      <c r="QZD24" s="48"/>
      <c r="QZE24" s="48"/>
      <c r="QZF24" s="48"/>
      <c r="QZG24" s="48"/>
      <c r="QZH24" s="49"/>
      <c r="QZI24" s="48"/>
      <c r="QZJ24" s="48"/>
      <c r="QZK24" s="48"/>
      <c r="QZL24" s="48"/>
      <c r="QZM24" s="48"/>
      <c r="QZN24" s="48"/>
      <c r="QZO24" s="48"/>
      <c r="QZP24" s="48"/>
      <c r="QZQ24" s="48"/>
      <c r="QZR24" s="48"/>
      <c r="QZS24" s="48"/>
      <c r="QZT24" s="48"/>
      <c r="QZU24" s="48"/>
      <c r="QZV24" s="49"/>
      <c r="QZW24" s="48"/>
      <c r="QZX24" s="48"/>
      <c r="QZY24" s="48"/>
      <c r="QZZ24" s="48"/>
      <c r="RAA24" s="48"/>
      <c r="RAB24" s="48"/>
      <c r="RAC24" s="48"/>
      <c r="RAD24" s="48"/>
      <c r="RAE24" s="48"/>
      <c r="RAF24" s="48"/>
      <c r="RAG24" s="48"/>
      <c r="RAH24" s="48"/>
      <c r="RAI24" s="48"/>
      <c r="RAJ24" s="49"/>
      <c r="RAK24" s="48"/>
      <c r="RAL24" s="48"/>
      <c r="RAM24" s="48"/>
      <c r="RAN24" s="48"/>
      <c r="RAO24" s="48"/>
      <c r="RAP24" s="48"/>
      <c r="RAQ24" s="48"/>
      <c r="RAR24" s="48"/>
      <c r="RAS24" s="48"/>
      <c r="RAT24" s="48"/>
      <c r="RAU24" s="48"/>
      <c r="RAV24" s="48"/>
      <c r="RAW24" s="48"/>
      <c r="RAX24" s="49"/>
      <c r="RAY24" s="48"/>
      <c r="RAZ24" s="48"/>
      <c r="RBA24" s="48"/>
      <c r="RBB24" s="48"/>
      <c r="RBC24" s="48"/>
      <c r="RBD24" s="48"/>
      <c r="RBE24" s="48"/>
      <c r="RBF24" s="48"/>
      <c r="RBG24" s="48"/>
      <c r="RBH24" s="48"/>
      <c r="RBI24" s="48"/>
      <c r="RBJ24" s="48"/>
      <c r="RBK24" s="48"/>
      <c r="RBL24" s="49"/>
      <c r="RBM24" s="48"/>
      <c r="RBN24" s="48"/>
      <c r="RBO24" s="48"/>
      <c r="RBP24" s="48"/>
      <c r="RBQ24" s="48"/>
      <c r="RBR24" s="48"/>
      <c r="RBS24" s="48"/>
      <c r="RBT24" s="48"/>
      <c r="RBU24" s="48"/>
      <c r="RBV24" s="48"/>
      <c r="RBW24" s="48"/>
      <c r="RBX24" s="48"/>
      <c r="RBY24" s="48"/>
      <c r="RBZ24" s="49"/>
      <c r="RCA24" s="48"/>
      <c r="RCB24" s="48"/>
      <c r="RCC24" s="48"/>
      <c r="RCD24" s="48"/>
      <c r="RCE24" s="48"/>
      <c r="RCF24" s="48"/>
      <c r="RCG24" s="48"/>
      <c r="RCH24" s="48"/>
      <c r="RCI24" s="48"/>
      <c r="RCJ24" s="48"/>
      <c r="RCK24" s="48"/>
      <c r="RCL24" s="48"/>
      <c r="RCM24" s="48"/>
      <c r="RCN24" s="49"/>
      <c r="RCO24" s="48"/>
      <c r="RCP24" s="48"/>
      <c r="RCQ24" s="48"/>
      <c r="RCR24" s="48"/>
      <c r="RCS24" s="48"/>
      <c r="RCT24" s="48"/>
      <c r="RCU24" s="48"/>
      <c r="RCV24" s="48"/>
      <c r="RCW24" s="48"/>
      <c r="RCX24" s="48"/>
      <c r="RCY24" s="48"/>
      <c r="RCZ24" s="48"/>
      <c r="RDA24" s="48"/>
      <c r="RDB24" s="49"/>
      <c r="RDC24" s="48"/>
      <c r="RDD24" s="48"/>
      <c r="RDE24" s="48"/>
      <c r="RDF24" s="48"/>
      <c r="RDG24" s="48"/>
      <c r="RDH24" s="48"/>
      <c r="RDI24" s="48"/>
      <c r="RDJ24" s="48"/>
      <c r="RDK24" s="48"/>
      <c r="RDL24" s="48"/>
      <c r="RDM24" s="48"/>
      <c r="RDN24" s="48"/>
      <c r="RDO24" s="48"/>
      <c r="RDP24" s="49"/>
      <c r="RDQ24" s="48"/>
      <c r="RDR24" s="48"/>
      <c r="RDS24" s="48"/>
      <c r="RDT24" s="48"/>
      <c r="RDU24" s="48"/>
      <c r="RDV24" s="48"/>
      <c r="RDW24" s="48"/>
      <c r="RDX24" s="48"/>
      <c r="RDY24" s="48"/>
      <c r="RDZ24" s="48"/>
      <c r="REA24" s="48"/>
      <c r="REB24" s="48"/>
      <c r="REC24" s="48"/>
      <c r="RED24" s="49"/>
      <c r="REE24" s="48"/>
      <c r="REF24" s="48"/>
      <c r="REG24" s="48"/>
      <c r="REH24" s="48"/>
      <c r="REI24" s="48"/>
      <c r="REJ24" s="48"/>
      <c r="REK24" s="48"/>
      <c r="REL24" s="48"/>
      <c r="REM24" s="48"/>
      <c r="REN24" s="48"/>
      <c r="REO24" s="48"/>
      <c r="REP24" s="48"/>
      <c r="REQ24" s="48"/>
      <c r="RER24" s="49"/>
      <c r="RES24" s="48"/>
      <c r="RET24" s="48"/>
      <c r="REU24" s="48"/>
      <c r="REV24" s="48"/>
      <c r="REW24" s="48"/>
      <c r="REX24" s="48"/>
      <c r="REY24" s="48"/>
      <c r="REZ24" s="48"/>
      <c r="RFA24" s="48"/>
      <c r="RFB24" s="48"/>
      <c r="RFC24" s="48"/>
      <c r="RFD24" s="48"/>
      <c r="RFE24" s="48"/>
      <c r="RFF24" s="49"/>
      <c r="RFG24" s="48"/>
      <c r="RFH24" s="48"/>
      <c r="RFI24" s="48"/>
      <c r="RFJ24" s="48"/>
      <c r="RFK24" s="48"/>
      <c r="RFL24" s="48"/>
      <c r="RFM24" s="48"/>
      <c r="RFN24" s="48"/>
      <c r="RFO24" s="48"/>
      <c r="RFP24" s="48"/>
      <c r="RFQ24" s="48"/>
      <c r="RFR24" s="48"/>
      <c r="RFS24" s="48"/>
      <c r="RFT24" s="49"/>
      <c r="RFU24" s="48"/>
      <c r="RFV24" s="48"/>
      <c r="RFW24" s="48"/>
      <c r="RFX24" s="48"/>
      <c r="RFY24" s="48"/>
      <c r="RFZ24" s="48"/>
      <c r="RGA24" s="48"/>
      <c r="RGB24" s="48"/>
      <c r="RGC24" s="48"/>
      <c r="RGD24" s="48"/>
      <c r="RGE24" s="48"/>
      <c r="RGF24" s="48"/>
      <c r="RGG24" s="48"/>
      <c r="RGH24" s="49"/>
      <c r="RGI24" s="48"/>
      <c r="RGJ24" s="48"/>
      <c r="RGK24" s="48"/>
      <c r="RGL24" s="48"/>
      <c r="RGM24" s="48"/>
      <c r="RGN24" s="48"/>
      <c r="RGO24" s="48"/>
      <c r="RGP24" s="48"/>
      <c r="RGQ24" s="48"/>
      <c r="RGR24" s="48"/>
      <c r="RGS24" s="48"/>
      <c r="RGT24" s="48"/>
      <c r="RGU24" s="48"/>
      <c r="RGV24" s="49"/>
      <c r="RGW24" s="48"/>
      <c r="RGX24" s="48"/>
      <c r="RGY24" s="48"/>
      <c r="RGZ24" s="48"/>
      <c r="RHA24" s="48"/>
      <c r="RHB24" s="48"/>
      <c r="RHC24" s="48"/>
      <c r="RHD24" s="48"/>
      <c r="RHE24" s="48"/>
      <c r="RHF24" s="48"/>
      <c r="RHG24" s="48"/>
      <c r="RHH24" s="48"/>
      <c r="RHI24" s="48"/>
      <c r="RHJ24" s="49"/>
      <c r="RHK24" s="48"/>
      <c r="RHL24" s="48"/>
      <c r="RHM24" s="48"/>
      <c r="RHN24" s="48"/>
      <c r="RHO24" s="48"/>
      <c r="RHP24" s="48"/>
      <c r="RHQ24" s="48"/>
      <c r="RHR24" s="48"/>
      <c r="RHS24" s="48"/>
      <c r="RHT24" s="48"/>
      <c r="RHU24" s="48"/>
      <c r="RHV24" s="48"/>
      <c r="RHW24" s="48"/>
      <c r="RHX24" s="49"/>
      <c r="RHY24" s="48"/>
      <c r="RHZ24" s="48"/>
      <c r="RIA24" s="48"/>
      <c r="RIB24" s="48"/>
      <c r="RIC24" s="48"/>
      <c r="RID24" s="48"/>
      <c r="RIE24" s="48"/>
      <c r="RIF24" s="48"/>
      <c r="RIG24" s="48"/>
      <c r="RIH24" s="48"/>
      <c r="RII24" s="48"/>
      <c r="RIJ24" s="48"/>
      <c r="RIK24" s="48"/>
      <c r="RIL24" s="49"/>
      <c r="RIM24" s="48"/>
      <c r="RIN24" s="48"/>
      <c r="RIO24" s="48"/>
      <c r="RIP24" s="48"/>
      <c r="RIQ24" s="48"/>
      <c r="RIR24" s="48"/>
      <c r="RIS24" s="48"/>
      <c r="RIT24" s="48"/>
      <c r="RIU24" s="48"/>
      <c r="RIV24" s="48"/>
      <c r="RIW24" s="48"/>
      <c r="RIX24" s="48"/>
      <c r="RIY24" s="48"/>
      <c r="RIZ24" s="49"/>
      <c r="RJA24" s="48"/>
      <c r="RJB24" s="48"/>
      <c r="RJC24" s="48"/>
      <c r="RJD24" s="48"/>
      <c r="RJE24" s="48"/>
      <c r="RJF24" s="48"/>
      <c r="RJG24" s="48"/>
      <c r="RJH24" s="48"/>
      <c r="RJI24" s="48"/>
      <c r="RJJ24" s="48"/>
      <c r="RJK24" s="48"/>
      <c r="RJL24" s="48"/>
      <c r="RJM24" s="48"/>
      <c r="RJN24" s="49"/>
      <c r="RJO24" s="48"/>
      <c r="RJP24" s="48"/>
      <c r="RJQ24" s="48"/>
      <c r="RJR24" s="48"/>
      <c r="RJS24" s="48"/>
      <c r="RJT24" s="48"/>
      <c r="RJU24" s="48"/>
      <c r="RJV24" s="48"/>
      <c r="RJW24" s="48"/>
      <c r="RJX24" s="48"/>
      <c r="RJY24" s="48"/>
      <c r="RJZ24" s="48"/>
      <c r="RKA24" s="48"/>
      <c r="RKB24" s="49"/>
      <c r="RKC24" s="48"/>
      <c r="RKD24" s="48"/>
      <c r="RKE24" s="48"/>
      <c r="RKF24" s="48"/>
      <c r="RKG24" s="48"/>
      <c r="RKH24" s="48"/>
      <c r="RKI24" s="48"/>
      <c r="RKJ24" s="48"/>
      <c r="RKK24" s="48"/>
      <c r="RKL24" s="48"/>
      <c r="RKM24" s="48"/>
      <c r="RKN24" s="48"/>
      <c r="RKO24" s="48"/>
      <c r="RKP24" s="49"/>
      <c r="RKQ24" s="48"/>
      <c r="RKR24" s="48"/>
      <c r="RKS24" s="48"/>
      <c r="RKT24" s="48"/>
      <c r="RKU24" s="48"/>
      <c r="RKV24" s="48"/>
      <c r="RKW24" s="48"/>
      <c r="RKX24" s="48"/>
      <c r="RKY24" s="48"/>
      <c r="RKZ24" s="48"/>
      <c r="RLA24" s="48"/>
      <c r="RLB24" s="48"/>
      <c r="RLC24" s="48"/>
      <c r="RLD24" s="49"/>
      <c r="RLE24" s="48"/>
      <c r="RLF24" s="48"/>
      <c r="RLG24" s="48"/>
      <c r="RLH24" s="48"/>
      <c r="RLI24" s="48"/>
      <c r="RLJ24" s="48"/>
      <c r="RLK24" s="48"/>
      <c r="RLL24" s="48"/>
      <c r="RLM24" s="48"/>
      <c r="RLN24" s="48"/>
      <c r="RLO24" s="48"/>
      <c r="RLP24" s="48"/>
      <c r="RLQ24" s="48"/>
      <c r="RLR24" s="49"/>
      <c r="RLS24" s="48"/>
      <c r="RLT24" s="48"/>
      <c r="RLU24" s="48"/>
      <c r="RLV24" s="48"/>
      <c r="RLW24" s="48"/>
      <c r="RLX24" s="48"/>
      <c r="RLY24" s="48"/>
      <c r="RLZ24" s="48"/>
      <c r="RMA24" s="48"/>
      <c r="RMB24" s="48"/>
      <c r="RMC24" s="48"/>
      <c r="RMD24" s="48"/>
      <c r="RME24" s="48"/>
      <c r="RMF24" s="49"/>
      <c r="RMG24" s="48"/>
      <c r="RMH24" s="48"/>
      <c r="RMI24" s="48"/>
      <c r="RMJ24" s="48"/>
      <c r="RMK24" s="48"/>
      <c r="RML24" s="48"/>
      <c r="RMM24" s="48"/>
      <c r="RMN24" s="48"/>
      <c r="RMO24" s="48"/>
      <c r="RMP24" s="48"/>
      <c r="RMQ24" s="48"/>
      <c r="RMR24" s="48"/>
      <c r="RMS24" s="48"/>
      <c r="RMT24" s="49"/>
      <c r="RMU24" s="48"/>
      <c r="RMV24" s="48"/>
      <c r="RMW24" s="48"/>
      <c r="RMX24" s="48"/>
      <c r="RMY24" s="48"/>
      <c r="RMZ24" s="48"/>
      <c r="RNA24" s="48"/>
      <c r="RNB24" s="48"/>
      <c r="RNC24" s="48"/>
      <c r="RND24" s="48"/>
      <c r="RNE24" s="48"/>
      <c r="RNF24" s="48"/>
      <c r="RNG24" s="48"/>
      <c r="RNH24" s="49"/>
      <c r="RNI24" s="48"/>
      <c r="RNJ24" s="48"/>
      <c r="RNK24" s="48"/>
      <c r="RNL24" s="48"/>
      <c r="RNM24" s="48"/>
      <c r="RNN24" s="48"/>
      <c r="RNO24" s="48"/>
      <c r="RNP24" s="48"/>
      <c r="RNQ24" s="48"/>
      <c r="RNR24" s="48"/>
      <c r="RNS24" s="48"/>
      <c r="RNT24" s="48"/>
      <c r="RNU24" s="48"/>
      <c r="RNV24" s="49"/>
      <c r="RNW24" s="48"/>
      <c r="RNX24" s="48"/>
      <c r="RNY24" s="48"/>
      <c r="RNZ24" s="48"/>
      <c r="ROA24" s="48"/>
      <c r="ROB24" s="48"/>
      <c r="ROC24" s="48"/>
      <c r="ROD24" s="48"/>
      <c r="ROE24" s="48"/>
      <c r="ROF24" s="48"/>
      <c r="ROG24" s="48"/>
      <c r="ROH24" s="48"/>
      <c r="ROI24" s="48"/>
      <c r="ROJ24" s="49"/>
      <c r="ROK24" s="48"/>
      <c r="ROL24" s="48"/>
      <c r="ROM24" s="48"/>
      <c r="RON24" s="48"/>
      <c r="ROO24" s="48"/>
      <c r="ROP24" s="48"/>
      <c r="ROQ24" s="48"/>
      <c r="ROR24" s="48"/>
      <c r="ROS24" s="48"/>
      <c r="ROT24" s="48"/>
      <c r="ROU24" s="48"/>
      <c r="ROV24" s="48"/>
      <c r="ROW24" s="48"/>
      <c r="ROX24" s="49"/>
      <c r="ROY24" s="48"/>
      <c r="ROZ24" s="48"/>
      <c r="RPA24" s="48"/>
      <c r="RPB24" s="48"/>
      <c r="RPC24" s="48"/>
      <c r="RPD24" s="48"/>
      <c r="RPE24" s="48"/>
      <c r="RPF24" s="48"/>
      <c r="RPG24" s="48"/>
      <c r="RPH24" s="48"/>
      <c r="RPI24" s="48"/>
      <c r="RPJ24" s="48"/>
      <c r="RPK24" s="48"/>
      <c r="RPL24" s="49"/>
      <c r="RPM24" s="48"/>
      <c r="RPN24" s="48"/>
      <c r="RPO24" s="48"/>
      <c r="RPP24" s="48"/>
      <c r="RPQ24" s="48"/>
      <c r="RPR24" s="48"/>
      <c r="RPS24" s="48"/>
      <c r="RPT24" s="48"/>
      <c r="RPU24" s="48"/>
      <c r="RPV24" s="48"/>
      <c r="RPW24" s="48"/>
      <c r="RPX24" s="48"/>
      <c r="RPY24" s="48"/>
      <c r="RPZ24" s="49"/>
      <c r="RQA24" s="48"/>
      <c r="RQB24" s="48"/>
      <c r="RQC24" s="48"/>
      <c r="RQD24" s="48"/>
      <c r="RQE24" s="48"/>
      <c r="RQF24" s="48"/>
      <c r="RQG24" s="48"/>
      <c r="RQH24" s="48"/>
      <c r="RQI24" s="48"/>
      <c r="RQJ24" s="48"/>
      <c r="RQK24" s="48"/>
      <c r="RQL24" s="48"/>
      <c r="RQM24" s="48"/>
      <c r="RQN24" s="49"/>
      <c r="RQO24" s="48"/>
      <c r="RQP24" s="48"/>
      <c r="RQQ24" s="48"/>
      <c r="RQR24" s="48"/>
      <c r="RQS24" s="48"/>
      <c r="RQT24" s="48"/>
      <c r="RQU24" s="48"/>
      <c r="RQV24" s="48"/>
      <c r="RQW24" s="48"/>
      <c r="RQX24" s="48"/>
      <c r="RQY24" s="48"/>
      <c r="RQZ24" s="48"/>
      <c r="RRA24" s="48"/>
      <c r="RRB24" s="49"/>
      <c r="RRC24" s="48"/>
      <c r="RRD24" s="48"/>
      <c r="RRE24" s="48"/>
      <c r="RRF24" s="48"/>
      <c r="RRG24" s="48"/>
      <c r="RRH24" s="48"/>
      <c r="RRI24" s="48"/>
      <c r="RRJ24" s="48"/>
      <c r="RRK24" s="48"/>
      <c r="RRL24" s="48"/>
      <c r="RRM24" s="48"/>
      <c r="RRN24" s="48"/>
      <c r="RRO24" s="48"/>
      <c r="RRP24" s="49"/>
      <c r="RRQ24" s="48"/>
      <c r="RRR24" s="48"/>
      <c r="RRS24" s="48"/>
      <c r="RRT24" s="48"/>
      <c r="RRU24" s="48"/>
      <c r="RRV24" s="48"/>
      <c r="RRW24" s="48"/>
      <c r="RRX24" s="48"/>
      <c r="RRY24" s="48"/>
      <c r="RRZ24" s="48"/>
      <c r="RSA24" s="48"/>
      <c r="RSB24" s="48"/>
      <c r="RSC24" s="48"/>
      <c r="RSD24" s="49"/>
      <c r="RSE24" s="48"/>
      <c r="RSF24" s="48"/>
      <c r="RSG24" s="48"/>
      <c r="RSH24" s="48"/>
      <c r="RSI24" s="48"/>
      <c r="RSJ24" s="48"/>
      <c r="RSK24" s="48"/>
      <c r="RSL24" s="48"/>
      <c r="RSM24" s="48"/>
      <c r="RSN24" s="48"/>
      <c r="RSO24" s="48"/>
      <c r="RSP24" s="48"/>
      <c r="RSQ24" s="48"/>
      <c r="RSR24" s="49"/>
      <c r="RSS24" s="48"/>
      <c r="RST24" s="48"/>
      <c r="RSU24" s="48"/>
      <c r="RSV24" s="48"/>
      <c r="RSW24" s="48"/>
      <c r="RSX24" s="48"/>
      <c r="RSY24" s="48"/>
      <c r="RSZ24" s="48"/>
      <c r="RTA24" s="48"/>
      <c r="RTB24" s="48"/>
      <c r="RTC24" s="48"/>
      <c r="RTD24" s="48"/>
      <c r="RTE24" s="48"/>
      <c r="RTF24" s="49"/>
      <c r="RTG24" s="48"/>
      <c r="RTH24" s="48"/>
      <c r="RTI24" s="48"/>
      <c r="RTJ24" s="48"/>
      <c r="RTK24" s="48"/>
      <c r="RTL24" s="48"/>
      <c r="RTM24" s="48"/>
      <c r="RTN24" s="48"/>
      <c r="RTO24" s="48"/>
      <c r="RTP24" s="48"/>
      <c r="RTQ24" s="48"/>
      <c r="RTR24" s="48"/>
      <c r="RTS24" s="48"/>
      <c r="RTT24" s="49"/>
      <c r="RTU24" s="48"/>
      <c r="RTV24" s="48"/>
      <c r="RTW24" s="48"/>
      <c r="RTX24" s="48"/>
      <c r="RTY24" s="48"/>
      <c r="RTZ24" s="48"/>
      <c r="RUA24" s="48"/>
      <c r="RUB24" s="48"/>
      <c r="RUC24" s="48"/>
      <c r="RUD24" s="48"/>
      <c r="RUE24" s="48"/>
      <c r="RUF24" s="48"/>
      <c r="RUG24" s="48"/>
      <c r="RUH24" s="49"/>
      <c r="RUI24" s="48"/>
      <c r="RUJ24" s="48"/>
      <c r="RUK24" s="48"/>
      <c r="RUL24" s="48"/>
      <c r="RUM24" s="48"/>
      <c r="RUN24" s="48"/>
      <c r="RUO24" s="48"/>
      <c r="RUP24" s="48"/>
      <c r="RUQ24" s="48"/>
      <c r="RUR24" s="48"/>
      <c r="RUS24" s="48"/>
      <c r="RUT24" s="48"/>
      <c r="RUU24" s="48"/>
      <c r="RUV24" s="49"/>
      <c r="RUW24" s="48"/>
      <c r="RUX24" s="48"/>
      <c r="RUY24" s="48"/>
      <c r="RUZ24" s="48"/>
      <c r="RVA24" s="48"/>
      <c r="RVB24" s="48"/>
      <c r="RVC24" s="48"/>
      <c r="RVD24" s="48"/>
      <c r="RVE24" s="48"/>
      <c r="RVF24" s="48"/>
      <c r="RVG24" s="48"/>
      <c r="RVH24" s="48"/>
      <c r="RVI24" s="48"/>
      <c r="RVJ24" s="49"/>
      <c r="RVK24" s="48"/>
      <c r="RVL24" s="48"/>
      <c r="RVM24" s="48"/>
      <c r="RVN24" s="48"/>
      <c r="RVO24" s="48"/>
      <c r="RVP24" s="48"/>
      <c r="RVQ24" s="48"/>
      <c r="RVR24" s="48"/>
      <c r="RVS24" s="48"/>
      <c r="RVT24" s="48"/>
      <c r="RVU24" s="48"/>
      <c r="RVV24" s="48"/>
      <c r="RVW24" s="48"/>
      <c r="RVX24" s="49"/>
      <c r="RVY24" s="48"/>
      <c r="RVZ24" s="48"/>
      <c r="RWA24" s="48"/>
      <c r="RWB24" s="48"/>
      <c r="RWC24" s="48"/>
      <c r="RWD24" s="48"/>
      <c r="RWE24" s="48"/>
      <c r="RWF24" s="48"/>
      <c r="RWG24" s="48"/>
      <c r="RWH24" s="48"/>
      <c r="RWI24" s="48"/>
      <c r="RWJ24" s="48"/>
      <c r="RWK24" s="48"/>
      <c r="RWL24" s="49"/>
      <c r="RWM24" s="48"/>
      <c r="RWN24" s="48"/>
      <c r="RWO24" s="48"/>
      <c r="RWP24" s="48"/>
      <c r="RWQ24" s="48"/>
      <c r="RWR24" s="48"/>
      <c r="RWS24" s="48"/>
      <c r="RWT24" s="48"/>
      <c r="RWU24" s="48"/>
      <c r="RWV24" s="48"/>
      <c r="RWW24" s="48"/>
      <c r="RWX24" s="48"/>
      <c r="RWY24" s="48"/>
      <c r="RWZ24" s="49"/>
      <c r="RXA24" s="48"/>
      <c r="RXB24" s="48"/>
      <c r="RXC24" s="48"/>
      <c r="RXD24" s="48"/>
      <c r="RXE24" s="48"/>
      <c r="RXF24" s="48"/>
      <c r="RXG24" s="48"/>
      <c r="RXH24" s="48"/>
      <c r="RXI24" s="48"/>
      <c r="RXJ24" s="48"/>
      <c r="RXK24" s="48"/>
      <c r="RXL24" s="48"/>
      <c r="RXM24" s="48"/>
      <c r="RXN24" s="49"/>
      <c r="RXO24" s="48"/>
      <c r="RXP24" s="48"/>
      <c r="RXQ24" s="48"/>
      <c r="RXR24" s="48"/>
      <c r="RXS24" s="48"/>
      <c r="RXT24" s="48"/>
      <c r="RXU24" s="48"/>
      <c r="RXV24" s="48"/>
      <c r="RXW24" s="48"/>
      <c r="RXX24" s="48"/>
      <c r="RXY24" s="48"/>
      <c r="RXZ24" s="48"/>
      <c r="RYA24" s="48"/>
      <c r="RYB24" s="49"/>
      <c r="RYC24" s="48"/>
      <c r="RYD24" s="48"/>
      <c r="RYE24" s="48"/>
      <c r="RYF24" s="48"/>
      <c r="RYG24" s="48"/>
      <c r="RYH24" s="48"/>
      <c r="RYI24" s="48"/>
      <c r="RYJ24" s="48"/>
      <c r="RYK24" s="48"/>
      <c r="RYL24" s="48"/>
      <c r="RYM24" s="48"/>
      <c r="RYN24" s="48"/>
      <c r="RYO24" s="48"/>
      <c r="RYP24" s="49"/>
      <c r="RYQ24" s="48"/>
      <c r="RYR24" s="48"/>
      <c r="RYS24" s="48"/>
      <c r="RYT24" s="48"/>
      <c r="RYU24" s="48"/>
      <c r="RYV24" s="48"/>
      <c r="RYW24" s="48"/>
      <c r="RYX24" s="48"/>
      <c r="RYY24" s="48"/>
      <c r="RYZ24" s="48"/>
      <c r="RZA24" s="48"/>
      <c r="RZB24" s="48"/>
      <c r="RZC24" s="48"/>
      <c r="RZD24" s="49"/>
      <c r="RZE24" s="48"/>
      <c r="RZF24" s="48"/>
      <c r="RZG24" s="48"/>
      <c r="RZH24" s="48"/>
      <c r="RZI24" s="48"/>
      <c r="RZJ24" s="48"/>
      <c r="RZK24" s="48"/>
      <c r="RZL24" s="48"/>
      <c r="RZM24" s="48"/>
      <c r="RZN24" s="48"/>
      <c r="RZO24" s="48"/>
      <c r="RZP24" s="48"/>
      <c r="RZQ24" s="48"/>
      <c r="RZR24" s="49"/>
      <c r="RZS24" s="48"/>
      <c r="RZT24" s="48"/>
      <c r="RZU24" s="48"/>
      <c r="RZV24" s="48"/>
      <c r="RZW24" s="48"/>
      <c r="RZX24" s="48"/>
      <c r="RZY24" s="48"/>
      <c r="RZZ24" s="48"/>
      <c r="SAA24" s="48"/>
      <c r="SAB24" s="48"/>
      <c r="SAC24" s="48"/>
      <c r="SAD24" s="48"/>
      <c r="SAE24" s="48"/>
      <c r="SAF24" s="49"/>
      <c r="SAG24" s="48"/>
      <c r="SAH24" s="48"/>
      <c r="SAI24" s="48"/>
      <c r="SAJ24" s="48"/>
      <c r="SAK24" s="48"/>
      <c r="SAL24" s="48"/>
      <c r="SAM24" s="48"/>
      <c r="SAN24" s="48"/>
      <c r="SAO24" s="48"/>
      <c r="SAP24" s="48"/>
      <c r="SAQ24" s="48"/>
      <c r="SAR24" s="48"/>
      <c r="SAS24" s="48"/>
      <c r="SAT24" s="49"/>
      <c r="SAU24" s="48"/>
      <c r="SAV24" s="48"/>
      <c r="SAW24" s="48"/>
      <c r="SAX24" s="48"/>
      <c r="SAY24" s="48"/>
      <c r="SAZ24" s="48"/>
      <c r="SBA24" s="48"/>
      <c r="SBB24" s="48"/>
      <c r="SBC24" s="48"/>
      <c r="SBD24" s="48"/>
      <c r="SBE24" s="48"/>
      <c r="SBF24" s="48"/>
      <c r="SBG24" s="48"/>
      <c r="SBH24" s="49"/>
      <c r="SBI24" s="48"/>
      <c r="SBJ24" s="48"/>
      <c r="SBK24" s="48"/>
      <c r="SBL24" s="48"/>
      <c r="SBM24" s="48"/>
      <c r="SBN24" s="48"/>
      <c r="SBO24" s="48"/>
      <c r="SBP24" s="48"/>
      <c r="SBQ24" s="48"/>
      <c r="SBR24" s="48"/>
      <c r="SBS24" s="48"/>
      <c r="SBT24" s="48"/>
      <c r="SBU24" s="48"/>
      <c r="SBV24" s="49"/>
      <c r="SBW24" s="48"/>
      <c r="SBX24" s="48"/>
      <c r="SBY24" s="48"/>
      <c r="SBZ24" s="48"/>
      <c r="SCA24" s="48"/>
      <c r="SCB24" s="48"/>
      <c r="SCC24" s="48"/>
      <c r="SCD24" s="48"/>
      <c r="SCE24" s="48"/>
      <c r="SCF24" s="48"/>
      <c r="SCG24" s="48"/>
      <c r="SCH24" s="48"/>
      <c r="SCI24" s="48"/>
      <c r="SCJ24" s="49"/>
      <c r="SCK24" s="48"/>
      <c r="SCL24" s="48"/>
      <c r="SCM24" s="48"/>
      <c r="SCN24" s="48"/>
      <c r="SCO24" s="48"/>
      <c r="SCP24" s="48"/>
      <c r="SCQ24" s="48"/>
      <c r="SCR24" s="48"/>
      <c r="SCS24" s="48"/>
      <c r="SCT24" s="48"/>
      <c r="SCU24" s="48"/>
      <c r="SCV24" s="48"/>
      <c r="SCW24" s="48"/>
      <c r="SCX24" s="49"/>
      <c r="SCY24" s="48"/>
      <c r="SCZ24" s="48"/>
      <c r="SDA24" s="48"/>
      <c r="SDB24" s="48"/>
      <c r="SDC24" s="48"/>
      <c r="SDD24" s="48"/>
      <c r="SDE24" s="48"/>
      <c r="SDF24" s="48"/>
      <c r="SDG24" s="48"/>
      <c r="SDH24" s="48"/>
      <c r="SDI24" s="48"/>
      <c r="SDJ24" s="48"/>
      <c r="SDK24" s="48"/>
      <c r="SDL24" s="49"/>
      <c r="SDM24" s="48"/>
      <c r="SDN24" s="48"/>
      <c r="SDO24" s="48"/>
      <c r="SDP24" s="48"/>
      <c r="SDQ24" s="48"/>
      <c r="SDR24" s="48"/>
      <c r="SDS24" s="48"/>
      <c r="SDT24" s="48"/>
      <c r="SDU24" s="48"/>
      <c r="SDV24" s="48"/>
      <c r="SDW24" s="48"/>
      <c r="SDX24" s="48"/>
      <c r="SDY24" s="48"/>
      <c r="SDZ24" s="49"/>
      <c r="SEA24" s="48"/>
      <c r="SEB24" s="48"/>
      <c r="SEC24" s="48"/>
      <c r="SED24" s="48"/>
      <c r="SEE24" s="48"/>
      <c r="SEF24" s="48"/>
      <c r="SEG24" s="48"/>
      <c r="SEH24" s="48"/>
      <c r="SEI24" s="48"/>
      <c r="SEJ24" s="48"/>
      <c r="SEK24" s="48"/>
      <c r="SEL24" s="48"/>
      <c r="SEM24" s="48"/>
      <c r="SEN24" s="49"/>
      <c r="SEO24" s="48"/>
      <c r="SEP24" s="48"/>
      <c r="SEQ24" s="48"/>
      <c r="SER24" s="48"/>
      <c r="SES24" s="48"/>
      <c r="SET24" s="48"/>
      <c r="SEU24" s="48"/>
      <c r="SEV24" s="48"/>
      <c r="SEW24" s="48"/>
      <c r="SEX24" s="48"/>
      <c r="SEY24" s="48"/>
      <c r="SEZ24" s="48"/>
      <c r="SFA24" s="48"/>
      <c r="SFB24" s="49"/>
      <c r="SFC24" s="48"/>
      <c r="SFD24" s="48"/>
      <c r="SFE24" s="48"/>
      <c r="SFF24" s="48"/>
      <c r="SFG24" s="48"/>
      <c r="SFH24" s="48"/>
      <c r="SFI24" s="48"/>
      <c r="SFJ24" s="48"/>
      <c r="SFK24" s="48"/>
      <c r="SFL24" s="48"/>
      <c r="SFM24" s="48"/>
      <c r="SFN24" s="48"/>
      <c r="SFO24" s="48"/>
      <c r="SFP24" s="49"/>
      <c r="SFQ24" s="48"/>
      <c r="SFR24" s="48"/>
      <c r="SFS24" s="48"/>
      <c r="SFT24" s="48"/>
      <c r="SFU24" s="48"/>
      <c r="SFV24" s="48"/>
      <c r="SFW24" s="48"/>
      <c r="SFX24" s="48"/>
      <c r="SFY24" s="48"/>
      <c r="SFZ24" s="48"/>
      <c r="SGA24" s="48"/>
      <c r="SGB24" s="48"/>
      <c r="SGC24" s="48"/>
      <c r="SGD24" s="49"/>
      <c r="SGE24" s="48"/>
      <c r="SGF24" s="48"/>
      <c r="SGG24" s="48"/>
      <c r="SGH24" s="48"/>
      <c r="SGI24" s="48"/>
      <c r="SGJ24" s="48"/>
      <c r="SGK24" s="48"/>
      <c r="SGL24" s="48"/>
      <c r="SGM24" s="48"/>
      <c r="SGN24" s="48"/>
      <c r="SGO24" s="48"/>
      <c r="SGP24" s="48"/>
      <c r="SGQ24" s="48"/>
      <c r="SGR24" s="49"/>
      <c r="SGS24" s="48"/>
      <c r="SGT24" s="48"/>
      <c r="SGU24" s="48"/>
      <c r="SGV24" s="48"/>
      <c r="SGW24" s="48"/>
      <c r="SGX24" s="48"/>
      <c r="SGY24" s="48"/>
      <c r="SGZ24" s="48"/>
      <c r="SHA24" s="48"/>
      <c r="SHB24" s="48"/>
      <c r="SHC24" s="48"/>
      <c r="SHD24" s="48"/>
      <c r="SHE24" s="48"/>
      <c r="SHF24" s="49"/>
      <c r="SHG24" s="48"/>
      <c r="SHH24" s="48"/>
      <c r="SHI24" s="48"/>
      <c r="SHJ24" s="48"/>
      <c r="SHK24" s="48"/>
      <c r="SHL24" s="48"/>
      <c r="SHM24" s="48"/>
      <c r="SHN24" s="48"/>
      <c r="SHO24" s="48"/>
      <c r="SHP24" s="48"/>
      <c r="SHQ24" s="48"/>
      <c r="SHR24" s="48"/>
      <c r="SHS24" s="48"/>
      <c r="SHT24" s="49"/>
      <c r="SHU24" s="48"/>
      <c r="SHV24" s="48"/>
      <c r="SHW24" s="48"/>
      <c r="SHX24" s="48"/>
      <c r="SHY24" s="48"/>
      <c r="SHZ24" s="48"/>
      <c r="SIA24" s="48"/>
      <c r="SIB24" s="48"/>
      <c r="SIC24" s="48"/>
      <c r="SID24" s="48"/>
      <c r="SIE24" s="48"/>
      <c r="SIF24" s="48"/>
      <c r="SIG24" s="48"/>
      <c r="SIH24" s="49"/>
      <c r="SII24" s="48"/>
      <c r="SIJ24" s="48"/>
      <c r="SIK24" s="48"/>
      <c r="SIL24" s="48"/>
      <c r="SIM24" s="48"/>
      <c r="SIN24" s="48"/>
      <c r="SIO24" s="48"/>
      <c r="SIP24" s="48"/>
      <c r="SIQ24" s="48"/>
      <c r="SIR24" s="48"/>
      <c r="SIS24" s="48"/>
      <c r="SIT24" s="48"/>
      <c r="SIU24" s="48"/>
      <c r="SIV24" s="49"/>
      <c r="SIW24" s="48"/>
      <c r="SIX24" s="48"/>
      <c r="SIY24" s="48"/>
      <c r="SIZ24" s="48"/>
      <c r="SJA24" s="48"/>
      <c r="SJB24" s="48"/>
      <c r="SJC24" s="48"/>
      <c r="SJD24" s="48"/>
      <c r="SJE24" s="48"/>
      <c r="SJF24" s="48"/>
      <c r="SJG24" s="48"/>
      <c r="SJH24" s="48"/>
      <c r="SJI24" s="48"/>
      <c r="SJJ24" s="49"/>
      <c r="SJK24" s="48"/>
      <c r="SJL24" s="48"/>
      <c r="SJM24" s="48"/>
      <c r="SJN24" s="48"/>
      <c r="SJO24" s="48"/>
      <c r="SJP24" s="48"/>
      <c r="SJQ24" s="48"/>
      <c r="SJR24" s="48"/>
      <c r="SJS24" s="48"/>
      <c r="SJT24" s="48"/>
      <c r="SJU24" s="48"/>
      <c r="SJV24" s="48"/>
      <c r="SJW24" s="48"/>
      <c r="SJX24" s="49"/>
      <c r="SJY24" s="48"/>
      <c r="SJZ24" s="48"/>
      <c r="SKA24" s="48"/>
      <c r="SKB24" s="48"/>
      <c r="SKC24" s="48"/>
      <c r="SKD24" s="48"/>
      <c r="SKE24" s="48"/>
      <c r="SKF24" s="48"/>
      <c r="SKG24" s="48"/>
      <c r="SKH24" s="48"/>
      <c r="SKI24" s="48"/>
      <c r="SKJ24" s="48"/>
      <c r="SKK24" s="48"/>
      <c r="SKL24" s="49"/>
      <c r="SKM24" s="48"/>
      <c r="SKN24" s="48"/>
      <c r="SKO24" s="48"/>
      <c r="SKP24" s="48"/>
      <c r="SKQ24" s="48"/>
      <c r="SKR24" s="48"/>
      <c r="SKS24" s="48"/>
      <c r="SKT24" s="48"/>
      <c r="SKU24" s="48"/>
      <c r="SKV24" s="48"/>
      <c r="SKW24" s="48"/>
      <c r="SKX24" s="48"/>
      <c r="SKY24" s="48"/>
      <c r="SKZ24" s="49"/>
      <c r="SLA24" s="48"/>
      <c r="SLB24" s="48"/>
      <c r="SLC24" s="48"/>
      <c r="SLD24" s="48"/>
      <c r="SLE24" s="48"/>
      <c r="SLF24" s="48"/>
      <c r="SLG24" s="48"/>
      <c r="SLH24" s="48"/>
      <c r="SLI24" s="48"/>
      <c r="SLJ24" s="48"/>
      <c r="SLK24" s="48"/>
      <c r="SLL24" s="48"/>
      <c r="SLM24" s="48"/>
      <c r="SLN24" s="49"/>
      <c r="SLO24" s="48"/>
      <c r="SLP24" s="48"/>
      <c r="SLQ24" s="48"/>
      <c r="SLR24" s="48"/>
      <c r="SLS24" s="48"/>
      <c r="SLT24" s="48"/>
      <c r="SLU24" s="48"/>
      <c r="SLV24" s="48"/>
      <c r="SLW24" s="48"/>
      <c r="SLX24" s="48"/>
      <c r="SLY24" s="48"/>
      <c r="SLZ24" s="48"/>
      <c r="SMA24" s="48"/>
      <c r="SMB24" s="49"/>
      <c r="SMC24" s="48"/>
      <c r="SMD24" s="48"/>
      <c r="SME24" s="48"/>
      <c r="SMF24" s="48"/>
      <c r="SMG24" s="48"/>
      <c r="SMH24" s="48"/>
      <c r="SMI24" s="48"/>
      <c r="SMJ24" s="48"/>
      <c r="SMK24" s="48"/>
      <c r="SML24" s="48"/>
      <c r="SMM24" s="48"/>
      <c r="SMN24" s="48"/>
      <c r="SMO24" s="48"/>
      <c r="SMP24" s="49"/>
      <c r="SMQ24" s="48"/>
      <c r="SMR24" s="48"/>
      <c r="SMS24" s="48"/>
      <c r="SMT24" s="48"/>
      <c r="SMU24" s="48"/>
      <c r="SMV24" s="48"/>
      <c r="SMW24" s="48"/>
      <c r="SMX24" s="48"/>
      <c r="SMY24" s="48"/>
      <c r="SMZ24" s="48"/>
      <c r="SNA24" s="48"/>
      <c r="SNB24" s="48"/>
      <c r="SNC24" s="48"/>
      <c r="SND24" s="49"/>
      <c r="SNE24" s="48"/>
      <c r="SNF24" s="48"/>
      <c r="SNG24" s="48"/>
      <c r="SNH24" s="48"/>
      <c r="SNI24" s="48"/>
      <c r="SNJ24" s="48"/>
      <c r="SNK24" s="48"/>
      <c r="SNL24" s="48"/>
      <c r="SNM24" s="48"/>
      <c r="SNN24" s="48"/>
      <c r="SNO24" s="48"/>
      <c r="SNP24" s="48"/>
      <c r="SNQ24" s="48"/>
      <c r="SNR24" s="49"/>
      <c r="SNS24" s="48"/>
      <c r="SNT24" s="48"/>
      <c r="SNU24" s="48"/>
      <c r="SNV24" s="48"/>
      <c r="SNW24" s="48"/>
      <c r="SNX24" s="48"/>
      <c r="SNY24" s="48"/>
      <c r="SNZ24" s="48"/>
      <c r="SOA24" s="48"/>
      <c r="SOB24" s="48"/>
      <c r="SOC24" s="48"/>
      <c r="SOD24" s="48"/>
      <c r="SOE24" s="48"/>
      <c r="SOF24" s="49"/>
      <c r="SOG24" s="48"/>
      <c r="SOH24" s="48"/>
      <c r="SOI24" s="48"/>
      <c r="SOJ24" s="48"/>
      <c r="SOK24" s="48"/>
      <c r="SOL24" s="48"/>
      <c r="SOM24" s="48"/>
      <c r="SON24" s="48"/>
      <c r="SOO24" s="48"/>
      <c r="SOP24" s="48"/>
      <c r="SOQ24" s="48"/>
      <c r="SOR24" s="48"/>
      <c r="SOS24" s="48"/>
      <c r="SOT24" s="49"/>
      <c r="SOU24" s="48"/>
      <c r="SOV24" s="48"/>
      <c r="SOW24" s="48"/>
      <c r="SOX24" s="48"/>
      <c r="SOY24" s="48"/>
      <c r="SOZ24" s="48"/>
      <c r="SPA24" s="48"/>
      <c r="SPB24" s="48"/>
      <c r="SPC24" s="48"/>
      <c r="SPD24" s="48"/>
      <c r="SPE24" s="48"/>
      <c r="SPF24" s="48"/>
      <c r="SPG24" s="48"/>
      <c r="SPH24" s="49"/>
      <c r="SPI24" s="48"/>
      <c r="SPJ24" s="48"/>
      <c r="SPK24" s="48"/>
      <c r="SPL24" s="48"/>
      <c r="SPM24" s="48"/>
      <c r="SPN24" s="48"/>
      <c r="SPO24" s="48"/>
      <c r="SPP24" s="48"/>
      <c r="SPQ24" s="48"/>
      <c r="SPR24" s="48"/>
      <c r="SPS24" s="48"/>
      <c r="SPT24" s="48"/>
      <c r="SPU24" s="48"/>
      <c r="SPV24" s="49"/>
      <c r="SPW24" s="48"/>
      <c r="SPX24" s="48"/>
      <c r="SPY24" s="48"/>
      <c r="SPZ24" s="48"/>
      <c r="SQA24" s="48"/>
      <c r="SQB24" s="48"/>
      <c r="SQC24" s="48"/>
      <c r="SQD24" s="48"/>
      <c r="SQE24" s="48"/>
      <c r="SQF24" s="48"/>
      <c r="SQG24" s="48"/>
      <c r="SQH24" s="48"/>
      <c r="SQI24" s="48"/>
      <c r="SQJ24" s="49"/>
      <c r="SQK24" s="48"/>
      <c r="SQL24" s="48"/>
      <c r="SQM24" s="48"/>
      <c r="SQN24" s="48"/>
      <c r="SQO24" s="48"/>
      <c r="SQP24" s="48"/>
      <c r="SQQ24" s="48"/>
      <c r="SQR24" s="48"/>
      <c r="SQS24" s="48"/>
      <c r="SQT24" s="48"/>
      <c r="SQU24" s="48"/>
      <c r="SQV24" s="48"/>
      <c r="SQW24" s="48"/>
      <c r="SQX24" s="49"/>
      <c r="SQY24" s="48"/>
      <c r="SQZ24" s="48"/>
      <c r="SRA24" s="48"/>
      <c r="SRB24" s="48"/>
      <c r="SRC24" s="48"/>
      <c r="SRD24" s="48"/>
      <c r="SRE24" s="48"/>
      <c r="SRF24" s="48"/>
      <c r="SRG24" s="48"/>
      <c r="SRH24" s="48"/>
      <c r="SRI24" s="48"/>
      <c r="SRJ24" s="48"/>
      <c r="SRK24" s="48"/>
      <c r="SRL24" s="49"/>
      <c r="SRM24" s="48"/>
      <c r="SRN24" s="48"/>
      <c r="SRO24" s="48"/>
      <c r="SRP24" s="48"/>
      <c r="SRQ24" s="48"/>
      <c r="SRR24" s="48"/>
      <c r="SRS24" s="48"/>
      <c r="SRT24" s="48"/>
      <c r="SRU24" s="48"/>
      <c r="SRV24" s="48"/>
      <c r="SRW24" s="48"/>
      <c r="SRX24" s="48"/>
      <c r="SRY24" s="48"/>
      <c r="SRZ24" s="49"/>
      <c r="SSA24" s="48"/>
      <c r="SSB24" s="48"/>
      <c r="SSC24" s="48"/>
      <c r="SSD24" s="48"/>
      <c r="SSE24" s="48"/>
      <c r="SSF24" s="48"/>
      <c r="SSG24" s="48"/>
      <c r="SSH24" s="48"/>
      <c r="SSI24" s="48"/>
      <c r="SSJ24" s="48"/>
      <c r="SSK24" s="48"/>
      <c r="SSL24" s="48"/>
      <c r="SSM24" s="48"/>
      <c r="SSN24" s="49"/>
      <c r="SSO24" s="48"/>
      <c r="SSP24" s="48"/>
      <c r="SSQ24" s="48"/>
      <c r="SSR24" s="48"/>
      <c r="SSS24" s="48"/>
      <c r="SST24" s="48"/>
      <c r="SSU24" s="48"/>
      <c r="SSV24" s="48"/>
      <c r="SSW24" s="48"/>
      <c r="SSX24" s="48"/>
      <c r="SSY24" s="48"/>
      <c r="SSZ24" s="48"/>
      <c r="STA24" s="48"/>
      <c r="STB24" s="49"/>
      <c r="STC24" s="48"/>
      <c r="STD24" s="48"/>
      <c r="STE24" s="48"/>
      <c r="STF24" s="48"/>
      <c r="STG24" s="48"/>
      <c r="STH24" s="48"/>
      <c r="STI24" s="48"/>
      <c r="STJ24" s="48"/>
      <c r="STK24" s="48"/>
      <c r="STL24" s="48"/>
      <c r="STM24" s="48"/>
      <c r="STN24" s="48"/>
      <c r="STO24" s="48"/>
      <c r="STP24" s="49"/>
      <c r="STQ24" s="48"/>
      <c r="STR24" s="48"/>
      <c r="STS24" s="48"/>
      <c r="STT24" s="48"/>
      <c r="STU24" s="48"/>
      <c r="STV24" s="48"/>
      <c r="STW24" s="48"/>
      <c r="STX24" s="48"/>
      <c r="STY24" s="48"/>
      <c r="STZ24" s="48"/>
      <c r="SUA24" s="48"/>
      <c r="SUB24" s="48"/>
      <c r="SUC24" s="48"/>
      <c r="SUD24" s="49"/>
      <c r="SUE24" s="48"/>
      <c r="SUF24" s="48"/>
      <c r="SUG24" s="48"/>
      <c r="SUH24" s="48"/>
      <c r="SUI24" s="48"/>
      <c r="SUJ24" s="48"/>
      <c r="SUK24" s="48"/>
      <c r="SUL24" s="48"/>
      <c r="SUM24" s="48"/>
      <c r="SUN24" s="48"/>
      <c r="SUO24" s="48"/>
      <c r="SUP24" s="48"/>
      <c r="SUQ24" s="48"/>
      <c r="SUR24" s="49"/>
      <c r="SUS24" s="48"/>
      <c r="SUT24" s="48"/>
      <c r="SUU24" s="48"/>
      <c r="SUV24" s="48"/>
      <c r="SUW24" s="48"/>
      <c r="SUX24" s="48"/>
      <c r="SUY24" s="48"/>
      <c r="SUZ24" s="48"/>
      <c r="SVA24" s="48"/>
      <c r="SVB24" s="48"/>
      <c r="SVC24" s="48"/>
      <c r="SVD24" s="48"/>
      <c r="SVE24" s="48"/>
      <c r="SVF24" s="49"/>
      <c r="SVG24" s="48"/>
      <c r="SVH24" s="48"/>
      <c r="SVI24" s="48"/>
      <c r="SVJ24" s="48"/>
      <c r="SVK24" s="48"/>
      <c r="SVL24" s="48"/>
      <c r="SVM24" s="48"/>
      <c r="SVN24" s="48"/>
      <c r="SVO24" s="48"/>
      <c r="SVP24" s="48"/>
      <c r="SVQ24" s="48"/>
      <c r="SVR24" s="48"/>
      <c r="SVS24" s="48"/>
      <c r="SVT24" s="49"/>
      <c r="SVU24" s="48"/>
      <c r="SVV24" s="48"/>
      <c r="SVW24" s="48"/>
      <c r="SVX24" s="48"/>
      <c r="SVY24" s="48"/>
      <c r="SVZ24" s="48"/>
      <c r="SWA24" s="48"/>
      <c r="SWB24" s="48"/>
      <c r="SWC24" s="48"/>
      <c r="SWD24" s="48"/>
      <c r="SWE24" s="48"/>
      <c r="SWF24" s="48"/>
      <c r="SWG24" s="48"/>
      <c r="SWH24" s="49"/>
      <c r="SWI24" s="48"/>
      <c r="SWJ24" s="48"/>
      <c r="SWK24" s="48"/>
      <c r="SWL24" s="48"/>
      <c r="SWM24" s="48"/>
      <c r="SWN24" s="48"/>
      <c r="SWO24" s="48"/>
      <c r="SWP24" s="48"/>
      <c r="SWQ24" s="48"/>
      <c r="SWR24" s="48"/>
      <c r="SWS24" s="48"/>
      <c r="SWT24" s="48"/>
      <c r="SWU24" s="48"/>
      <c r="SWV24" s="49"/>
      <c r="SWW24" s="48"/>
      <c r="SWX24" s="48"/>
      <c r="SWY24" s="48"/>
      <c r="SWZ24" s="48"/>
      <c r="SXA24" s="48"/>
      <c r="SXB24" s="48"/>
      <c r="SXC24" s="48"/>
      <c r="SXD24" s="48"/>
      <c r="SXE24" s="48"/>
      <c r="SXF24" s="48"/>
      <c r="SXG24" s="48"/>
      <c r="SXH24" s="48"/>
      <c r="SXI24" s="48"/>
      <c r="SXJ24" s="49"/>
      <c r="SXK24" s="48"/>
      <c r="SXL24" s="48"/>
      <c r="SXM24" s="48"/>
      <c r="SXN24" s="48"/>
      <c r="SXO24" s="48"/>
      <c r="SXP24" s="48"/>
      <c r="SXQ24" s="48"/>
      <c r="SXR24" s="48"/>
      <c r="SXS24" s="48"/>
      <c r="SXT24" s="48"/>
      <c r="SXU24" s="48"/>
      <c r="SXV24" s="48"/>
      <c r="SXW24" s="48"/>
      <c r="SXX24" s="49"/>
      <c r="SXY24" s="48"/>
      <c r="SXZ24" s="48"/>
      <c r="SYA24" s="48"/>
      <c r="SYB24" s="48"/>
      <c r="SYC24" s="48"/>
      <c r="SYD24" s="48"/>
      <c r="SYE24" s="48"/>
      <c r="SYF24" s="48"/>
      <c r="SYG24" s="48"/>
      <c r="SYH24" s="48"/>
      <c r="SYI24" s="48"/>
      <c r="SYJ24" s="48"/>
      <c r="SYK24" s="48"/>
      <c r="SYL24" s="49"/>
      <c r="SYM24" s="48"/>
      <c r="SYN24" s="48"/>
      <c r="SYO24" s="48"/>
      <c r="SYP24" s="48"/>
      <c r="SYQ24" s="48"/>
      <c r="SYR24" s="48"/>
      <c r="SYS24" s="48"/>
      <c r="SYT24" s="48"/>
      <c r="SYU24" s="48"/>
      <c r="SYV24" s="48"/>
      <c r="SYW24" s="48"/>
      <c r="SYX24" s="48"/>
      <c r="SYY24" s="48"/>
      <c r="SYZ24" s="49"/>
      <c r="SZA24" s="48"/>
      <c r="SZB24" s="48"/>
      <c r="SZC24" s="48"/>
      <c r="SZD24" s="48"/>
      <c r="SZE24" s="48"/>
      <c r="SZF24" s="48"/>
      <c r="SZG24" s="48"/>
      <c r="SZH24" s="48"/>
      <c r="SZI24" s="48"/>
      <c r="SZJ24" s="48"/>
      <c r="SZK24" s="48"/>
      <c r="SZL24" s="48"/>
      <c r="SZM24" s="48"/>
      <c r="SZN24" s="49"/>
      <c r="SZO24" s="48"/>
      <c r="SZP24" s="48"/>
      <c r="SZQ24" s="48"/>
      <c r="SZR24" s="48"/>
      <c r="SZS24" s="48"/>
      <c r="SZT24" s="48"/>
      <c r="SZU24" s="48"/>
      <c r="SZV24" s="48"/>
      <c r="SZW24" s="48"/>
      <c r="SZX24" s="48"/>
      <c r="SZY24" s="48"/>
      <c r="SZZ24" s="48"/>
      <c r="TAA24" s="48"/>
      <c r="TAB24" s="49"/>
      <c r="TAC24" s="48"/>
      <c r="TAD24" s="48"/>
      <c r="TAE24" s="48"/>
      <c r="TAF24" s="48"/>
      <c r="TAG24" s="48"/>
      <c r="TAH24" s="48"/>
      <c r="TAI24" s="48"/>
      <c r="TAJ24" s="48"/>
      <c r="TAK24" s="48"/>
      <c r="TAL24" s="48"/>
      <c r="TAM24" s="48"/>
      <c r="TAN24" s="48"/>
      <c r="TAO24" s="48"/>
      <c r="TAP24" s="49"/>
      <c r="TAQ24" s="48"/>
      <c r="TAR24" s="48"/>
      <c r="TAS24" s="48"/>
      <c r="TAT24" s="48"/>
      <c r="TAU24" s="48"/>
      <c r="TAV24" s="48"/>
      <c r="TAW24" s="48"/>
      <c r="TAX24" s="48"/>
      <c r="TAY24" s="48"/>
      <c r="TAZ24" s="48"/>
      <c r="TBA24" s="48"/>
      <c r="TBB24" s="48"/>
      <c r="TBC24" s="48"/>
      <c r="TBD24" s="49"/>
      <c r="TBE24" s="48"/>
      <c r="TBF24" s="48"/>
      <c r="TBG24" s="48"/>
      <c r="TBH24" s="48"/>
      <c r="TBI24" s="48"/>
      <c r="TBJ24" s="48"/>
      <c r="TBK24" s="48"/>
      <c r="TBL24" s="48"/>
      <c r="TBM24" s="48"/>
      <c r="TBN24" s="48"/>
      <c r="TBO24" s="48"/>
      <c r="TBP24" s="48"/>
      <c r="TBQ24" s="48"/>
      <c r="TBR24" s="49"/>
      <c r="TBS24" s="48"/>
      <c r="TBT24" s="48"/>
      <c r="TBU24" s="48"/>
      <c r="TBV24" s="48"/>
      <c r="TBW24" s="48"/>
      <c r="TBX24" s="48"/>
      <c r="TBY24" s="48"/>
      <c r="TBZ24" s="48"/>
      <c r="TCA24" s="48"/>
      <c r="TCB24" s="48"/>
      <c r="TCC24" s="48"/>
      <c r="TCD24" s="48"/>
      <c r="TCE24" s="48"/>
      <c r="TCF24" s="49"/>
      <c r="TCG24" s="48"/>
      <c r="TCH24" s="48"/>
      <c r="TCI24" s="48"/>
      <c r="TCJ24" s="48"/>
      <c r="TCK24" s="48"/>
      <c r="TCL24" s="48"/>
      <c r="TCM24" s="48"/>
      <c r="TCN24" s="48"/>
      <c r="TCO24" s="48"/>
      <c r="TCP24" s="48"/>
      <c r="TCQ24" s="48"/>
      <c r="TCR24" s="48"/>
      <c r="TCS24" s="48"/>
      <c r="TCT24" s="49"/>
      <c r="TCU24" s="48"/>
      <c r="TCV24" s="48"/>
      <c r="TCW24" s="48"/>
      <c r="TCX24" s="48"/>
      <c r="TCY24" s="48"/>
      <c r="TCZ24" s="48"/>
      <c r="TDA24" s="48"/>
      <c r="TDB24" s="48"/>
      <c r="TDC24" s="48"/>
      <c r="TDD24" s="48"/>
      <c r="TDE24" s="48"/>
      <c r="TDF24" s="48"/>
      <c r="TDG24" s="48"/>
      <c r="TDH24" s="49"/>
      <c r="TDI24" s="48"/>
      <c r="TDJ24" s="48"/>
      <c r="TDK24" s="48"/>
      <c r="TDL24" s="48"/>
      <c r="TDM24" s="48"/>
      <c r="TDN24" s="48"/>
      <c r="TDO24" s="48"/>
      <c r="TDP24" s="48"/>
      <c r="TDQ24" s="48"/>
      <c r="TDR24" s="48"/>
      <c r="TDS24" s="48"/>
      <c r="TDT24" s="48"/>
      <c r="TDU24" s="48"/>
      <c r="TDV24" s="49"/>
      <c r="TDW24" s="48"/>
      <c r="TDX24" s="48"/>
      <c r="TDY24" s="48"/>
      <c r="TDZ24" s="48"/>
      <c r="TEA24" s="48"/>
      <c r="TEB24" s="48"/>
      <c r="TEC24" s="48"/>
      <c r="TED24" s="48"/>
      <c r="TEE24" s="48"/>
      <c r="TEF24" s="48"/>
      <c r="TEG24" s="48"/>
      <c r="TEH24" s="48"/>
      <c r="TEI24" s="48"/>
      <c r="TEJ24" s="49"/>
      <c r="TEK24" s="48"/>
      <c r="TEL24" s="48"/>
      <c r="TEM24" s="48"/>
      <c r="TEN24" s="48"/>
      <c r="TEO24" s="48"/>
      <c r="TEP24" s="48"/>
      <c r="TEQ24" s="48"/>
      <c r="TER24" s="48"/>
      <c r="TES24" s="48"/>
      <c r="TET24" s="48"/>
      <c r="TEU24" s="48"/>
      <c r="TEV24" s="48"/>
      <c r="TEW24" s="48"/>
      <c r="TEX24" s="49"/>
      <c r="TEY24" s="48"/>
      <c r="TEZ24" s="48"/>
      <c r="TFA24" s="48"/>
      <c r="TFB24" s="48"/>
      <c r="TFC24" s="48"/>
      <c r="TFD24" s="48"/>
      <c r="TFE24" s="48"/>
      <c r="TFF24" s="48"/>
      <c r="TFG24" s="48"/>
      <c r="TFH24" s="48"/>
      <c r="TFI24" s="48"/>
      <c r="TFJ24" s="48"/>
      <c r="TFK24" s="48"/>
      <c r="TFL24" s="49"/>
      <c r="TFM24" s="48"/>
      <c r="TFN24" s="48"/>
      <c r="TFO24" s="48"/>
      <c r="TFP24" s="48"/>
      <c r="TFQ24" s="48"/>
      <c r="TFR24" s="48"/>
      <c r="TFS24" s="48"/>
      <c r="TFT24" s="48"/>
      <c r="TFU24" s="48"/>
      <c r="TFV24" s="48"/>
      <c r="TFW24" s="48"/>
      <c r="TFX24" s="48"/>
      <c r="TFY24" s="48"/>
      <c r="TFZ24" s="49"/>
      <c r="TGA24" s="48"/>
      <c r="TGB24" s="48"/>
      <c r="TGC24" s="48"/>
      <c r="TGD24" s="48"/>
      <c r="TGE24" s="48"/>
      <c r="TGF24" s="48"/>
      <c r="TGG24" s="48"/>
      <c r="TGH24" s="48"/>
      <c r="TGI24" s="48"/>
      <c r="TGJ24" s="48"/>
      <c r="TGK24" s="48"/>
      <c r="TGL24" s="48"/>
      <c r="TGM24" s="48"/>
      <c r="TGN24" s="49"/>
      <c r="TGO24" s="48"/>
      <c r="TGP24" s="48"/>
      <c r="TGQ24" s="48"/>
      <c r="TGR24" s="48"/>
      <c r="TGS24" s="48"/>
      <c r="TGT24" s="48"/>
      <c r="TGU24" s="48"/>
      <c r="TGV24" s="48"/>
      <c r="TGW24" s="48"/>
      <c r="TGX24" s="48"/>
      <c r="TGY24" s="48"/>
      <c r="TGZ24" s="48"/>
      <c r="THA24" s="48"/>
      <c r="THB24" s="49"/>
      <c r="THC24" s="48"/>
      <c r="THD24" s="48"/>
      <c r="THE24" s="48"/>
      <c r="THF24" s="48"/>
      <c r="THG24" s="48"/>
      <c r="THH24" s="48"/>
      <c r="THI24" s="48"/>
      <c r="THJ24" s="48"/>
      <c r="THK24" s="48"/>
      <c r="THL24" s="48"/>
      <c r="THM24" s="48"/>
      <c r="THN24" s="48"/>
      <c r="THO24" s="48"/>
      <c r="THP24" s="49"/>
      <c r="THQ24" s="48"/>
      <c r="THR24" s="48"/>
      <c r="THS24" s="48"/>
      <c r="THT24" s="48"/>
      <c r="THU24" s="48"/>
      <c r="THV24" s="48"/>
      <c r="THW24" s="48"/>
      <c r="THX24" s="48"/>
      <c r="THY24" s="48"/>
      <c r="THZ24" s="48"/>
      <c r="TIA24" s="48"/>
      <c r="TIB24" s="48"/>
      <c r="TIC24" s="48"/>
      <c r="TID24" s="49"/>
      <c r="TIE24" s="48"/>
      <c r="TIF24" s="48"/>
      <c r="TIG24" s="48"/>
      <c r="TIH24" s="48"/>
      <c r="TII24" s="48"/>
      <c r="TIJ24" s="48"/>
      <c r="TIK24" s="48"/>
      <c r="TIL24" s="48"/>
      <c r="TIM24" s="48"/>
      <c r="TIN24" s="48"/>
      <c r="TIO24" s="48"/>
      <c r="TIP24" s="48"/>
      <c r="TIQ24" s="48"/>
      <c r="TIR24" s="49"/>
      <c r="TIS24" s="48"/>
      <c r="TIT24" s="48"/>
      <c r="TIU24" s="48"/>
      <c r="TIV24" s="48"/>
      <c r="TIW24" s="48"/>
      <c r="TIX24" s="48"/>
      <c r="TIY24" s="48"/>
      <c r="TIZ24" s="48"/>
      <c r="TJA24" s="48"/>
      <c r="TJB24" s="48"/>
      <c r="TJC24" s="48"/>
      <c r="TJD24" s="48"/>
      <c r="TJE24" s="48"/>
      <c r="TJF24" s="49"/>
      <c r="TJG24" s="48"/>
      <c r="TJH24" s="48"/>
      <c r="TJI24" s="48"/>
      <c r="TJJ24" s="48"/>
      <c r="TJK24" s="48"/>
      <c r="TJL24" s="48"/>
      <c r="TJM24" s="48"/>
      <c r="TJN24" s="48"/>
      <c r="TJO24" s="48"/>
      <c r="TJP24" s="48"/>
      <c r="TJQ24" s="48"/>
      <c r="TJR24" s="48"/>
      <c r="TJS24" s="48"/>
      <c r="TJT24" s="49"/>
      <c r="TJU24" s="48"/>
      <c r="TJV24" s="48"/>
      <c r="TJW24" s="48"/>
      <c r="TJX24" s="48"/>
      <c r="TJY24" s="48"/>
      <c r="TJZ24" s="48"/>
      <c r="TKA24" s="48"/>
      <c r="TKB24" s="48"/>
      <c r="TKC24" s="48"/>
      <c r="TKD24" s="48"/>
      <c r="TKE24" s="48"/>
      <c r="TKF24" s="48"/>
      <c r="TKG24" s="48"/>
      <c r="TKH24" s="49"/>
      <c r="TKI24" s="48"/>
      <c r="TKJ24" s="48"/>
      <c r="TKK24" s="48"/>
      <c r="TKL24" s="48"/>
      <c r="TKM24" s="48"/>
      <c r="TKN24" s="48"/>
      <c r="TKO24" s="48"/>
      <c r="TKP24" s="48"/>
      <c r="TKQ24" s="48"/>
      <c r="TKR24" s="48"/>
      <c r="TKS24" s="48"/>
      <c r="TKT24" s="48"/>
      <c r="TKU24" s="48"/>
      <c r="TKV24" s="49"/>
      <c r="TKW24" s="48"/>
      <c r="TKX24" s="48"/>
      <c r="TKY24" s="48"/>
      <c r="TKZ24" s="48"/>
      <c r="TLA24" s="48"/>
      <c r="TLB24" s="48"/>
      <c r="TLC24" s="48"/>
      <c r="TLD24" s="48"/>
      <c r="TLE24" s="48"/>
      <c r="TLF24" s="48"/>
      <c r="TLG24" s="48"/>
      <c r="TLH24" s="48"/>
      <c r="TLI24" s="48"/>
      <c r="TLJ24" s="49"/>
      <c r="TLK24" s="48"/>
      <c r="TLL24" s="48"/>
      <c r="TLM24" s="48"/>
      <c r="TLN24" s="48"/>
      <c r="TLO24" s="48"/>
      <c r="TLP24" s="48"/>
      <c r="TLQ24" s="48"/>
      <c r="TLR24" s="48"/>
      <c r="TLS24" s="48"/>
      <c r="TLT24" s="48"/>
      <c r="TLU24" s="48"/>
      <c r="TLV24" s="48"/>
      <c r="TLW24" s="48"/>
      <c r="TLX24" s="49"/>
      <c r="TLY24" s="48"/>
      <c r="TLZ24" s="48"/>
      <c r="TMA24" s="48"/>
      <c r="TMB24" s="48"/>
      <c r="TMC24" s="48"/>
      <c r="TMD24" s="48"/>
      <c r="TME24" s="48"/>
      <c r="TMF24" s="48"/>
      <c r="TMG24" s="48"/>
      <c r="TMH24" s="48"/>
      <c r="TMI24" s="48"/>
      <c r="TMJ24" s="48"/>
      <c r="TMK24" s="48"/>
      <c r="TML24" s="49"/>
      <c r="TMM24" s="48"/>
      <c r="TMN24" s="48"/>
      <c r="TMO24" s="48"/>
      <c r="TMP24" s="48"/>
      <c r="TMQ24" s="48"/>
      <c r="TMR24" s="48"/>
      <c r="TMS24" s="48"/>
      <c r="TMT24" s="48"/>
      <c r="TMU24" s="48"/>
      <c r="TMV24" s="48"/>
      <c r="TMW24" s="48"/>
      <c r="TMX24" s="48"/>
      <c r="TMY24" s="48"/>
      <c r="TMZ24" s="49"/>
      <c r="TNA24" s="48"/>
      <c r="TNB24" s="48"/>
      <c r="TNC24" s="48"/>
      <c r="TND24" s="48"/>
      <c r="TNE24" s="48"/>
      <c r="TNF24" s="48"/>
      <c r="TNG24" s="48"/>
      <c r="TNH24" s="48"/>
      <c r="TNI24" s="48"/>
      <c r="TNJ24" s="48"/>
      <c r="TNK24" s="48"/>
      <c r="TNL24" s="48"/>
      <c r="TNM24" s="48"/>
      <c r="TNN24" s="49"/>
      <c r="TNO24" s="48"/>
      <c r="TNP24" s="48"/>
      <c r="TNQ24" s="48"/>
      <c r="TNR24" s="48"/>
      <c r="TNS24" s="48"/>
      <c r="TNT24" s="48"/>
      <c r="TNU24" s="48"/>
      <c r="TNV24" s="48"/>
      <c r="TNW24" s="48"/>
      <c r="TNX24" s="48"/>
      <c r="TNY24" s="48"/>
      <c r="TNZ24" s="48"/>
      <c r="TOA24" s="48"/>
      <c r="TOB24" s="49"/>
      <c r="TOC24" s="48"/>
      <c r="TOD24" s="48"/>
      <c r="TOE24" s="48"/>
      <c r="TOF24" s="48"/>
      <c r="TOG24" s="48"/>
      <c r="TOH24" s="48"/>
      <c r="TOI24" s="48"/>
      <c r="TOJ24" s="48"/>
      <c r="TOK24" s="48"/>
      <c r="TOL24" s="48"/>
      <c r="TOM24" s="48"/>
      <c r="TON24" s="48"/>
      <c r="TOO24" s="48"/>
      <c r="TOP24" s="49"/>
      <c r="TOQ24" s="48"/>
      <c r="TOR24" s="48"/>
      <c r="TOS24" s="48"/>
      <c r="TOT24" s="48"/>
      <c r="TOU24" s="48"/>
      <c r="TOV24" s="48"/>
      <c r="TOW24" s="48"/>
      <c r="TOX24" s="48"/>
      <c r="TOY24" s="48"/>
      <c r="TOZ24" s="48"/>
      <c r="TPA24" s="48"/>
      <c r="TPB24" s="48"/>
      <c r="TPC24" s="48"/>
      <c r="TPD24" s="49"/>
      <c r="TPE24" s="48"/>
      <c r="TPF24" s="48"/>
      <c r="TPG24" s="48"/>
      <c r="TPH24" s="48"/>
      <c r="TPI24" s="48"/>
      <c r="TPJ24" s="48"/>
      <c r="TPK24" s="48"/>
      <c r="TPL24" s="48"/>
      <c r="TPM24" s="48"/>
      <c r="TPN24" s="48"/>
      <c r="TPO24" s="48"/>
      <c r="TPP24" s="48"/>
      <c r="TPQ24" s="48"/>
      <c r="TPR24" s="49"/>
      <c r="TPS24" s="48"/>
      <c r="TPT24" s="48"/>
      <c r="TPU24" s="48"/>
      <c r="TPV24" s="48"/>
      <c r="TPW24" s="48"/>
      <c r="TPX24" s="48"/>
      <c r="TPY24" s="48"/>
      <c r="TPZ24" s="48"/>
      <c r="TQA24" s="48"/>
      <c r="TQB24" s="48"/>
      <c r="TQC24" s="48"/>
      <c r="TQD24" s="48"/>
      <c r="TQE24" s="48"/>
      <c r="TQF24" s="49"/>
      <c r="TQG24" s="48"/>
      <c r="TQH24" s="48"/>
      <c r="TQI24" s="48"/>
      <c r="TQJ24" s="48"/>
      <c r="TQK24" s="48"/>
      <c r="TQL24" s="48"/>
      <c r="TQM24" s="48"/>
      <c r="TQN24" s="48"/>
      <c r="TQO24" s="48"/>
      <c r="TQP24" s="48"/>
      <c r="TQQ24" s="48"/>
      <c r="TQR24" s="48"/>
      <c r="TQS24" s="48"/>
      <c r="TQT24" s="49"/>
      <c r="TQU24" s="48"/>
      <c r="TQV24" s="48"/>
      <c r="TQW24" s="48"/>
      <c r="TQX24" s="48"/>
      <c r="TQY24" s="48"/>
      <c r="TQZ24" s="48"/>
      <c r="TRA24" s="48"/>
      <c r="TRB24" s="48"/>
      <c r="TRC24" s="48"/>
      <c r="TRD24" s="48"/>
      <c r="TRE24" s="48"/>
      <c r="TRF24" s="48"/>
      <c r="TRG24" s="48"/>
      <c r="TRH24" s="49"/>
      <c r="TRI24" s="48"/>
      <c r="TRJ24" s="48"/>
      <c r="TRK24" s="48"/>
      <c r="TRL24" s="48"/>
      <c r="TRM24" s="48"/>
      <c r="TRN24" s="48"/>
      <c r="TRO24" s="48"/>
      <c r="TRP24" s="48"/>
      <c r="TRQ24" s="48"/>
      <c r="TRR24" s="48"/>
      <c r="TRS24" s="48"/>
      <c r="TRT24" s="48"/>
      <c r="TRU24" s="48"/>
      <c r="TRV24" s="49"/>
      <c r="TRW24" s="48"/>
      <c r="TRX24" s="48"/>
      <c r="TRY24" s="48"/>
      <c r="TRZ24" s="48"/>
      <c r="TSA24" s="48"/>
      <c r="TSB24" s="48"/>
      <c r="TSC24" s="48"/>
      <c r="TSD24" s="48"/>
      <c r="TSE24" s="48"/>
      <c r="TSF24" s="48"/>
      <c r="TSG24" s="48"/>
      <c r="TSH24" s="48"/>
      <c r="TSI24" s="48"/>
      <c r="TSJ24" s="49"/>
      <c r="TSK24" s="48"/>
      <c r="TSL24" s="48"/>
      <c r="TSM24" s="48"/>
      <c r="TSN24" s="48"/>
      <c r="TSO24" s="48"/>
      <c r="TSP24" s="48"/>
      <c r="TSQ24" s="48"/>
      <c r="TSR24" s="48"/>
      <c r="TSS24" s="48"/>
      <c r="TST24" s="48"/>
      <c r="TSU24" s="48"/>
      <c r="TSV24" s="48"/>
      <c r="TSW24" s="48"/>
      <c r="TSX24" s="49"/>
      <c r="TSY24" s="48"/>
      <c r="TSZ24" s="48"/>
      <c r="TTA24" s="48"/>
      <c r="TTB24" s="48"/>
      <c r="TTC24" s="48"/>
      <c r="TTD24" s="48"/>
      <c r="TTE24" s="48"/>
      <c r="TTF24" s="48"/>
      <c r="TTG24" s="48"/>
      <c r="TTH24" s="48"/>
      <c r="TTI24" s="48"/>
      <c r="TTJ24" s="48"/>
      <c r="TTK24" s="48"/>
      <c r="TTL24" s="49"/>
      <c r="TTM24" s="48"/>
      <c r="TTN24" s="48"/>
      <c r="TTO24" s="48"/>
      <c r="TTP24" s="48"/>
      <c r="TTQ24" s="48"/>
      <c r="TTR24" s="48"/>
      <c r="TTS24" s="48"/>
      <c r="TTT24" s="48"/>
      <c r="TTU24" s="48"/>
      <c r="TTV24" s="48"/>
      <c r="TTW24" s="48"/>
      <c r="TTX24" s="48"/>
      <c r="TTY24" s="48"/>
      <c r="TTZ24" s="49"/>
      <c r="TUA24" s="48"/>
      <c r="TUB24" s="48"/>
      <c r="TUC24" s="48"/>
      <c r="TUD24" s="48"/>
      <c r="TUE24" s="48"/>
      <c r="TUF24" s="48"/>
      <c r="TUG24" s="48"/>
      <c r="TUH24" s="48"/>
      <c r="TUI24" s="48"/>
      <c r="TUJ24" s="48"/>
      <c r="TUK24" s="48"/>
      <c r="TUL24" s="48"/>
      <c r="TUM24" s="48"/>
      <c r="TUN24" s="49"/>
      <c r="TUO24" s="48"/>
      <c r="TUP24" s="48"/>
      <c r="TUQ24" s="48"/>
      <c r="TUR24" s="48"/>
      <c r="TUS24" s="48"/>
      <c r="TUT24" s="48"/>
      <c r="TUU24" s="48"/>
      <c r="TUV24" s="48"/>
      <c r="TUW24" s="48"/>
      <c r="TUX24" s="48"/>
      <c r="TUY24" s="48"/>
      <c r="TUZ24" s="48"/>
      <c r="TVA24" s="48"/>
      <c r="TVB24" s="49"/>
      <c r="TVC24" s="48"/>
      <c r="TVD24" s="48"/>
      <c r="TVE24" s="48"/>
      <c r="TVF24" s="48"/>
      <c r="TVG24" s="48"/>
      <c r="TVH24" s="48"/>
      <c r="TVI24" s="48"/>
      <c r="TVJ24" s="48"/>
      <c r="TVK24" s="48"/>
      <c r="TVL24" s="48"/>
      <c r="TVM24" s="48"/>
      <c r="TVN24" s="48"/>
      <c r="TVO24" s="48"/>
      <c r="TVP24" s="49"/>
      <c r="TVQ24" s="48"/>
      <c r="TVR24" s="48"/>
      <c r="TVS24" s="48"/>
      <c r="TVT24" s="48"/>
      <c r="TVU24" s="48"/>
      <c r="TVV24" s="48"/>
      <c r="TVW24" s="48"/>
      <c r="TVX24" s="48"/>
      <c r="TVY24" s="48"/>
      <c r="TVZ24" s="48"/>
      <c r="TWA24" s="48"/>
      <c r="TWB24" s="48"/>
      <c r="TWC24" s="48"/>
      <c r="TWD24" s="49"/>
      <c r="TWE24" s="48"/>
      <c r="TWF24" s="48"/>
      <c r="TWG24" s="48"/>
      <c r="TWH24" s="48"/>
      <c r="TWI24" s="48"/>
      <c r="TWJ24" s="48"/>
      <c r="TWK24" s="48"/>
      <c r="TWL24" s="48"/>
      <c r="TWM24" s="48"/>
      <c r="TWN24" s="48"/>
      <c r="TWO24" s="48"/>
      <c r="TWP24" s="48"/>
      <c r="TWQ24" s="48"/>
      <c r="TWR24" s="49"/>
      <c r="TWS24" s="48"/>
      <c r="TWT24" s="48"/>
      <c r="TWU24" s="48"/>
      <c r="TWV24" s="48"/>
      <c r="TWW24" s="48"/>
      <c r="TWX24" s="48"/>
      <c r="TWY24" s="48"/>
      <c r="TWZ24" s="48"/>
      <c r="TXA24" s="48"/>
      <c r="TXB24" s="48"/>
      <c r="TXC24" s="48"/>
      <c r="TXD24" s="48"/>
      <c r="TXE24" s="48"/>
      <c r="TXF24" s="49"/>
      <c r="TXG24" s="48"/>
      <c r="TXH24" s="48"/>
      <c r="TXI24" s="48"/>
      <c r="TXJ24" s="48"/>
      <c r="TXK24" s="48"/>
      <c r="TXL24" s="48"/>
      <c r="TXM24" s="48"/>
      <c r="TXN24" s="48"/>
      <c r="TXO24" s="48"/>
      <c r="TXP24" s="48"/>
      <c r="TXQ24" s="48"/>
      <c r="TXR24" s="48"/>
      <c r="TXS24" s="48"/>
      <c r="TXT24" s="49"/>
      <c r="TXU24" s="48"/>
      <c r="TXV24" s="48"/>
      <c r="TXW24" s="48"/>
      <c r="TXX24" s="48"/>
      <c r="TXY24" s="48"/>
      <c r="TXZ24" s="48"/>
      <c r="TYA24" s="48"/>
      <c r="TYB24" s="48"/>
      <c r="TYC24" s="48"/>
      <c r="TYD24" s="48"/>
      <c r="TYE24" s="48"/>
      <c r="TYF24" s="48"/>
      <c r="TYG24" s="48"/>
      <c r="TYH24" s="49"/>
      <c r="TYI24" s="48"/>
      <c r="TYJ24" s="48"/>
      <c r="TYK24" s="48"/>
      <c r="TYL24" s="48"/>
      <c r="TYM24" s="48"/>
      <c r="TYN24" s="48"/>
      <c r="TYO24" s="48"/>
      <c r="TYP24" s="48"/>
      <c r="TYQ24" s="48"/>
      <c r="TYR24" s="48"/>
      <c r="TYS24" s="48"/>
      <c r="TYT24" s="48"/>
      <c r="TYU24" s="48"/>
      <c r="TYV24" s="49"/>
      <c r="TYW24" s="48"/>
      <c r="TYX24" s="48"/>
      <c r="TYY24" s="48"/>
      <c r="TYZ24" s="48"/>
      <c r="TZA24" s="48"/>
      <c r="TZB24" s="48"/>
      <c r="TZC24" s="48"/>
      <c r="TZD24" s="48"/>
      <c r="TZE24" s="48"/>
      <c r="TZF24" s="48"/>
      <c r="TZG24" s="48"/>
      <c r="TZH24" s="48"/>
      <c r="TZI24" s="48"/>
      <c r="TZJ24" s="49"/>
      <c r="TZK24" s="48"/>
      <c r="TZL24" s="48"/>
      <c r="TZM24" s="48"/>
      <c r="TZN24" s="48"/>
      <c r="TZO24" s="48"/>
      <c r="TZP24" s="48"/>
      <c r="TZQ24" s="48"/>
      <c r="TZR24" s="48"/>
      <c r="TZS24" s="48"/>
      <c r="TZT24" s="48"/>
      <c r="TZU24" s="48"/>
      <c r="TZV24" s="48"/>
      <c r="TZW24" s="48"/>
      <c r="TZX24" s="49"/>
      <c r="TZY24" s="48"/>
      <c r="TZZ24" s="48"/>
      <c r="UAA24" s="48"/>
      <c r="UAB24" s="48"/>
      <c r="UAC24" s="48"/>
      <c r="UAD24" s="48"/>
      <c r="UAE24" s="48"/>
      <c r="UAF24" s="48"/>
      <c r="UAG24" s="48"/>
      <c r="UAH24" s="48"/>
      <c r="UAI24" s="48"/>
      <c r="UAJ24" s="48"/>
      <c r="UAK24" s="48"/>
      <c r="UAL24" s="49"/>
      <c r="UAM24" s="48"/>
      <c r="UAN24" s="48"/>
      <c r="UAO24" s="48"/>
      <c r="UAP24" s="48"/>
      <c r="UAQ24" s="48"/>
      <c r="UAR24" s="48"/>
      <c r="UAS24" s="48"/>
      <c r="UAT24" s="48"/>
      <c r="UAU24" s="48"/>
      <c r="UAV24" s="48"/>
      <c r="UAW24" s="48"/>
      <c r="UAX24" s="48"/>
      <c r="UAY24" s="48"/>
      <c r="UAZ24" s="49"/>
      <c r="UBA24" s="48"/>
      <c r="UBB24" s="48"/>
      <c r="UBC24" s="48"/>
      <c r="UBD24" s="48"/>
      <c r="UBE24" s="48"/>
      <c r="UBF24" s="48"/>
      <c r="UBG24" s="48"/>
      <c r="UBH24" s="48"/>
      <c r="UBI24" s="48"/>
      <c r="UBJ24" s="48"/>
      <c r="UBK24" s="48"/>
      <c r="UBL24" s="48"/>
      <c r="UBM24" s="48"/>
      <c r="UBN24" s="49"/>
      <c r="UBO24" s="48"/>
      <c r="UBP24" s="48"/>
      <c r="UBQ24" s="48"/>
      <c r="UBR24" s="48"/>
      <c r="UBS24" s="48"/>
      <c r="UBT24" s="48"/>
      <c r="UBU24" s="48"/>
      <c r="UBV24" s="48"/>
      <c r="UBW24" s="48"/>
      <c r="UBX24" s="48"/>
      <c r="UBY24" s="48"/>
      <c r="UBZ24" s="48"/>
      <c r="UCA24" s="48"/>
      <c r="UCB24" s="49"/>
      <c r="UCC24" s="48"/>
      <c r="UCD24" s="48"/>
      <c r="UCE24" s="48"/>
      <c r="UCF24" s="48"/>
      <c r="UCG24" s="48"/>
      <c r="UCH24" s="48"/>
      <c r="UCI24" s="48"/>
      <c r="UCJ24" s="48"/>
      <c r="UCK24" s="48"/>
      <c r="UCL24" s="48"/>
      <c r="UCM24" s="48"/>
      <c r="UCN24" s="48"/>
      <c r="UCO24" s="48"/>
      <c r="UCP24" s="49"/>
      <c r="UCQ24" s="48"/>
      <c r="UCR24" s="48"/>
      <c r="UCS24" s="48"/>
      <c r="UCT24" s="48"/>
      <c r="UCU24" s="48"/>
      <c r="UCV24" s="48"/>
      <c r="UCW24" s="48"/>
      <c r="UCX24" s="48"/>
      <c r="UCY24" s="48"/>
      <c r="UCZ24" s="48"/>
      <c r="UDA24" s="48"/>
      <c r="UDB24" s="48"/>
      <c r="UDC24" s="48"/>
      <c r="UDD24" s="49"/>
      <c r="UDE24" s="48"/>
      <c r="UDF24" s="48"/>
      <c r="UDG24" s="48"/>
      <c r="UDH24" s="48"/>
      <c r="UDI24" s="48"/>
      <c r="UDJ24" s="48"/>
      <c r="UDK24" s="48"/>
      <c r="UDL24" s="48"/>
      <c r="UDM24" s="48"/>
      <c r="UDN24" s="48"/>
      <c r="UDO24" s="48"/>
      <c r="UDP24" s="48"/>
      <c r="UDQ24" s="48"/>
      <c r="UDR24" s="49"/>
      <c r="UDS24" s="48"/>
      <c r="UDT24" s="48"/>
      <c r="UDU24" s="48"/>
      <c r="UDV24" s="48"/>
      <c r="UDW24" s="48"/>
      <c r="UDX24" s="48"/>
      <c r="UDY24" s="48"/>
      <c r="UDZ24" s="48"/>
      <c r="UEA24" s="48"/>
      <c r="UEB24" s="48"/>
      <c r="UEC24" s="48"/>
      <c r="UED24" s="48"/>
      <c r="UEE24" s="48"/>
      <c r="UEF24" s="49"/>
      <c r="UEG24" s="48"/>
      <c r="UEH24" s="48"/>
      <c r="UEI24" s="48"/>
      <c r="UEJ24" s="48"/>
      <c r="UEK24" s="48"/>
      <c r="UEL24" s="48"/>
      <c r="UEM24" s="48"/>
      <c r="UEN24" s="48"/>
      <c r="UEO24" s="48"/>
      <c r="UEP24" s="48"/>
      <c r="UEQ24" s="48"/>
      <c r="UER24" s="48"/>
      <c r="UES24" s="48"/>
      <c r="UET24" s="49"/>
      <c r="UEU24" s="48"/>
      <c r="UEV24" s="48"/>
      <c r="UEW24" s="48"/>
      <c r="UEX24" s="48"/>
      <c r="UEY24" s="48"/>
      <c r="UEZ24" s="48"/>
      <c r="UFA24" s="48"/>
      <c r="UFB24" s="48"/>
      <c r="UFC24" s="48"/>
      <c r="UFD24" s="48"/>
      <c r="UFE24" s="48"/>
      <c r="UFF24" s="48"/>
      <c r="UFG24" s="48"/>
      <c r="UFH24" s="49"/>
      <c r="UFI24" s="48"/>
      <c r="UFJ24" s="48"/>
      <c r="UFK24" s="48"/>
      <c r="UFL24" s="48"/>
      <c r="UFM24" s="48"/>
      <c r="UFN24" s="48"/>
      <c r="UFO24" s="48"/>
      <c r="UFP24" s="48"/>
      <c r="UFQ24" s="48"/>
      <c r="UFR24" s="48"/>
      <c r="UFS24" s="48"/>
      <c r="UFT24" s="48"/>
      <c r="UFU24" s="48"/>
      <c r="UFV24" s="49"/>
      <c r="UFW24" s="48"/>
      <c r="UFX24" s="48"/>
      <c r="UFY24" s="48"/>
      <c r="UFZ24" s="48"/>
      <c r="UGA24" s="48"/>
      <c r="UGB24" s="48"/>
      <c r="UGC24" s="48"/>
      <c r="UGD24" s="48"/>
      <c r="UGE24" s="48"/>
      <c r="UGF24" s="48"/>
      <c r="UGG24" s="48"/>
      <c r="UGH24" s="48"/>
      <c r="UGI24" s="48"/>
      <c r="UGJ24" s="49"/>
      <c r="UGK24" s="48"/>
      <c r="UGL24" s="48"/>
      <c r="UGM24" s="48"/>
      <c r="UGN24" s="48"/>
      <c r="UGO24" s="48"/>
      <c r="UGP24" s="48"/>
      <c r="UGQ24" s="48"/>
      <c r="UGR24" s="48"/>
      <c r="UGS24" s="48"/>
      <c r="UGT24" s="48"/>
      <c r="UGU24" s="48"/>
      <c r="UGV24" s="48"/>
      <c r="UGW24" s="48"/>
      <c r="UGX24" s="49"/>
      <c r="UGY24" s="48"/>
      <c r="UGZ24" s="48"/>
      <c r="UHA24" s="48"/>
      <c r="UHB24" s="48"/>
      <c r="UHC24" s="48"/>
      <c r="UHD24" s="48"/>
      <c r="UHE24" s="48"/>
      <c r="UHF24" s="48"/>
      <c r="UHG24" s="48"/>
      <c r="UHH24" s="48"/>
      <c r="UHI24" s="48"/>
      <c r="UHJ24" s="48"/>
      <c r="UHK24" s="48"/>
      <c r="UHL24" s="49"/>
      <c r="UHM24" s="48"/>
      <c r="UHN24" s="48"/>
      <c r="UHO24" s="48"/>
      <c r="UHP24" s="48"/>
      <c r="UHQ24" s="48"/>
      <c r="UHR24" s="48"/>
      <c r="UHS24" s="48"/>
      <c r="UHT24" s="48"/>
      <c r="UHU24" s="48"/>
      <c r="UHV24" s="48"/>
      <c r="UHW24" s="48"/>
      <c r="UHX24" s="48"/>
      <c r="UHY24" s="48"/>
      <c r="UHZ24" s="49"/>
      <c r="UIA24" s="48"/>
      <c r="UIB24" s="48"/>
      <c r="UIC24" s="48"/>
      <c r="UID24" s="48"/>
      <c r="UIE24" s="48"/>
      <c r="UIF24" s="48"/>
      <c r="UIG24" s="48"/>
      <c r="UIH24" s="48"/>
      <c r="UII24" s="48"/>
      <c r="UIJ24" s="48"/>
      <c r="UIK24" s="48"/>
      <c r="UIL24" s="48"/>
      <c r="UIM24" s="48"/>
      <c r="UIN24" s="49"/>
      <c r="UIO24" s="48"/>
      <c r="UIP24" s="48"/>
      <c r="UIQ24" s="48"/>
      <c r="UIR24" s="48"/>
      <c r="UIS24" s="48"/>
      <c r="UIT24" s="48"/>
      <c r="UIU24" s="48"/>
      <c r="UIV24" s="48"/>
      <c r="UIW24" s="48"/>
      <c r="UIX24" s="48"/>
      <c r="UIY24" s="48"/>
      <c r="UIZ24" s="48"/>
      <c r="UJA24" s="48"/>
      <c r="UJB24" s="49"/>
      <c r="UJC24" s="48"/>
      <c r="UJD24" s="48"/>
      <c r="UJE24" s="48"/>
      <c r="UJF24" s="48"/>
      <c r="UJG24" s="48"/>
      <c r="UJH24" s="48"/>
      <c r="UJI24" s="48"/>
      <c r="UJJ24" s="48"/>
      <c r="UJK24" s="48"/>
      <c r="UJL24" s="48"/>
      <c r="UJM24" s="48"/>
      <c r="UJN24" s="48"/>
      <c r="UJO24" s="48"/>
      <c r="UJP24" s="49"/>
      <c r="UJQ24" s="48"/>
      <c r="UJR24" s="48"/>
      <c r="UJS24" s="48"/>
      <c r="UJT24" s="48"/>
      <c r="UJU24" s="48"/>
      <c r="UJV24" s="48"/>
      <c r="UJW24" s="48"/>
      <c r="UJX24" s="48"/>
      <c r="UJY24" s="48"/>
      <c r="UJZ24" s="48"/>
      <c r="UKA24" s="48"/>
      <c r="UKB24" s="48"/>
      <c r="UKC24" s="48"/>
      <c r="UKD24" s="49"/>
      <c r="UKE24" s="48"/>
      <c r="UKF24" s="48"/>
      <c r="UKG24" s="48"/>
      <c r="UKH24" s="48"/>
      <c r="UKI24" s="48"/>
      <c r="UKJ24" s="48"/>
      <c r="UKK24" s="48"/>
      <c r="UKL24" s="48"/>
      <c r="UKM24" s="48"/>
      <c r="UKN24" s="48"/>
      <c r="UKO24" s="48"/>
      <c r="UKP24" s="48"/>
      <c r="UKQ24" s="48"/>
      <c r="UKR24" s="49"/>
      <c r="UKS24" s="48"/>
      <c r="UKT24" s="48"/>
      <c r="UKU24" s="48"/>
      <c r="UKV24" s="48"/>
      <c r="UKW24" s="48"/>
      <c r="UKX24" s="48"/>
      <c r="UKY24" s="48"/>
      <c r="UKZ24" s="48"/>
      <c r="ULA24" s="48"/>
      <c r="ULB24" s="48"/>
      <c r="ULC24" s="48"/>
      <c r="ULD24" s="48"/>
      <c r="ULE24" s="48"/>
      <c r="ULF24" s="49"/>
      <c r="ULG24" s="48"/>
      <c r="ULH24" s="48"/>
      <c r="ULI24" s="48"/>
      <c r="ULJ24" s="48"/>
      <c r="ULK24" s="48"/>
      <c r="ULL24" s="48"/>
      <c r="ULM24" s="48"/>
      <c r="ULN24" s="48"/>
      <c r="ULO24" s="48"/>
      <c r="ULP24" s="48"/>
      <c r="ULQ24" s="48"/>
      <c r="ULR24" s="48"/>
      <c r="ULS24" s="48"/>
      <c r="ULT24" s="49"/>
      <c r="ULU24" s="48"/>
      <c r="ULV24" s="48"/>
      <c r="ULW24" s="48"/>
      <c r="ULX24" s="48"/>
      <c r="ULY24" s="48"/>
      <c r="ULZ24" s="48"/>
      <c r="UMA24" s="48"/>
      <c r="UMB24" s="48"/>
      <c r="UMC24" s="48"/>
      <c r="UMD24" s="48"/>
      <c r="UME24" s="48"/>
      <c r="UMF24" s="48"/>
      <c r="UMG24" s="48"/>
      <c r="UMH24" s="49"/>
      <c r="UMI24" s="48"/>
      <c r="UMJ24" s="48"/>
      <c r="UMK24" s="48"/>
      <c r="UML24" s="48"/>
      <c r="UMM24" s="48"/>
      <c r="UMN24" s="48"/>
      <c r="UMO24" s="48"/>
      <c r="UMP24" s="48"/>
      <c r="UMQ24" s="48"/>
      <c r="UMR24" s="48"/>
      <c r="UMS24" s="48"/>
      <c r="UMT24" s="48"/>
      <c r="UMU24" s="48"/>
      <c r="UMV24" s="49"/>
      <c r="UMW24" s="48"/>
      <c r="UMX24" s="48"/>
      <c r="UMY24" s="48"/>
      <c r="UMZ24" s="48"/>
      <c r="UNA24" s="48"/>
      <c r="UNB24" s="48"/>
      <c r="UNC24" s="48"/>
      <c r="UND24" s="48"/>
      <c r="UNE24" s="48"/>
      <c r="UNF24" s="48"/>
      <c r="UNG24" s="48"/>
      <c r="UNH24" s="48"/>
      <c r="UNI24" s="48"/>
      <c r="UNJ24" s="49"/>
      <c r="UNK24" s="48"/>
      <c r="UNL24" s="48"/>
      <c r="UNM24" s="48"/>
      <c r="UNN24" s="48"/>
      <c r="UNO24" s="48"/>
      <c r="UNP24" s="48"/>
      <c r="UNQ24" s="48"/>
      <c r="UNR24" s="48"/>
      <c r="UNS24" s="48"/>
      <c r="UNT24" s="48"/>
      <c r="UNU24" s="48"/>
      <c r="UNV24" s="48"/>
      <c r="UNW24" s="48"/>
      <c r="UNX24" s="49"/>
      <c r="UNY24" s="48"/>
      <c r="UNZ24" s="48"/>
      <c r="UOA24" s="48"/>
      <c r="UOB24" s="48"/>
      <c r="UOC24" s="48"/>
      <c r="UOD24" s="48"/>
      <c r="UOE24" s="48"/>
      <c r="UOF24" s="48"/>
      <c r="UOG24" s="48"/>
      <c r="UOH24" s="48"/>
      <c r="UOI24" s="48"/>
      <c r="UOJ24" s="48"/>
      <c r="UOK24" s="48"/>
      <c r="UOL24" s="49"/>
      <c r="UOM24" s="48"/>
      <c r="UON24" s="48"/>
      <c r="UOO24" s="48"/>
      <c r="UOP24" s="48"/>
      <c r="UOQ24" s="48"/>
      <c r="UOR24" s="48"/>
      <c r="UOS24" s="48"/>
      <c r="UOT24" s="48"/>
      <c r="UOU24" s="48"/>
      <c r="UOV24" s="48"/>
      <c r="UOW24" s="48"/>
      <c r="UOX24" s="48"/>
      <c r="UOY24" s="48"/>
      <c r="UOZ24" s="49"/>
      <c r="UPA24" s="48"/>
      <c r="UPB24" s="48"/>
      <c r="UPC24" s="48"/>
      <c r="UPD24" s="48"/>
      <c r="UPE24" s="48"/>
      <c r="UPF24" s="48"/>
      <c r="UPG24" s="48"/>
      <c r="UPH24" s="48"/>
      <c r="UPI24" s="48"/>
      <c r="UPJ24" s="48"/>
      <c r="UPK24" s="48"/>
      <c r="UPL24" s="48"/>
      <c r="UPM24" s="48"/>
      <c r="UPN24" s="49"/>
      <c r="UPO24" s="48"/>
      <c r="UPP24" s="48"/>
      <c r="UPQ24" s="48"/>
      <c r="UPR24" s="48"/>
      <c r="UPS24" s="48"/>
      <c r="UPT24" s="48"/>
      <c r="UPU24" s="48"/>
      <c r="UPV24" s="48"/>
      <c r="UPW24" s="48"/>
      <c r="UPX24" s="48"/>
      <c r="UPY24" s="48"/>
      <c r="UPZ24" s="48"/>
      <c r="UQA24" s="48"/>
      <c r="UQB24" s="49"/>
      <c r="UQC24" s="48"/>
      <c r="UQD24" s="48"/>
      <c r="UQE24" s="48"/>
      <c r="UQF24" s="48"/>
      <c r="UQG24" s="48"/>
      <c r="UQH24" s="48"/>
      <c r="UQI24" s="48"/>
      <c r="UQJ24" s="48"/>
      <c r="UQK24" s="48"/>
      <c r="UQL24" s="48"/>
      <c r="UQM24" s="48"/>
      <c r="UQN24" s="48"/>
      <c r="UQO24" s="48"/>
      <c r="UQP24" s="49"/>
      <c r="UQQ24" s="48"/>
      <c r="UQR24" s="48"/>
      <c r="UQS24" s="48"/>
      <c r="UQT24" s="48"/>
      <c r="UQU24" s="48"/>
      <c r="UQV24" s="48"/>
      <c r="UQW24" s="48"/>
      <c r="UQX24" s="48"/>
      <c r="UQY24" s="48"/>
      <c r="UQZ24" s="48"/>
      <c r="URA24" s="48"/>
      <c r="URB24" s="48"/>
      <c r="URC24" s="48"/>
      <c r="URD24" s="49"/>
      <c r="URE24" s="48"/>
      <c r="URF24" s="48"/>
      <c r="URG24" s="48"/>
      <c r="URH24" s="48"/>
      <c r="URI24" s="48"/>
      <c r="URJ24" s="48"/>
      <c r="URK24" s="48"/>
      <c r="URL24" s="48"/>
      <c r="URM24" s="48"/>
      <c r="URN24" s="48"/>
      <c r="URO24" s="48"/>
      <c r="URP24" s="48"/>
      <c r="URQ24" s="48"/>
      <c r="URR24" s="49"/>
      <c r="URS24" s="48"/>
      <c r="URT24" s="48"/>
      <c r="URU24" s="48"/>
      <c r="URV24" s="48"/>
      <c r="URW24" s="48"/>
      <c r="URX24" s="48"/>
      <c r="URY24" s="48"/>
      <c r="URZ24" s="48"/>
      <c r="USA24" s="48"/>
      <c r="USB24" s="48"/>
      <c r="USC24" s="48"/>
      <c r="USD24" s="48"/>
      <c r="USE24" s="48"/>
      <c r="USF24" s="49"/>
      <c r="USG24" s="48"/>
      <c r="USH24" s="48"/>
      <c r="USI24" s="48"/>
      <c r="USJ24" s="48"/>
      <c r="USK24" s="48"/>
      <c r="USL24" s="48"/>
      <c r="USM24" s="48"/>
      <c r="USN24" s="48"/>
      <c r="USO24" s="48"/>
      <c r="USP24" s="48"/>
      <c r="USQ24" s="48"/>
      <c r="USR24" s="48"/>
      <c r="USS24" s="48"/>
      <c r="UST24" s="49"/>
      <c r="USU24" s="48"/>
      <c r="USV24" s="48"/>
      <c r="USW24" s="48"/>
      <c r="USX24" s="48"/>
      <c r="USY24" s="48"/>
      <c r="USZ24" s="48"/>
      <c r="UTA24" s="48"/>
      <c r="UTB24" s="48"/>
      <c r="UTC24" s="48"/>
      <c r="UTD24" s="48"/>
      <c r="UTE24" s="48"/>
      <c r="UTF24" s="48"/>
      <c r="UTG24" s="48"/>
      <c r="UTH24" s="49"/>
      <c r="UTI24" s="48"/>
      <c r="UTJ24" s="48"/>
      <c r="UTK24" s="48"/>
      <c r="UTL24" s="48"/>
      <c r="UTM24" s="48"/>
      <c r="UTN24" s="48"/>
      <c r="UTO24" s="48"/>
      <c r="UTP24" s="48"/>
      <c r="UTQ24" s="48"/>
      <c r="UTR24" s="48"/>
      <c r="UTS24" s="48"/>
      <c r="UTT24" s="48"/>
      <c r="UTU24" s="48"/>
      <c r="UTV24" s="49"/>
      <c r="UTW24" s="48"/>
      <c r="UTX24" s="48"/>
      <c r="UTY24" s="48"/>
      <c r="UTZ24" s="48"/>
      <c r="UUA24" s="48"/>
      <c r="UUB24" s="48"/>
      <c r="UUC24" s="48"/>
      <c r="UUD24" s="48"/>
      <c r="UUE24" s="48"/>
      <c r="UUF24" s="48"/>
      <c r="UUG24" s="48"/>
      <c r="UUH24" s="48"/>
      <c r="UUI24" s="48"/>
      <c r="UUJ24" s="49"/>
      <c r="UUK24" s="48"/>
      <c r="UUL24" s="48"/>
      <c r="UUM24" s="48"/>
      <c r="UUN24" s="48"/>
      <c r="UUO24" s="48"/>
      <c r="UUP24" s="48"/>
      <c r="UUQ24" s="48"/>
      <c r="UUR24" s="48"/>
      <c r="UUS24" s="48"/>
      <c r="UUT24" s="48"/>
      <c r="UUU24" s="48"/>
      <c r="UUV24" s="48"/>
      <c r="UUW24" s="48"/>
      <c r="UUX24" s="49"/>
      <c r="UUY24" s="48"/>
      <c r="UUZ24" s="48"/>
      <c r="UVA24" s="48"/>
      <c r="UVB24" s="48"/>
      <c r="UVC24" s="48"/>
      <c r="UVD24" s="48"/>
      <c r="UVE24" s="48"/>
      <c r="UVF24" s="48"/>
      <c r="UVG24" s="48"/>
      <c r="UVH24" s="48"/>
      <c r="UVI24" s="48"/>
      <c r="UVJ24" s="48"/>
      <c r="UVK24" s="48"/>
      <c r="UVL24" s="49"/>
      <c r="UVM24" s="48"/>
      <c r="UVN24" s="48"/>
      <c r="UVO24" s="48"/>
      <c r="UVP24" s="48"/>
      <c r="UVQ24" s="48"/>
      <c r="UVR24" s="48"/>
      <c r="UVS24" s="48"/>
      <c r="UVT24" s="48"/>
      <c r="UVU24" s="48"/>
      <c r="UVV24" s="48"/>
      <c r="UVW24" s="48"/>
      <c r="UVX24" s="48"/>
      <c r="UVY24" s="48"/>
      <c r="UVZ24" s="49"/>
      <c r="UWA24" s="48"/>
      <c r="UWB24" s="48"/>
      <c r="UWC24" s="48"/>
      <c r="UWD24" s="48"/>
      <c r="UWE24" s="48"/>
      <c r="UWF24" s="48"/>
      <c r="UWG24" s="48"/>
      <c r="UWH24" s="48"/>
      <c r="UWI24" s="48"/>
      <c r="UWJ24" s="48"/>
      <c r="UWK24" s="48"/>
      <c r="UWL24" s="48"/>
      <c r="UWM24" s="48"/>
      <c r="UWN24" s="49"/>
      <c r="UWO24" s="48"/>
      <c r="UWP24" s="48"/>
      <c r="UWQ24" s="48"/>
      <c r="UWR24" s="48"/>
      <c r="UWS24" s="48"/>
      <c r="UWT24" s="48"/>
      <c r="UWU24" s="48"/>
      <c r="UWV24" s="48"/>
      <c r="UWW24" s="48"/>
      <c r="UWX24" s="48"/>
      <c r="UWY24" s="48"/>
      <c r="UWZ24" s="48"/>
      <c r="UXA24" s="48"/>
      <c r="UXB24" s="49"/>
      <c r="UXC24" s="48"/>
      <c r="UXD24" s="48"/>
      <c r="UXE24" s="48"/>
      <c r="UXF24" s="48"/>
      <c r="UXG24" s="48"/>
      <c r="UXH24" s="48"/>
      <c r="UXI24" s="48"/>
      <c r="UXJ24" s="48"/>
      <c r="UXK24" s="48"/>
      <c r="UXL24" s="48"/>
      <c r="UXM24" s="48"/>
      <c r="UXN24" s="48"/>
      <c r="UXO24" s="48"/>
      <c r="UXP24" s="49"/>
      <c r="UXQ24" s="48"/>
      <c r="UXR24" s="48"/>
      <c r="UXS24" s="48"/>
      <c r="UXT24" s="48"/>
      <c r="UXU24" s="48"/>
      <c r="UXV24" s="48"/>
      <c r="UXW24" s="48"/>
      <c r="UXX24" s="48"/>
      <c r="UXY24" s="48"/>
      <c r="UXZ24" s="48"/>
      <c r="UYA24" s="48"/>
      <c r="UYB24" s="48"/>
      <c r="UYC24" s="48"/>
      <c r="UYD24" s="49"/>
      <c r="UYE24" s="48"/>
      <c r="UYF24" s="48"/>
      <c r="UYG24" s="48"/>
      <c r="UYH24" s="48"/>
      <c r="UYI24" s="48"/>
      <c r="UYJ24" s="48"/>
      <c r="UYK24" s="48"/>
      <c r="UYL24" s="48"/>
      <c r="UYM24" s="48"/>
      <c r="UYN24" s="48"/>
      <c r="UYO24" s="48"/>
      <c r="UYP24" s="48"/>
      <c r="UYQ24" s="48"/>
      <c r="UYR24" s="49"/>
      <c r="UYS24" s="48"/>
      <c r="UYT24" s="48"/>
      <c r="UYU24" s="48"/>
      <c r="UYV24" s="48"/>
      <c r="UYW24" s="48"/>
      <c r="UYX24" s="48"/>
      <c r="UYY24" s="48"/>
      <c r="UYZ24" s="48"/>
      <c r="UZA24" s="48"/>
      <c r="UZB24" s="48"/>
      <c r="UZC24" s="48"/>
      <c r="UZD24" s="48"/>
      <c r="UZE24" s="48"/>
      <c r="UZF24" s="49"/>
      <c r="UZG24" s="48"/>
      <c r="UZH24" s="48"/>
      <c r="UZI24" s="48"/>
      <c r="UZJ24" s="48"/>
      <c r="UZK24" s="48"/>
      <c r="UZL24" s="48"/>
      <c r="UZM24" s="48"/>
      <c r="UZN24" s="48"/>
      <c r="UZO24" s="48"/>
      <c r="UZP24" s="48"/>
      <c r="UZQ24" s="48"/>
      <c r="UZR24" s="48"/>
      <c r="UZS24" s="48"/>
      <c r="UZT24" s="49"/>
      <c r="UZU24" s="48"/>
      <c r="UZV24" s="48"/>
      <c r="UZW24" s="48"/>
      <c r="UZX24" s="48"/>
      <c r="UZY24" s="48"/>
      <c r="UZZ24" s="48"/>
      <c r="VAA24" s="48"/>
      <c r="VAB24" s="48"/>
      <c r="VAC24" s="48"/>
      <c r="VAD24" s="48"/>
      <c r="VAE24" s="48"/>
      <c r="VAF24" s="48"/>
      <c r="VAG24" s="48"/>
      <c r="VAH24" s="49"/>
      <c r="VAI24" s="48"/>
      <c r="VAJ24" s="48"/>
      <c r="VAK24" s="48"/>
      <c r="VAL24" s="48"/>
      <c r="VAM24" s="48"/>
      <c r="VAN24" s="48"/>
      <c r="VAO24" s="48"/>
      <c r="VAP24" s="48"/>
      <c r="VAQ24" s="48"/>
      <c r="VAR24" s="48"/>
      <c r="VAS24" s="48"/>
      <c r="VAT24" s="48"/>
      <c r="VAU24" s="48"/>
      <c r="VAV24" s="49"/>
      <c r="VAW24" s="48"/>
      <c r="VAX24" s="48"/>
      <c r="VAY24" s="48"/>
      <c r="VAZ24" s="48"/>
      <c r="VBA24" s="48"/>
      <c r="VBB24" s="48"/>
      <c r="VBC24" s="48"/>
      <c r="VBD24" s="48"/>
      <c r="VBE24" s="48"/>
      <c r="VBF24" s="48"/>
      <c r="VBG24" s="48"/>
      <c r="VBH24" s="48"/>
      <c r="VBI24" s="48"/>
      <c r="VBJ24" s="49"/>
      <c r="VBK24" s="48"/>
      <c r="VBL24" s="48"/>
      <c r="VBM24" s="48"/>
      <c r="VBN24" s="48"/>
      <c r="VBO24" s="48"/>
      <c r="VBP24" s="48"/>
      <c r="VBQ24" s="48"/>
      <c r="VBR24" s="48"/>
      <c r="VBS24" s="48"/>
      <c r="VBT24" s="48"/>
      <c r="VBU24" s="48"/>
      <c r="VBV24" s="48"/>
      <c r="VBW24" s="48"/>
      <c r="VBX24" s="49"/>
      <c r="VBY24" s="48"/>
      <c r="VBZ24" s="48"/>
      <c r="VCA24" s="48"/>
      <c r="VCB24" s="48"/>
      <c r="VCC24" s="48"/>
      <c r="VCD24" s="48"/>
      <c r="VCE24" s="48"/>
      <c r="VCF24" s="48"/>
      <c r="VCG24" s="48"/>
      <c r="VCH24" s="48"/>
      <c r="VCI24" s="48"/>
      <c r="VCJ24" s="48"/>
      <c r="VCK24" s="48"/>
      <c r="VCL24" s="49"/>
      <c r="VCM24" s="48"/>
      <c r="VCN24" s="48"/>
      <c r="VCO24" s="48"/>
      <c r="VCP24" s="48"/>
      <c r="VCQ24" s="48"/>
      <c r="VCR24" s="48"/>
      <c r="VCS24" s="48"/>
      <c r="VCT24" s="48"/>
      <c r="VCU24" s="48"/>
      <c r="VCV24" s="48"/>
      <c r="VCW24" s="48"/>
      <c r="VCX24" s="48"/>
      <c r="VCY24" s="48"/>
      <c r="VCZ24" s="49"/>
      <c r="VDA24" s="48"/>
      <c r="VDB24" s="48"/>
      <c r="VDC24" s="48"/>
      <c r="VDD24" s="48"/>
      <c r="VDE24" s="48"/>
      <c r="VDF24" s="48"/>
      <c r="VDG24" s="48"/>
      <c r="VDH24" s="48"/>
      <c r="VDI24" s="48"/>
      <c r="VDJ24" s="48"/>
      <c r="VDK24" s="48"/>
      <c r="VDL24" s="48"/>
      <c r="VDM24" s="48"/>
      <c r="VDN24" s="49"/>
      <c r="VDO24" s="48"/>
      <c r="VDP24" s="48"/>
      <c r="VDQ24" s="48"/>
      <c r="VDR24" s="48"/>
      <c r="VDS24" s="48"/>
      <c r="VDT24" s="48"/>
      <c r="VDU24" s="48"/>
      <c r="VDV24" s="48"/>
      <c r="VDW24" s="48"/>
      <c r="VDX24" s="48"/>
      <c r="VDY24" s="48"/>
      <c r="VDZ24" s="48"/>
      <c r="VEA24" s="48"/>
      <c r="VEB24" s="49"/>
      <c r="VEC24" s="48"/>
      <c r="VED24" s="48"/>
      <c r="VEE24" s="48"/>
      <c r="VEF24" s="48"/>
      <c r="VEG24" s="48"/>
      <c r="VEH24" s="48"/>
      <c r="VEI24" s="48"/>
      <c r="VEJ24" s="48"/>
      <c r="VEK24" s="48"/>
      <c r="VEL24" s="48"/>
      <c r="VEM24" s="48"/>
      <c r="VEN24" s="48"/>
      <c r="VEO24" s="48"/>
      <c r="VEP24" s="49"/>
      <c r="VEQ24" s="48"/>
      <c r="VER24" s="48"/>
      <c r="VES24" s="48"/>
      <c r="VET24" s="48"/>
      <c r="VEU24" s="48"/>
      <c r="VEV24" s="48"/>
      <c r="VEW24" s="48"/>
      <c r="VEX24" s="48"/>
      <c r="VEY24" s="48"/>
      <c r="VEZ24" s="48"/>
      <c r="VFA24" s="48"/>
      <c r="VFB24" s="48"/>
      <c r="VFC24" s="48"/>
      <c r="VFD24" s="49"/>
      <c r="VFE24" s="48"/>
      <c r="VFF24" s="48"/>
      <c r="VFG24" s="48"/>
      <c r="VFH24" s="48"/>
      <c r="VFI24" s="48"/>
      <c r="VFJ24" s="48"/>
      <c r="VFK24" s="48"/>
      <c r="VFL24" s="48"/>
      <c r="VFM24" s="48"/>
      <c r="VFN24" s="48"/>
      <c r="VFO24" s="48"/>
      <c r="VFP24" s="48"/>
      <c r="VFQ24" s="48"/>
      <c r="VFR24" s="49"/>
      <c r="VFS24" s="48"/>
      <c r="VFT24" s="48"/>
      <c r="VFU24" s="48"/>
      <c r="VFV24" s="48"/>
      <c r="VFW24" s="48"/>
      <c r="VFX24" s="48"/>
      <c r="VFY24" s="48"/>
      <c r="VFZ24" s="48"/>
      <c r="VGA24" s="48"/>
      <c r="VGB24" s="48"/>
      <c r="VGC24" s="48"/>
      <c r="VGD24" s="48"/>
      <c r="VGE24" s="48"/>
      <c r="VGF24" s="49"/>
      <c r="VGG24" s="48"/>
      <c r="VGH24" s="48"/>
      <c r="VGI24" s="48"/>
      <c r="VGJ24" s="48"/>
      <c r="VGK24" s="48"/>
      <c r="VGL24" s="48"/>
      <c r="VGM24" s="48"/>
      <c r="VGN24" s="48"/>
      <c r="VGO24" s="48"/>
      <c r="VGP24" s="48"/>
      <c r="VGQ24" s="48"/>
      <c r="VGR24" s="48"/>
      <c r="VGS24" s="48"/>
      <c r="VGT24" s="49"/>
      <c r="VGU24" s="48"/>
      <c r="VGV24" s="48"/>
      <c r="VGW24" s="48"/>
      <c r="VGX24" s="48"/>
      <c r="VGY24" s="48"/>
      <c r="VGZ24" s="48"/>
      <c r="VHA24" s="48"/>
      <c r="VHB24" s="48"/>
      <c r="VHC24" s="48"/>
      <c r="VHD24" s="48"/>
      <c r="VHE24" s="48"/>
      <c r="VHF24" s="48"/>
      <c r="VHG24" s="48"/>
      <c r="VHH24" s="49"/>
      <c r="VHI24" s="48"/>
      <c r="VHJ24" s="48"/>
      <c r="VHK24" s="48"/>
      <c r="VHL24" s="48"/>
      <c r="VHM24" s="48"/>
      <c r="VHN24" s="48"/>
      <c r="VHO24" s="48"/>
      <c r="VHP24" s="48"/>
      <c r="VHQ24" s="48"/>
      <c r="VHR24" s="48"/>
      <c r="VHS24" s="48"/>
      <c r="VHT24" s="48"/>
      <c r="VHU24" s="48"/>
      <c r="VHV24" s="49"/>
      <c r="VHW24" s="48"/>
      <c r="VHX24" s="48"/>
      <c r="VHY24" s="48"/>
      <c r="VHZ24" s="48"/>
      <c r="VIA24" s="48"/>
      <c r="VIB24" s="48"/>
      <c r="VIC24" s="48"/>
      <c r="VID24" s="48"/>
      <c r="VIE24" s="48"/>
      <c r="VIF24" s="48"/>
      <c r="VIG24" s="48"/>
      <c r="VIH24" s="48"/>
      <c r="VII24" s="48"/>
      <c r="VIJ24" s="49"/>
      <c r="VIK24" s="48"/>
      <c r="VIL24" s="48"/>
      <c r="VIM24" s="48"/>
      <c r="VIN24" s="48"/>
      <c r="VIO24" s="48"/>
      <c r="VIP24" s="48"/>
      <c r="VIQ24" s="48"/>
      <c r="VIR24" s="48"/>
      <c r="VIS24" s="48"/>
      <c r="VIT24" s="48"/>
      <c r="VIU24" s="48"/>
      <c r="VIV24" s="48"/>
      <c r="VIW24" s="48"/>
      <c r="VIX24" s="49"/>
      <c r="VIY24" s="48"/>
      <c r="VIZ24" s="48"/>
      <c r="VJA24" s="48"/>
      <c r="VJB24" s="48"/>
      <c r="VJC24" s="48"/>
      <c r="VJD24" s="48"/>
      <c r="VJE24" s="48"/>
      <c r="VJF24" s="48"/>
      <c r="VJG24" s="48"/>
      <c r="VJH24" s="48"/>
      <c r="VJI24" s="48"/>
      <c r="VJJ24" s="48"/>
      <c r="VJK24" s="48"/>
      <c r="VJL24" s="49"/>
      <c r="VJM24" s="48"/>
      <c r="VJN24" s="48"/>
      <c r="VJO24" s="48"/>
      <c r="VJP24" s="48"/>
      <c r="VJQ24" s="48"/>
      <c r="VJR24" s="48"/>
      <c r="VJS24" s="48"/>
      <c r="VJT24" s="48"/>
      <c r="VJU24" s="48"/>
      <c r="VJV24" s="48"/>
      <c r="VJW24" s="48"/>
      <c r="VJX24" s="48"/>
      <c r="VJY24" s="48"/>
      <c r="VJZ24" s="49"/>
      <c r="VKA24" s="48"/>
      <c r="VKB24" s="48"/>
      <c r="VKC24" s="48"/>
      <c r="VKD24" s="48"/>
      <c r="VKE24" s="48"/>
      <c r="VKF24" s="48"/>
      <c r="VKG24" s="48"/>
      <c r="VKH24" s="48"/>
      <c r="VKI24" s="48"/>
      <c r="VKJ24" s="48"/>
      <c r="VKK24" s="48"/>
      <c r="VKL24" s="48"/>
      <c r="VKM24" s="48"/>
      <c r="VKN24" s="49"/>
      <c r="VKO24" s="48"/>
      <c r="VKP24" s="48"/>
      <c r="VKQ24" s="48"/>
      <c r="VKR24" s="48"/>
      <c r="VKS24" s="48"/>
      <c r="VKT24" s="48"/>
      <c r="VKU24" s="48"/>
      <c r="VKV24" s="48"/>
      <c r="VKW24" s="48"/>
      <c r="VKX24" s="48"/>
      <c r="VKY24" s="48"/>
      <c r="VKZ24" s="48"/>
      <c r="VLA24" s="48"/>
      <c r="VLB24" s="49"/>
      <c r="VLC24" s="48"/>
      <c r="VLD24" s="48"/>
      <c r="VLE24" s="48"/>
      <c r="VLF24" s="48"/>
      <c r="VLG24" s="48"/>
      <c r="VLH24" s="48"/>
      <c r="VLI24" s="48"/>
      <c r="VLJ24" s="48"/>
      <c r="VLK24" s="48"/>
      <c r="VLL24" s="48"/>
      <c r="VLM24" s="48"/>
      <c r="VLN24" s="48"/>
      <c r="VLO24" s="48"/>
      <c r="VLP24" s="49"/>
      <c r="VLQ24" s="48"/>
      <c r="VLR24" s="48"/>
      <c r="VLS24" s="48"/>
      <c r="VLT24" s="48"/>
      <c r="VLU24" s="48"/>
      <c r="VLV24" s="48"/>
      <c r="VLW24" s="48"/>
      <c r="VLX24" s="48"/>
      <c r="VLY24" s="48"/>
      <c r="VLZ24" s="48"/>
      <c r="VMA24" s="48"/>
      <c r="VMB24" s="48"/>
      <c r="VMC24" s="48"/>
      <c r="VMD24" s="49"/>
      <c r="VME24" s="48"/>
      <c r="VMF24" s="48"/>
      <c r="VMG24" s="48"/>
      <c r="VMH24" s="48"/>
      <c r="VMI24" s="48"/>
      <c r="VMJ24" s="48"/>
      <c r="VMK24" s="48"/>
      <c r="VML24" s="48"/>
      <c r="VMM24" s="48"/>
      <c r="VMN24" s="48"/>
      <c r="VMO24" s="48"/>
      <c r="VMP24" s="48"/>
      <c r="VMQ24" s="48"/>
      <c r="VMR24" s="49"/>
      <c r="VMS24" s="48"/>
      <c r="VMT24" s="48"/>
      <c r="VMU24" s="48"/>
      <c r="VMV24" s="48"/>
      <c r="VMW24" s="48"/>
      <c r="VMX24" s="48"/>
      <c r="VMY24" s="48"/>
      <c r="VMZ24" s="48"/>
      <c r="VNA24" s="48"/>
      <c r="VNB24" s="48"/>
      <c r="VNC24" s="48"/>
      <c r="VND24" s="48"/>
      <c r="VNE24" s="48"/>
      <c r="VNF24" s="49"/>
      <c r="VNG24" s="48"/>
      <c r="VNH24" s="48"/>
      <c r="VNI24" s="48"/>
      <c r="VNJ24" s="48"/>
      <c r="VNK24" s="48"/>
      <c r="VNL24" s="48"/>
      <c r="VNM24" s="48"/>
      <c r="VNN24" s="48"/>
      <c r="VNO24" s="48"/>
      <c r="VNP24" s="48"/>
      <c r="VNQ24" s="48"/>
      <c r="VNR24" s="48"/>
      <c r="VNS24" s="48"/>
      <c r="VNT24" s="49"/>
      <c r="VNU24" s="48"/>
      <c r="VNV24" s="48"/>
      <c r="VNW24" s="48"/>
      <c r="VNX24" s="48"/>
      <c r="VNY24" s="48"/>
      <c r="VNZ24" s="48"/>
      <c r="VOA24" s="48"/>
      <c r="VOB24" s="48"/>
      <c r="VOC24" s="48"/>
      <c r="VOD24" s="48"/>
      <c r="VOE24" s="48"/>
      <c r="VOF24" s="48"/>
      <c r="VOG24" s="48"/>
      <c r="VOH24" s="49"/>
      <c r="VOI24" s="48"/>
      <c r="VOJ24" s="48"/>
      <c r="VOK24" s="48"/>
      <c r="VOL24" s="48"/>
      <c r="VOM24" s="48"/>
      <c r="VON24" s="48"/>
      <c r="VOO24" s="48"/>
      <c r="VOP24" s="48"/>
      <c r="VOQ24" s="48"/>
      <c r="VOR24" s="48"/>
      <c r="VOS24" s="48"/>
      <c r="VOT24" s="48"/>
      <c r="VOU24" s="48"/>
      <c r="VOV24" s="49"/>
      <c r="VOW24" s="48"/>
      <c r="VOX24" s="48"/>
      <c r="VOY24" s="48"/>
      <c r="VOZ24" s="48"/>
      <c r="VPA24" s="48"/>
      <c r="VPB24" s="48"/>
      <c r="VPC24" s="48"/>
      <c r="VPD24" s="48"/>
      <c r="VPE24" s="48"/>
      <c r="VPF24" s="48"/>
      <c r="VPG24" s="48"/>
      <c r="VPH24" s="48"/>
      <c r="VPI24" s="48"/>
      <c r="VPJ24" s="49"/>
      <c r="VPK24" s="48"/>
      <c r="VPL24" s="48"/>
      <c r="VPM24" s="48"/>
      <c r="VPN24" s="48"/>
      <c r="VPO24" s="48"/>
      <c r="VPP24" s="48"/>
      <c r="VPQ24" s="48"/>
      <c r="VPR24" s="48"/>
      <c r="VPS24" s="48"/>
      <c r="VPT24" s="48"/>
      <c r="VPU24" s="48"/>
      <c r="VPV24" s="48"/>
      <c r="VPW24" s="48"/>
      <c r="VPX24" s="49"/>
      <c r="VPY24" s="48"/>
      <c r="VPZ24" s="48"/>
      <c r="VQA24" s="48"/>
      <c r="VQB24" s="48"/>
      <c r="VQC24" s="48"/>
      <c r="VQD24" s="48"/>
      <c r="VQE24" s="48"/>
      <c r="VQF24" s="48"/>
      <c r="VQG24" s="48"/>
      <c r="VQH24" s="48"/>
      <c r="VQI24" s="48"/>
      <c r="VQJ24" s="48"/>
      <c r="VQK24" s="48"/>
      <c r="VQL24" s="49"/>
      <c r="VQM24" s="48"/>
      <c r="VQN24" s="48"/>
      <c r="VQO24" s="48"/>
      <c r="VQP24" s="48"/>
      <c r="VQQ24" s="48"/>
      <c r="VQR24" s="48"/>
      <c r="VQS24" s="48"/>
      <c r="VQT24" s="48"/>
      <c r="VQU24" s="48"/>
      <c r="VQV24" s="48"/>
      <c r="VQW24" s="48"/>
      <c r="VQX24" s="48"/>
      <c r="VQY24" s="48"/>
      <c r="VQZ24" s="49"/>
      <c r="VRA24" s="48"/>
      <c r="VRB24" s="48"/>
      <c r="VRC24" s="48"/>
      <c r="VRD24" s="48"/>
      <c r="VRE24" s="48"/>
      <c r="VRF24" s="48"/>
      <c r="VRG24" s="48"/>
      <c r="VRH24" s="48"/>
      <c r="VRI24" s="48"/>
      <c r="VRJ24" s="48"/>
      <c r="VRK24" s="48"/>
      <c r="VRL24" s="48"/>
      <c r="VRM24" s="48"/>
      <c r="VRN24" s="49"/>
      <c r="VRO24" s="48"/>
      <c r="VRP24" s="48"/>
      <c r="VRQ24" s="48"/>
      <c r="VRR24" s="48"/>
      <c r="VRS24" s="48"/>
      <c r="VRT24" s="48"/>
      <c r="VRU24" s="48"/>
      <c r="VRV24" s="48"/>
      <c r="VRW24" s="48"/>
      <c r="VRX24" s="48"/>
      <c r="VRY24" s="48"/>
      <c r="VRZ24" s="48"/>
      <c r="VSA24" s="48"/>
      <c r="VSB24" s="49"/>
      <c r="VSC24" s="48"/>
      <c r="VSD24" s="48"/>
      <c r="VSE24" s="48"/>
      <c r="VSF24" s="48"/>
      <c r="VSG24" s="48"/>
      <c r="VSH24" s="48"/>
      <c r="VSI24" s="48"/>
      <c r="VSJ24" s="48"/>
      <c r="VSK24" s="48"/>
      <c r="VSL24" s="48"/>
      <c r="VSM24" s="48"/>
      <c r="VSN24" s="48"/>
      <c r="VSO24" s="48"/>
      <c r="VSP24" s="49"/>
      <c r="VSQ24" s="48"/>
      <c r="VSR24" s="48"/>
      <c r="VSS24" s="48"/>
      <c r="VST24" s="48"/>
      <c r="VSU24" s="48"/>
      <c r="VSV24" s="48"/>
      <c r="VSW24" s="48"/>
      <c r="VSX24" s="48"/>
      <c r="VSY24" s="48"/>
      <c r="VSZ24" s="48"/>
      <c r="VTA24" s="48"/>
      <c r="VTB24" s="48"/>
      <c r="VTC24" s="48"/>
      <c r="VTD24" s="49"/>
      <c r="VTE24" s="48"/>
      <c r="VTF24" s="48"/>
      <c r="VTG24" s="48"/>
      <c r="VTH24" s="48"/>
      <c r="VTI24" s="48"/>
      <c r="VTJ24" s="48"/>
      <c r="VTK24" s="48"/>
      <c r="VTL24" s="48"/>
      <c r="VTM24" s="48"/>
      <c r="VTN24" s="48"/>
      <c r="VTO24" s="48"/>
      <c r="VTP24" s="48"/>
      <c r="VTQ24" s="48"/>
      <c r="VTR24" s="49"/>
      <c r="VTS24" s="48"/>
      <c r="VTT24" s="48"/>
      <c r="VTU24" s="48"/>
      <c r="VTV24" s="48"/>
      <c r="VTW24" s="48"/>
      <c r="VTX24" s="48"/>
      <c r="VTY24" s="48"/>
      <c r="VTZ24" s="48"/>
      <c r="VUA24" s="48"/>
      <c r="VUB24" s="48"/>
      <c r="VUC24" s="48"/>
      <c r="VUD24" s="48"/>
      <c r="VUE24" s="48"/>
      <c r="VUF24" s="49"/>
      <c r="VUG24" s="48"/>
      <c r="VUH24" s="48"/>
      <c r="VUI24" s="48"/>
      <c r="VUJ24" s="48"/>
      <c r="VUK24" s="48"/>
      <c r="VUL24" s="48"/>
      <c r="VUM24" s="48"/>
      <c r="VUN24" s="48"/>
      <c r="VUO24" s="48"/>
      <c r="VUP24" s="48"/>
      <c r="VUQ24" s="48"/>
      <c r="VUR24" s="48"/>
      <c r="VUS24" s="48"/>
      <c r="VUT24" s="49"/>
      <c r="VUU24" s="48"/>
      <c r="VUV24" s="48"/>
      <c r="VUW24" s="48"/>
      <c r="VUX24" s="48"/>
      <c r="VUY24" s="48"/>
      <c r="VUZ24" s="48"/>
      <c r="VVA24" s="48"/>
      <c r="VVB24" s="48"/>
      <c r="VVC24" s="48"/>
      <c r="VVD24" s="48"/>
      <c r="VVE24" s="48"/>
      <c r="VVF24" s="48"/>
      <c r="VVG24" s="48"/>
      <c r="VVH24" s="49"/>
      <c r="VVI24" s="48"/>
      <c r="VVJ24" s="48"/>
      <c r="VVK24" s="48"/>
      <c r="VVL24" s="48"/>
      <c r="VVM24" s="48"/>
      <c r="VVN24" s="48"/>
      <c r="VVO24" s="48"/>
      <c r="VVP24" s="48"/>
      <c r="VVQ24" s="48"/>
      <c r="VVR24" s="48"/>
      <c r="VVS24" s="48"/>
      <c r="VVT24" s="48"/>
      <c r="VVU24" s="48"/>
      <c r="VVV24" s="49"/>
      <c r="VVW24" s="48"/>
      <c r="VVX24" s="48"/>
      <c r="VVY24" s="48"/>
      <c r="VVZ24" s="48"/>
      <c r="VWA24" s="48"/>
      <c r="VWB24" s="48"/>
      <c r="VWC24" s="48"/>
      <c r="VWD24" s="48"/>
      <c r="VWE24" s="48"/>
      <c r="VWF24" s="48"/>
      <c r="VWG24" s="48"/>
      <c r="VWH24" s="48"/>
      <c r="VWI24" s="48"/>
      <c r="VWJ24" s="49"/>
      <c r="VWK24" s="48"/>
      <c r="VWL24" s="48"/>
      <c r="VWM24" s="48"/>
      <c r="VWN24" s="48"/>
      <c r="VWO24" s="48"/>
      <c r="VWP24" s="48"/>
      <c r="VWQ24" s="48"/>
      <c r="VWR24" s="48"/>
      <c r="VWS24" s="48"/>
      <c r="VWT24" s="48"/>
      <c r="VWU24" s="48"/>
      <c r="VWV24" s="48"/>
      <c r="VWW24" s="48"/>
      <c r="VWX24" s="49"/>
      <c r="VWY24" s="48"/>
      <c r="VWZ24" s="48"/>
      <c r="VXA24" s="48"/>
      <c r="VXB24" s="48"/>
      <c r="VXC24" s="48"/>
      <c r="VXD24" s="48"/>
      <c r="VXE24" s="48"/>
      <c r="VXF24" s="48"/>
      <c r="VXG24" s="48"/>
      <c r="VXH24" s="48"/>
      <c r="VXI24" s="48"/>
      <c r="VXJ24" s="48"/>
      <c r="VXK24" s="48"/>
      <c r="VXL24" s="49"/>
      <c r="VXM24" s="48"/>
      <c r="VXN24" s="48"/>
      <c r="VXO24" s="48"/>
      <c r="VXP24" s="48"/>
      <c r="VXQ24" s="48"/>
      <c r="VXR24" s="48"/>
      <c r="VXS24" s="48"/>
      <c r="VXT24" s="48"/>
      <c r="VXU24" s="48"/>
      <c r="VXV24" s="48"/>
      <c r="VXW24" s="48"/>
      <c r="VXX24" s="48"/>
      <c r="VXY24" s="48"/>
      <c r="VXZ24" s="49"/>
      <c r="VYA24" s="48"/>
      <c r="VYB24" s="48"/>
      <c r="VYC24" s="48"/>
      <c r="VYD24" s="48"/>
      <c r="VYE24" s="48"/>
      <c r="VYF24" s="48"/>
      <c r="VYG24" s="48"/>
      <c r="VYH24" s="48"/>
      <c r="VYI24" s="48"/>
      <c r="VYJ24" s="48"/>
      <c r="VYK24" s="48"/>
      <c r="VYL24" s="48"/>
      <c r="VYM24" s="48"/>
      <c r="VYN24" s="49"/>
      <c r="VYO24" s="48"/>
      <c r="VYP24" s="48"/>
      <c r="VYQ24" s="48"/>
      <c r="VYR24" s="48"/>
      <c r="VYS24" s="48"/>
      <c r="VYT24" s="48"/>
      <c r="VYU24" s="48"/>
      <c r="VYV24" s="48"/>
      <c r="VYW24" s="48"/>
      <c r="VYX24" s="48"/>
      <c r="VYY24" s="48"/>
      <c r="VYZ24" s="48"/>
      <c r="VZA24" s="48"/>
      <c r="VZB24" s="49"/>
      <c r="VZC24" s="48"/>
      <c r="VZD24" s="48"/>
      <c r="VZE24" s="48"/>
      <c r="VZF24" s="48"/>
      <c r="VZG24" s="48"/>
      <c r="VZH24" s="48"/>
      <c r="VZI24" s="48"/>
      <c r="VZJ24" s="48"/>
      <c r="VZK24" s="48"/>
      <c r="VZL24" s="48"/>
      <c r="VZM24" s="48"/>
      <c r="VZN24" s="48"/>
      <c r="VZO24" s="48"/>
      <c r="VZP24" s="49"/>
      <c r="VZQ24" s="48"/>
      <c r="VZR24" s="48"/>
      <c r="VZS24" s="48"/>
      <c r="VZT24" s="48"/>
      <c r="VZU24" s="48"/>
      <c r="VZV24" s="48"/>
      <c r="VZW24" s="48"/>
      <c r="VZX24" s="48"/>
      <c r="VZY24" s="48"/>
      <c r="VZZ24" s="48"/>
      <c r="WAA24" s="48"/>
      <c r="WAB24" s="48"/>
      <c r="WAC24" s="48"/>
      <c r="WAD24" s="49"/>
      <c r="WAE24" s="48"/>
      <c r="WAF24" s="48"/>
      <c r="WAG24" s="48"/>
      <c r="WAH24" s="48"/>
      <c r="WAI24" s="48"/>
      <c r="WAJ24" s="48"/>
      <c r="WAK24" s="48"/>
      <c r="WAL24" s="48"/>
      <c r="WAM24" s="48"/>
      <c r="WAN24" s="48"/>
      <c r="WAO24" s="48"/>
      <c r="WAP24" s="48"/>
      <c r="WAQ24" s="48"/>
      <c r="WAR24" s="49"/>
      <c r="WAS24" s="48"/>
      <c r="WAT24" s="48"/>
      <c r="WAU24" s="48"/>
      <c r="WAV24" s="48"/>
      <c r="WAW24" s="48"/>
      <c r="WAX24" s="48"/>
      <c r="WAY24" s="48"/>
      <c r="WAZ24" s="48"/>
      <c r="WBA24" s="48"/>
      <c r="WBB24" s="48"/>
      <c r="WBC24" s="48"/>
      <c r="WBD24" s="48"/>
      <c r="WBE24" s="48"/>
      <c r="WBF24" s="49"/>
      <c r="WBG24" s="48"/>
      <c r="WBH24" s="48"/>
      <c r="WBI24" s="48"/>
      <c r="WBJ24" s="48"/>
      <c r="WBK24" s="48"/>
      <c r="WBL24" s="48"/>
      <c r="WBM24" s="48"/>
      <c r="WBN24" s="48"/>
      <c r="WBO24" s="48"/>
      <c r="WBP24" s="48"/>
      <c r="WBQ24" s="48"/>
      <c r="WBR24" s="48"/>
      <c r="WBS24" s="48"/>
      <c r="WBT24" s="49"/>
      <c r="WBU24" s="48"/>
      <c r="WBV24" s="48"/>
      <c r="WBW24" s="48"/>
      <c r="WBX24" s="48"/>
      <c r="WBY24" s="48"/>
      <c r="WBZ24" s="48"/>
      <c r="WCA24" s="48"/>
      <c r="WCB24" s="48"/>
      <c r="WCC24" s="48"/>
      <c r="WCD24" s="48"/>
      <c r="WCE24" s="48"/>
      <c r="WCF24" s="48"/>
      <c r="WCG24" s="48"/>
      <c r="WCH24" s="49"/>
      <c r="WCI24" s="48"/>
      <c r="WCJ24" s="48"/>
      <c r="WCK24" s="48"/>
      <c r="WCL24" s="48"/>
      <c r="WCM24" s="48"/>
      <c r="WCN24" s="48"/>
      <c r="WCO24" s="48"/>
      <c r="WCP24" s="48"/>
      <c r="WCQ24" s="48"/>
      <c r="WCR24" s="48"/>
      <c r="WCS24" s="48"/>
      <c r="WCT24" s="48"/>
      <c r="WCU24" s="48"/>
      <c r="WCV24" s="49"/>
      <c r="WCW24" s="48"/>
      <c r="WCX24" s="48"/>
      <c r="WCY24" s="48"/>
      <c r="WCZ24" s="48"/>
      <c r="WDA24" s="48"/>
      <c r="WDB24" s="48"/>
      <c r="WDC24" s="48"/>
      <c r="WDD24" s="48"/>
      <c r="WDE24" s="48"/>
      <c r="WDF24" s="48"/>
      <c r="WDG24" s="48"/>
      <c r="WDH24" s="48"/>
      <c r="WDI24" s="48"/>
      <c r="WDJ24" s="49"/>
      <c r="WDK24" s="48"/>
      <c r="WDL24" s="48"/>
      <c r="WDM24" s="48"/>
      <c r="WDN24" s="48"/>
      <c r="WDO24" s="48"/>
      <c r="WDP24" s="48"/>
      <c r="WDQ24" s="48"/>
      <c r="WDR24" s="48"/>
      <c r="WDS24" s="48"/>
      <c r="WDT24" s="48"/>
      <c r="WDU24" s="48"/>
      <c r="WDV24" s="48"/>
      <c r="WDW24" s="48"/>
      <c r="WDX24" s="49"/>
      <c r="WDY24" s="48"/>
      <c r="WDZ24" s="48"/>
      <c r="WEA24" s="48"/>
      <c r="WEB24" s="48"/>
      <c r="WEC24" s="48"/>
      <c r="WED24" s="48"/>
      <c r="WEE24" s="48"/>
      <c r="WEF24" s="48"/>
      <c r="WEG24" s="48"/>
      <c r="WEH24" s="48"/>
      <c r="WEI24" s="48"/>
      <c r="WEJ24" s="48"/>
      <c r="WEK24" s="48"/>
      <c r="WEL24" s="49"/>
      <c r="WEM24" s="48"/>
      <c r="WEN24" s="48"/>
      <c r="WEO24" s="48"/>
      <c r="WEP24" s="48"/>
      <c r="WEQ24" s="48"/>
      <c r="WER24" s="48"/>
      <c r="WES24" s="48"/>
      <c r="WET24" s="48"/>
      <c r="WEU24" s="48"/>
      <c r="WEV24" s="48"/>
      <c r="WEW24" s="48"/>
      <c r="WEX24" s="48"/>
      <c r="WEY24" s="48"/>
      <c r="WEZ24" s="49"/>
      <c r="WFA24" s="48"/>
      <c r="WFB24" s="48"/>
      <c r="WFC24" s="48"/>
      <c r="WFD24" s="48"/>
      <c r="WFE24" s="48"/>
      <c r="WFF24" s="48"/>
      <c r="WFG24" s="48"/>
      <c r="WFH24" s="48"/>
      <c r="WFI24" s="48"/>
      <c r="WFJ24" s="48"/>
      <c r="WFK24" s="48"/>
      <c r="WFL24" s="48"/>
      <c r="WFM24" s="48"/>
      <c r="WFN24" s="49"/>
      <c r="WFO24" s="48"/>
      <c r="WFP24" s="48"/>
      <c r="WFQ24" s="48"/>
      <c r="WFR24" s="48"/>
      <c r="WFS24" s="48"/>
      <c r="WFT24" s="48"/>
      <c r="WFU24" s="48"/>
      <c r="WFV24" s="48"/>
      <c r="WFW24" s="48"/>
      <c r="WFX24" s="48"/>
      <c r="WFY24" s="48"/>
      <c r="WFZ24" s="48"/>
      <c r="WGA24" s="48"/>
      <c r="WGB24" s="49"/>
      <c r="WGC24" s="48"/>
      <c r="WGD24" s="48"/>
      <c r="WGE24" s="48"/>
      <c r="WGF24" s="48"/>
      <c r="WGG24" s="48"/>
      <c r="WGH24" s="48"/>
      <c r="WGI24" s="48"/>
      <c r="WGJ24" s="48"/>
      <c r="WGK24" s="48"/>
      <c r="WGL24" s="48"/>
      <c r="WGM24" s="48"/>
      <c r="WGN24" s="48"/>
      <c r="WGO24" s="48"/>
      <c r="WGP24" s="49"/>
      <c r="WGQ24" s="48"/>
      <c r="WGR24" s="48"/>
      <c r="WGS24" s="48"/>
      <c r="WGT24" s="48"/>
      <c r="WGU24" s="48"/>
      <c r="WGV24" s="48"/>
      <c r="WGW24" s="48"/>
      <c r="WGX24" s="48"/>
      <c r="WGY24" s="48"/>
      <c r="WGZ24" s="48"/>
      <c r="WHA24" s="48"/>
      <c r="WHB24" s="48"/>
      <c r="WHC24" s="48"/>
      <c r="WHD24" s="49"/>
      <c r="WHE24" s="48"/>
      <c r="WHF24" s="48"/>
      <c r="WHG24" s="48"/>
      <c r="WHH24" s="48"/>
      <c r="WHI24" s="48"/>
      <c r="WHJ24" s="48"/>
      <c r="WHK24" s="48"/>
      <c r="WHL24" s="48"/>
      <c r="WHM24" s="48"/>
      <c r="WHN24" s="48"/>
      <c r="WHO24" s="48"/>
      <c r="WHP24" s="48"/>
      <c r="WHQ24" s="48"/>
      <c r="WHR24" s="49"/>
      <c r="WHS24" s="48"/>
      <c r="WHT24" s="48"/>
      <c r="WHU24" s="48"/>
      <c r="WHV24" s="48"/>
      <c r="WHW24" s="48"/>
      <c r="WHX24" s="48"/>
      <c r="WHY24" s="48"/>
      <c r="WHZ24" s="48"/>
      <c r="WIA24" s="48"/>
      <c r="WIB24" s="48"/>
      <c r="WIC24" s="48"/>
      <c r="WID24" s="48"/>
      <c r="WIE24" s="48"/>
      <c r="WIF24" s="49"/>
      <c r="WIG24" s="48"/>
      <c r="WIH24" s="48"/>
      <c r="WII24" s="48"/>
      <c r="WIJ24" s="48"/>
      <c r="WIK24" s="48"/>
      <c r="WIL24" s="48"/>
      <c r="WIM24" s="48"/>
      <c r="WIN24" s="48"/>
      <c r="WIO24" s="48"/>
      <c r="WIP24" s="48"/>
      <c r="WIQ24" s="48"/>
      <c r="WIR24" s="48"/>
      <c r="WIS24" s="48"/>
      <c r="WIT24" s="49"/>
      <c r="WIU24" s="48"/>
      <c r="WIV24" s="48"/>
      <c r="WIW24" s="48"/>
      <c r="WIX24" s="48"/>
      <c r="WIY24" s="48"/>
      <c r="WIZ24" s="48"/>
      <c r="WJA24" s="48"/>
      <c r="WJB24" s="48"/>
      <c r="WJC24" s="48"/>
      <c r="WJD24" s="48"/>
      <c r="WJE24" s="48"/>
      <c r="WJF24" s="48"/>
      <c r="WJG24" s="48"/>
      <c r="WJH24" s="49"/>
      <c r="WJI24" s="48"/>
      <c r="WJJ24" s="48"/>
      <c r="WJK24" s="48"/>
      <c r="WJL24" s="48"/>
      <c r="WJM24" s="48"/>
      <c r="WJN24" s="48"/>
      <c r="WJO24" s="48"/>
      <c r="WJP24" s="48"/>
      <c r="WJQ24" s="48"/>
      <c r="WJR24" s="48"/>
      <c r="WJS24" s="48"/>
      <c r="WJT24" s="48"/>
      <c r="WJU24" s="48"/>
      <c r="WJV24" s="49"/>
      <c r="WJW24" s="48"/>
      <c r="WJX24" s="48"/>
      <c r="WJY24" s="48"/>
      <c r="WJZ24" s="48"/>
      <c r="WKA24" s="48"/>
      <c r="WKB24" s="48"/>
      <c r="WKC24" s="48"/>
      <c r="WKD24" s="48"/>
      <c r="WKE24" s="48"/>
      <c r="WKF24" s="48"/>
      <c r="WKG24" s="48"/>
      <c r="WKH24" s="48"/>
      <c r="WKI24" s="48"/>
      <c r="WKJ24" s="49"/>
      <c r="WKK24" s="48"/>
      <c r="WKL24" s="48"/>
      <c r="WKM24" s="48"/>
      <c r="WKN24" s="48"/>
      <c r="WKO24" s="48"/>
      <c r="WKP24" s="48"/>
      <c r="WKQ24" s="48"/>
      <c r="WKR24" s="48"/>
      <c r="WKS24" s="48"/>
      <c r="WKT24" s="48"/>
      <c r="WKU24" s="48"/>
      <c r="WKV24" s="48"/>
      <c r="WKW24" s="48"/>
      <c r="WKX24" s="49"/>
      <c r="WKY24" s="48"/>
      <c r="WKZ24" s="48"/>
      <c r="WLA24" s="48"/>
      <c r="WLB24" s="48"/>
      <c r="WLC24" s="48"/>
      <c r="WLD24" s="48"/>
      <c r="WLE24" s="48"/>
      <c r="WLF24" s="48"/>
      <c r="WLG24" s="48"/>
      <c r="WLH24" s="48"/>
      <c r="WLI24" s="48"/>
      <c r="WLJ24" s="48"/>
      <c r="WLK24" s="48"/>
      <c r="WLL24" s="49"/>
      <c r="WLM24" s="48"/>
      <c r="WLN24" s="48"/>
      <c r="WLO24" s="48"/>
      <c r="WLP24" s="48"/>
      <c r="WLQ24" s="48"/>
      <c r="WLR24" s="48"/>
      <c r="WLS24" s="48"/>
      <c r="WLT24" s="48"/>
      <c r="WLU24" s="48"/>
      <c r="WLV24" s="48"/>
      <c r="WLW24" s="48"/>
      <c r="WLX24" s="48"/>
      <c r="WLY24" s="48"/>
      <c r="WLZ24" s="49"/>
      <c r="WMA24" s="48"/>
      <c r="WMB24" s="48"/>
      <c r="WMC24" s="48"/>
      <c r="WMD24" s="48"/>
      <c r="WME24" s="48"/>
      <c r="WMF24" s="48"/>
      <c r="WMG24" s="48"/>
      <c r="WMH24" s="48"/>
      <c r="WMI24" s="48"/>
      <c r="WMJ24" s="48"/>
      <c r="WMK24" s="48"/>
      <c r="WML24" s="48"/>
      <c r="WMM24" s="48"/>
      <c r="WMN24" s="49"/>
      <c r="WMO24" s="48"/>
      <c r="WMP24" s="48"/>
      <c r="WMQ24" s="48"/>
      <c r="WMR24" s="48"/>
      <c r="WMS24" s="48"/>
      <c r="WMT24" s="48"/>
      <c r="WMU24" s="48"/>
      <c r="WMV24" s="48"/>
      <c r="WMW24" s="48"/>
      <c r="WMX24" s="48"/>
      <c r="WMY24" s="48"/>
      <c r="WMZ24" s="48"/>
      <c r="WNA24" s="48"/>
      <c r="WNB24" s="49"/>
      <c r="WNC24" s="48"/>
      <c r="WND24" s="48"/>
      <c r="WNE24" s="48"/>
      <c r="WNF24" s="48"/>
      <c r="WNG24" s="48"/>
      <c r="WNH24" s="48"/>
      <c r="WNI24" s="48"/>
      <c r="WNJ24" s="48"/>
      <c r="WNK24" s="48"/>
      <c r="WNL24" s="48"/>
      <c r="WNM24" s="48"/>
      <c r="WNN24" s="48"/>
      <c r="WNO24" s="48"/>
      <c r="WNP24" s="49"/>
      <c r="WNQ24" s="48"/>
      <c r="WNR24" s="48"/>
      <c r="WNS24" s="48"/>
      <c r="WNT24" s="48"/>
      <c r="WNU24" s="48"/>
      <c r="WNV24" s="48"/>
      <c r="WNW24" s="48"/>
      <c r="WNX24" s="48"/>
      <c r="WNY24" s="48"/>
      <c r="WNZ24" s="48"/>
      <c r="WOA24" s="48"/>
      <c r="WOB24" s="48"/>
      <c r="WOC24" s="48"/>
      <c r="WOD24" s="49"/>
      <c r="WOE24" s="48"/>
      <c r="WOF24" s="48"/>
      <c r="WOG24" s="48"/>
      <c r="WOH24" s="48"/>
      <c r="WOI24" s="48"/>
      <c r="WOJ24" s="48"/>
      <c r="WOK24" s="48"/>
      <c r="WOL24" s="48"/>
      <c r="WOM24" s="48"/>
      <c r="WON24" s="48"/>
      <c r="WOO24" s="48"/>
      <c r="WOP24" s="48"/>
      <c r="WOQ24" s="48"/>
      <c r="WOR24" s="49"/>
      <c r="WOS24" s="48"/>
      <c r="WOT24" s="48"/>
      <c r="WOU24" s="48"/>
      <c r="WOV24" s="48"/>
      <c r="WOW24" s="48"/>
      <c r="WOX24" s="48"/>
      <c r="WOY24" s="48"/>
      <c r="WOZ24" s="48"/>
      <c r="WPA24" s="48"/>
      <c r="WPB24" s="48"/>
      <c r="WPC24" s="48"/>
      <c r="WPD24" s="48"/>
      <c r="WPE24" s="48"/>
      <c r="WPF24" s="49"/>
      <c r="WPG24" s="48"/>
      <c r="WPH24" s="48"/>
      <c r="WPI24" s="48"/>
      <c r="WPJ24" s="48"/>
      <c r="WPK24" s="48"/>
      <c r="WPL24" s="48"/>
      <c r="WPM24" s="48"/>
      <c r="WPN24" s="48"/>
      <c r="WPO24" s="48"/>
      <c r="WPP24" s="48"/>
      <c r="WPQ24" s="48"/>
      <c r="WPR24" s="48"/>
      <c r="WPS24" s="48"/>
      <c r="WPT24" s="49"/>
      <c r="WPU24" s="48"/>
      <c r="WPV24" s="48"/>
      <c r="WPW24" s="48"/>
      <c r="WPX24" s="48"/>
      <c r="WPY24" s="48"/>
      <c r="WPZ24" s="48"/>
      <c r="WQA24" s="48"/>
      <c r="WQB24" s="48"/>
      <c r="WQC24" s="48"/>
      <c r="WQD24" s="48"/>
      <c r="WQE24" s="48"/>
      <c r="WQF24" s="48"/>
      <c r="WQG24" s="48"/>
      <c r="WQH24" s="49"/>
      <c r="WQI24" s="48"/>
      <c r="WQJ24" s="48"/>
      <c r="WQK24" s="48"/>
      <c r="WQL24" s="48"/>
      <c r="WQM24" s="48"/>
      <c r="WQN24" s="48"/>
      <c r="WQO24" s="48"/>
      <c r="WQP24" s="48"/>
      <c r="WQQ24" s="48"/>
      <c r="WQR24" s="48"/>
      <c r="WQS24" s="48"/>
      <c r="WQT24" s="48"/>
      <c r="WQU24" s="48"/>
      <c r="WQV24" s="49"/>
      <c r="WQW24" s="48"/>
      <c r="WQX24" s="48"/>
      <c r="WQY24" s="48"/>
      <c r="WQZ24" s="48"/>
      <c r="WRA24" s="48"/>
      <c r="WRB24" s="48"/>
      <c r="WRC24" s="48"/>
      <c r="WRD24" s="48"/>
      <c r="WRE24" s="48"/>
      <c r="WRF24" s="48"/>
      <c r="WRG24" s="48"/>
      <c r="WRH24" s="48"/>
      <c r="WRI24" s="48"/>
      <c r="WRJ24" s="49"/>
      <c r="WRK24" s="48"/>
      <c r="WRL24" s="48"/>
      <c r="WRM24" s="48"/>
      <c r="WRN24" s="48"/>
      <c r="WRO24" s="48"/>
      <c r="WRP24" s="48"/>
      <c r="WRQ24" s="48"/>
      <c r="WRR24" s="48"/>
      <c r="WRS24" s="48"/>
      <c r="WRT24" s="48"/>
      <c r="WRU24" s="48"/>
      <c r="WRV24" s="48"/>
      <c r="WRW24" s="48"/>
      <c r="WRX24" s="49"/>
      <c r="WRY24" s="48"/>
      <c r="WRZ24" s="48"/>
      <c r="WSA24" s="48"/>
      <c r="WSB24" s="48"/>
      <c r="WSC24" s="48"/>
      <c r="WSD24" s="48"/>
      <c r="WSE24" s="48"/>
      <c r="WSF24" s="48"/>
      <c r="WSG24" s="48"/>
      <c r="WSH24" s="48"/>
      <c r="WSI24" s="48"/>
      <c r="WSJ24" s="48"/>
      <c r="WSK24" s="48"/>
      <c r="WSL24" s="49"/>
      <c r="WSM24" s="48"/>
      <c r="WSN24" s="48"/>
      <c r="WSO24" s="48"/>
      <c r="WSP24" s="48"/>
      <c r="WSQ24" s="48"/>
      <c r="WSR24" s="48"/>
      <c r="WSS24" s="48"/>
      <c r="WST24" s="48"/>
      <c r="WSU24" s="48"/>
      <c r="WSV24" s="48"/>
      <c r="WSW24" s="48"/>
      <c r="WSX24" s="48"/>
      <c r="WSY24" s="48"/>
      <c r="WSZ24" s="49"/>
      <c r="WTA24" s="48"/>
      <c r="WTB24" s="48"/>
      <c r="WTC24" s="48"/>
      <c r="WTD24" s="48"/>
      <c r="WTE24" s="48"/>
      <c r="WTF24" s="48"/>
      <c r="WTG24" s="48"/>
      <c r="WTH24" s="48"/>
      <c r="WTI24" s="48"/>
      <c r="WTJ24" s="48"/>
      <c r="WTK24" s="48"/>
      <c r="WTL24" s="48"/>
      <c r="WTM24" s="48"/>
      <c r="WTN24" s="49"/>
      <c r="WTO24" s="48"/>
      <c r="WTP24" s="48"/>
      <c r="WTQ24" s="48"/>
      <c r="WTR24" s="48"/>
      <c r="WTS24" s="48"/>
      <c r="WTT24" s="48"/>
      <c r="WTU24" s="48"/>
      <c r="WTV24" s="48"/>
      <c r="WTW24" s="48"/>
      <c r="WTX24" s="48"/>
      <c r="WTY24" s="48"/>
      <c r="WTZ24" s="48"/>
      <c r="WUA24" s="48"/>
      <c r="WUB24" s="49"/>
      <c r="WUC24" s="48"/>
      <c r="WUD24" s="48"/>
      <c r="WUE24" s="48"/>
      <c r="WUF24" s="48"/>
      <c r="WUG24" s="48"/>
      <c r="WUH24" s="48"/>
      <c r="WUI24" s="48"/>
      <c r="WUJ24" s="48"/>
      <c r="WUK24" s="48"/>
      <c r="WUL24" s="48"/>
      <c r="WUM24" s="48"/>
      <c r="WUN24" s="48"/>
      <c r="WUO24" s="48"/>
      <c r="WUP24" s="49"/>
      <c r="WUQ24" s="48"/>
      <c r="WUR24" s="48"/>
      <c r="WUS24" s="48"/>
      <c r="WUT24" s="48"/>
      <c r="WUU24" s="48"/>
      <c r="WUV24" s="48"/>
      <c r="WUW24" s="48"/>
      <c r="WUX24" s="48"/>
      <c r="WUY24" s="48"/>
      <c r="WUZ24" s="48"/>
      <c r="WVA24" s="48"/>
      <c r="WVB24" s="48"/>
      <c r="WVC24" s="48"/>
      <c r="WVD24" s="49"/>
      <c r="WVE24" s="48"/>
      <c r="WVF24" s="48"/>
      <c r="WVG24" s="48"/>
      <c r="WVH24" s="48"/>
      <c r="WVI24" s="48"/>
      <c r="WVJ24" s="48"/>
      <c r="WVK24" s="48"/>
      <c r="WVL24" s="48"/>
      <c r="WVM24" s="48"/>
      <c r="WVN24" s="48"/>
      <c r="WVO24" s="48"/>
      <c r="WVP24" s="48"/>
      <c r="WVQ24" s="48"/>
      <c r="WVR24" s="49"/>
      <c r="WVS24" s="48"/>
      <c r="WVT24" s="48"/>
      <c r="WVU24" s="48"/>
      <c r="WVV24" s="48"/>
      <c r="WVW24" s="48"/>
      <c r="WVX24" s="48"/>
      <c r="WVY24" s="48"/>
      <c r="WVZ24" s="48"/>
      <c r="WWA24" s="48"/>
      <c r="WWB24" s="48"/>
      <c r="WWC24" s="48"/>
      <c r="WWD24" s="48"/>
      <c r="WWE24" s="48"/>
      <c r="WWF24" s="49"/>
      <c r="WWG24" s="48"/>
      <c r="WWH24" s="48"/>
      <c r="WWI24" s="48"/>
      <c r="WWJ24" s="48"/>
      <c r="WWK24" s="48"/>
      <c r="WWL24" s="48"/>
      <c r="WWM24" s="48"/>
      <c r="WWN24" s="48"/>
      <c r="WWO24" s="48"/>
      <c r="WWP24" s="48"/>
      <c r="WWQ24" s="48"/>
      <c r="WWR24" s="48"/>
      <c r="WWS24" s="48"/>
      <c r="WWT24" s="49"/>
      <c r="WWU24" s="48"/>
      <c r="WWV24" s="48"/>
      <c r="WWW24" s="48"/>
      <c r="WWX24" s="48"/>
      <c r="WWY24" s="48"/>
      <c r="WWZ24" s="48"/>
      <c r="WXA24" s="48"/>
      <c r="WXB24" s="48"/>
      <c r="WXC24" s="48"/>
      <c r="WXD24" s="48"/>
      <c r="WXE24" s="48"/>
      <c r="WXF24" s="48"/>
      <c r="WXG24" s="48"/>
      <c r="WXH24" s="49"/>
      <c r="WXI24" s="48"/>
      <c r="WXJ24" s="48"/>
      <c r="WXK24" s="48"/>
      <c r="WXL24" s="48"/>
      <c r="WXM24" s="48"/>
      <c r="WXN24" s="48"/>
      <c r="WXO24" s="48"/>
      <c r="WXP24" s="48"/>
      <c r="WXQ24" s="48"/>
      <c r="WXR24" s="48"/>
      <c r="WXS24" s="48"/>
      <c r="WXT24" s="48"/>
      <c r="WXU24" s="48"/>
      <c r="WXV24" s="49"/>
      <c r="WXW24" s="48"/>
      <c r="WXX24" s="48"/>
      <c r="WXY24" s="48"/>
      <c r="WXZ24" s="48"/>
      <c r="WYA24" s="48"/>
      <c r="WYB24" s="48"/>
      <c r="WYC24" s="48"/>
      <c r="WYD24" s="48"/>
      <c r="WYE24" s="48"/>
      <c r="WYF24" s="48"/>
      <c r="WYG24" s="48"/>
      <c r="WYH24" s="48"/>
      <c r="WYI24" s="48"/>
      <c r="WYJ24" s="49"/>
      <c r="WYK24" s="48"/>
      <c r="WYL24" s="48"/>
      <c r="WYM24" s="48"/>
      <c r="WYN24" s="48"/>
      <c r="WYO24" s="48"/>
      <c r="WYP24" s="48"/>
      <c r="WYQ24" s="48"/>
      <c r="WYR24" s="48"/>
      <c r="WYS24" s="48"/>
      <c r="WYT24" s="48"/>
      <c r="WYU24" s="48"/>
      <c r="WYV24" s="48"/>
      <c r="WYW24" s="48"/>
      <c r="WYX24" s="49"/>
      <c r="WYY24" s="48"/>
      <c r="WYZ24" s="48"/>
      <c r="WZA24" s="48"/>
      <c r="WZB24" s="48"/>
      <c r="WZC24" s="48"/>
      <c r="WZD24" s="48"/>
      <c r="WZE24" s="48"/>
      <c r="WZF24" s="48"/>
      <c r="WZG24" s="48"/>
      <c r="WZH24" s="48"/>
      <c r="WZI24" s="48"/>
      <c r="WZJ24" s="48"/>
      <c r="WZK24" s="48"/>
      <c r="WZL24" s="49"/>
      <c r="WZM24" s="48"/>
      <c r="WZN24" s="48"/>
      <c r="WZO24" s="48"/>
      <c r="WZP24" s="48"/>
      <c r="WZQ24" s="48"/>
      <c r="WZR24" s="48"/>
      <c r="WZS24" s="48"/>
      <c r="WZT24" s="48"/>
      <c r="WZU24" s="48"/>
      <c r="WZV24" s="48"/>
      <c r="WZW24" s="48"/>
      <c r="WZX24" s="48"/>
      <c r="WZY24" s="48"/>
      <c r="WZZ24" s="49"/>
      <c r="XAA24" s="48"/>
      <c r="XAB24" s="48"/>
      <c r="XAC24" s="48"/>
      <c r="XAD24" s="48"/>
      <c r="XAE24" s="48"/>
      <c r="XAF24" s="48"/>
      <c r="XAG24" s="48"/>
      <c r="XAH24" s="48"/>
      <c r="XAI24" s="48"/>
      <c r="XAJ24" s="48"/>
      <c r="XAK24" s="48"/>
      <c r="XAL24" s="48"/>
      <c r="XAM24" s="48"/>
      <c r="XAN24" s="49"/>
      <c r="XAO24" s="48"/>
      <c r="XAP24" s="48"/>
      <c r="XAQ24" s="48"/>
      <c r="XAR24" s="48"/>
      <c r="XAS24" s="48"/>
      <c r="XAT24" s="48"/>
      <c r="XAU24" s="48"/>
      <c r="XAV24" s="48"/>
      <c r="XAW24" s="48"/>
      <c r="XAX24" s="48"/>
      <c r="XAY24" s="48"/>
      <c r="XAZ24" s="48"/>
      <c r="XBA24" s="48"/>
      <c r="XBB24" s="49"/>
      <c r="XBC24" s="48"/>
      <c r="XBD24" s="48"/>
      <c r="XBE24" s="48"/>
      <c r="XBF24" s="48"/>
      <c r="XBG24" s="48"/>
      <c r="XBH24" s="48"/>
      <c r="XBI24" s="48"/>
      <c r="XBJ24" s="48"/>
      <c r="XBK24" s="48"/>
      <c r="XBL24" s="48"/>
      <c r="XBM24" s="48"/>
      <c r="XBN24" s="48"/>
      <c r="XBO24" s="48"/>
      <c r="XBP24" s="49"/>
      <c r="XBQ24" s="48"/>
      <c r="XBR24" s="48"/>
      <c r="XBS24" s="48"/>
      <c r="XBT24" s="48"/>
      <c r="XBU24" s="48"/>
      <c r="XBV24" s="48"/>
      <c r="XBW24" s="48"/>
      <c r="XBX24" s="48"/>
      <c r="XBY24" s="48"/>
      <c r="XBZ24" s="48"/>
      <c r="XCA24" s="48"/>
      <c r="XCB24" s="48"/>
      <c r="XCC24" s="48"/>
      <c r="XCD24" s="49"/>
      <c r="XCE24" s="48"/>
      <c r="XCF24" s="48"/>
      <c r="XCG24" s="48"/>
      <c r="XCH24" s="48"/>
      <c r="XCI24" s="48"/>
      <c r="XCJ24" s="48"/>
      <c r="XCK24" s="48"/>
      <c r="XCL24" s="48"/>
      <c r="XCM24" s="48"/>
      <c r="XCN24" s="48"/>
      <c r="XCO24" s="48"/>
      <c r="XCP24" s="48"/>
      <c r="XCQ24" s="48"/>
      <c r="XCR24" s="49"/>
      <c r="XCS24" s="48"/>
      <c r="XCT24" s="48"/>
      <c r="XCU24" s="48"/>
      <c r="XCV24" s="48"/>
      <c r="XCW24" s="48"/>
      <c r="XCX24" s="48"/>
      <c r="XCY24" s="48"/>
      <c r="XCZ24" s="48"/>
      <c r="XDA24" s="48"/>
      <c r="XDB24" s="48"/>
      <c r="XDC24" s="48"/>
      <c r="XDD24" s="48"/>
      <c r="XDE24" s="48"/>
      <c r="XDF24" s="49"/>
      <c r="XDG24" s="48"/>
      <c r="XDH24" s="48"/>
      <c r="XDI24" s="48"/>
      <c r="XDJ24" s="48"/>
      <c r="XDK24" s="48"/>
      <c r="XDL24" s="48"/>
      <c r="XDM24" s="48"/>
      <c r="XDN24" s="48"/>
      <c r="XDO24" s="48"/>
      <c r="XDP24" s="48"/>
      <c r="XDQ24" s="48"/>
      <c r="XDR24" s="48"/>
      <c r="XDS24" s="48"/>
      <c r="XDT24" s="49"/>
      <c r="XDU24" s="48"/>
      <c r="XDV24" s="48"/>
      <c r="XDW24" s="48"/>
      <c r="XDX24" s="48"/>
      <c r="XDY24" s="48"/>
      <c r="XDZ24" s="48"/>
      <c r="XEA24" s="48"/>
      <c r="XEB24" s="48"/>
      <c r="XEC24" s="48"/>
      <c r="XED24" s="48"/>
      <c r="XEE24" s="48"/>
      <c r="XEF24" s="48"/>
      <c r="XEG24" s="48"/>
      <c r="XEH24" s="49"/>
      <c r="XEI24" s="48"/>
      <c r="XEJ24" s="48"/>
      <c r="XEK24" s="48"/>
      <c r="XEL24" s="48"/>
    </row>
    <row r="25" spans="1:16366">
      <c r="A25" s="91"/>
      <c r="B25" s="92"/>
      <c r="C25" s="92"/>
      <c r="D25" s="92"/>
      <c r="E25" s="92"/>
      <c r="F25" s="92"/>
      <c r="G25" s="92"/>
      <c r="H25" s="92"/>
      <c r="I25" s="92"/>
      <c r="J25" s="92"/>
      <c r="K25" s="92"/>
      <c r="L25" s="92"/>
      <c r="M25" s="92"/>
      <c r="N25" s="93"/>
    </row>
    <row r="26" spans="1:16366">
      <c r="A26" s="94"/>
      <c r="B26" s="92"/>
      <c r="C26" s="92"/>
      <c r="D26" s="92"/>
      <c r="E26" s="92"/>
      <c r="F26" s="92"/>
      <c r="G26" s="92"/>
      <c r="H26" s="92"/>
      <c r="I26" s="92"/>
      <c r="J26" s="92"/>
      <c r="K26" s="92"/>
      <c r="L26" s="92"/>
      <c r="M26" s="92"/>
      <c r="N26" s="93"/>
    </row>
    <row r="27" spans="1:16366">
      <c r="A27" s="91"/>
      <c r="B27" s="92"/>
      <c r="C27" s="92"/>
      <c r="D27" s="92"/>
      <c r="E27" s="92"/>
      <c r="F27" s="92"/>
      <c r="G27" s="92"/>
      <c r="H27" s="92"/>
      <c r="I27" s="92"/>
      <c r="J27" s="92"/>
      <c r="K27" s="92"/>
      <c r="L27" s="92"/>
      <c r="M27" s="92"/>
      <c r="N27" s="93"/>
    </row>
    <row r="28" spans="1:16366">
      <c r="A28" s="91"/>
      <c r="B28" s="92"/>
      <c r="C28" s="92"/>
      <c r="D28" s="92"/>
      <c r="E28" s="92"/>
      <c r="F28" s="92"/>
      <c r="G28" s="92"/>
      <c r="H28" s="92"/>
      <c r="I28" s="92"/>
      <c r="J28" s="92"/>
      <c r="K28" s="92"/>
      <c r="L28" s="92"/>
      <c r="M28" s="92"/>
      <c r="N28" s="93"/>
    </row>
    <row r="29" spans="1:16366">
      <c r="A29" s="91"/>
      <c r="B29" s="92"/>
      <c r="C29" s="92"/>
      <c r="D29" s="92"/>
      <c r="E29" s="92"/>
      <c r="F29" s="92"/>
      <c r="G29" s="92"/>
      <c r="H29" s="92"/>
      <c r="I29" s="92"/>
      <c r="J29" s="92"/>
      <c r="K29" s="92"/>
      <c r="L29" s="92"/>
      <c r="M29" s="92"/>
      <c r="N29" s="93"/>
    </row>
    <row r="30" spans="1:16366">
      <c r="A30" s="91"/>
      <c r="B30" s="92"/>
      <c r="C30" s="92"/>
      <c r="D30" s="92"/>
      <c r="E30" s="92"/>
      <c r="F30" s="92"/>
      <c r="G30" s="92"/>
      <c r="H30" s="92"/>
      <c r="I30" s="92"/>
      <c r="J30" s="92"/>
      <c r="K30" s="92"/>
      <c r="L30" s="92"/>
      <c r="M30" s="92"/>
      <c r="N30" s="93"/>
    </row>
    <row r="31" spans="1:16366">
      <c r="A31" s="91"/>
      <c r="B31" s="92"/>
      <c r="C31" s="92"/>
      <c r="D31" s="92"/>
      <c r="E31" s="92"/>
      <c r="F31" s="92"/>
      <c r="G31" s="92"/>
      <c r="H31" s="92"/>
      <c r="I31" s="92"/>
      <c r="J31" s="92"/>
      <c r="K31" s="92"/>
      <c r="L31" s="92"/>
      <c r="M31" s="92"/>
      <c r="N31" s="93"/>
    </row>
    <row r="32" spans="1:16366">
      <c r="A32" s="91"/>
      <c r="B32" s="92"/>
      <c r="C32" s="92"/>
      <c r="D32" s="92"/>
      <c r="E32" s="92"/>
      <c r="F32" s="92"/>
      <c r="G32" s="92"/>
      <c r="H32" s="92"/>
      <c r="I32" s="92"/>
      <c r="J32" s="92"/>
      <c r="K32" s="92"/>
      <c r="L32" s="92"/>
      <c r="M32" s="92"/>
      <c r="N32" s="93"/>
    </row>
    <row r="33" spans="1:14">
      <c r="A33" s="91"/>
      <c r="B33" s="92"/>
      <c r="C33" s="92"/>
      <c r="D33" s="92"/>
      <c r="E33" s="92"/>
      <c r="F33" s="92"/>
      <c r="G33" s="92"/>
      <c r="H33" s="92"/>
      <c r="I33" s="92"/>
      <c r="J33" s="92"/>
      <c r="K33" s="92"/>
      <c r="L33" s="92"/>
      <c r="M33" s="92"/>
      <c r="N33" s="93"/>
    </row>
    <row r="34" spans="1:14">
      <c r="A34" s="91"/>
      <c r="B34" s="92"/>
      <c r="C34" s="92"/>
      <c r="D34" s="92"/>
      <c r="E34" s="92"/>
      <c r="F34" s="92"/>
      <c r="G34" s="92"/>
      <c r="H34" s="92"/>
      <c r="I34" s="92"/>
      <c r="J34" s="92"/>
      <c r="K34" s="92"/>
      <c r="L34" s="92"/>
      <c r="M34" s="92"/>
      <c r="N34" s="93"/>
    </row>
    <row r="35" spans="1:14">
      <c r="A35" s="91"/>
      <c r="B35" s="92"/>
      <c r="C35" s="92"/>
      <c r="D35" s="92"/>
      <c r="E35" s="92"/>
      <c r="F35" s="92"/>
      <c r="G35" s="92"/>
      <c r="H35" s="92"/>
      <c r="I35" s="92"/>
      <c r="J35" s="92"/>
      <c r="K35" s="92"/>
      <c r="L35" s="92"/>
      <c r="M35" s="92"/>
      <c r="N35" s="93"/>
    </row>
    <row r="36" spans="1:14">
      <c r="A36" s="91"/>
      <c r="B36" s="92"/>
      <c r="C36" s="92"/>
      <c r="D36" s="92"/>
      <c r="E36" s="92"/>
      <c r="F36" s="92"/>
      <c r="G36" s="92"/>
      <c r="H36" s="92"/>
      <c r="I36" s="92"/>
      <c r="J36" s="92"/>
      <c r="K36" s="92"/>
      <c r="L36" s="92"/>
      <c r="M36" s="92"/>
      <c r="N36" s="93"/>
    </row>
    <row r="37" spans="1:14">
      <c r="A37" s="91"/>
      <c r="B37" s="92"/>
      <c r="C37" s="92"/>
      <c r="D37" s="92"/>
      <c r="E37" s="92"/>
      <c r="F37" s="92"/>
      <c r="G37" s="92"/>
      <c r="H37" s="92"/>
      <c r="I37" s="92"/>
      <c r="J37" s="92"/>
      <c r="K37" s="92"/>
      <c r="L37" s="92"/>
      <c r="M37" s="92"/>
      <c r="N37" s="93"/>
    </row>
    <row r="38" spans="1:14">
      <c r="A38" s="91"/>
      <c r="B38" s="92"/>
      <c r="C38" s="92"/>
      <c r="D38" s="92"/>
      <c r="E38" s="92"/>
      <c r="F38" s="92"/>
      <c r="G38" s="92"/>
      <c r="H38" s="92"/>
      <c r="I38" s="92"/>
      <c r="J38" s="92"/>
      <c r="K38" s="92"/>
      <c r="L38" s="92"/>
      <c r="M38" s="92"/>
      <c r="N38" s="93"/>
    </row>
    <row r="39" spans="1:14">
      <c r="A39" s="91"/>
      <c r="B39" s="92"/>
      <c r="C39" s="92"/>
      <c r="D39" s="92"/>
      <c r="E39" s="92"/>
      <c r="F39" s="92"/>
      <c r="G39" s="92"/>
      <c r="H39" s="92"/>
      <c r="I39" s="92"/>
      <c r="J39" s="92"/>
      <c r="K39" s="92"/>
      <c r="L39" s="92"/>
      <c r="M39" s="92"/>
      <c r="N39" s="93"/>
    </row>
    <row r="40" spans="1:14">
      <c r="A40" s="91"/>
      <c r="B40" s="92"/>
      <c r="C40" s="92"/>
      <c r="D40" s="92"/>
      <c r="E40" s="92"/>
      <c r="F40" s="92"/>
      <c r="G40" s="92"/>
      <c r="H40" s="92"/>
      <c r="I40" s="92"/>
      <c r="J40" s="92"/>
      <c r="K40" s="92"/>
      <c r="L40" s="92"/>
      <c r="M40" s="92"/>
      <c r="N40" s="93"/>
    </row>
    <row r="41" spans="1:14">
      <c r="A41" s="91"/>
      <c r="B41" s="92"/>
      <c r="C41" s="92"/>
      <c r="D41" s="92"/>
      <c r="E41" s="92"/>
      <c r="F41" s="92"/>
      <c r="G41" s="92"/>
      <c r="H41" s="92"/>
      <c r="I41" s="92"/>
      <c r="J41" s="92"/>
      <c r="K41" s="92"/>
      <c r="L41" s="92"/>
      <c r="M41" s="92"/>
      <c r="N41" s="93"/>
    </row>
    <row r="42" spans="1:14">
      <c r="A42" s="91"/>
      <c r="B42" s="92"/>
      <c r="C42" s="92"/>
      <c r="D42" s="92"/>
      <c r="E42" s="92"/>
      <c r="F42" s="92"/>
      <c r="G42" s="92"/>
      <c r="H42" s="92"/>
      <c r="I42" s="92"/>
      <c r="J42" s="92"/>
      <c r="K42" s="92"/>
      <c r="L42" s="92"/>
      <c r="M42" s="92"/>
      <c r="N42" s="93"/>
    </row>
    <row r="43" spans="1:14">
      <c r="A43" s="91"/>
      <c r="B43" s="92"/>
      <c r="C43" s="92"/>
      <c r="D43" s="92"/>
      <c r="E43" s="92"/>
      <c r="F43" s="92"/>
      <c r="G43" s="92"/>
      <c r="H43" s="92"/>
      <c r="I43" s="92"/>
      <c r="J43" s="92"/>
      <c r="K43" s="92"/>
      <c r="L43" s="92"/>
      <c r="M43" s="92"/>
      <c r="N43" s="93"/>
    </row>
    <row r="44" spans="1:14">
      <c r="A44" s="91"/>
      <c r="B44" s="92"/>
      <c r="C44" s="92"/>
      <c r="D44" s="92"/>
      <c r="E44" s="92"/>
      <c r="F44" s="92"/>
      <c r="G44" s="92"/>
      <c r="H44" s="92"/>
      <c r="I44" s="92"/>
      <c r="J44" s="92"/>
      <c r="K44" s="92"/>
      <c r="L44" s="92"/>
      <c r="M44" s="92"/>
      <c r="N44" s="93"/>
    </row>
    <row r="45" spans="1:14">
      <c r="A45" s="91"/>
      <c r="B45" s="92"/>
      <c r="C45" s="92"/>
      <c r="D45" s="92"/>
      <c r="E45" s="92"/>
      <c r="F45" s="92"/>
      <c r="G45" s="92"/>
      <c r="H45" s="92"/>
      <c r="I45" s="92"/>
      <c r="J45" s="92"/>
      <c r="K45" s="92"/>
      <c r="L45" s="92"/>
      <c r="M45" s="92"/>
      <c r="N45" s="93"/>
    </row>
    <row r="46" spans="1:14">
      <c r="A46" s="91"/>
      <c r="B46" s="92"/>
      <c r="C46" s="92"/>
      <c r="D46" s="92"/>
      <c r="E46" s="92"/>
      <c r="F46" s="92"/>
      <c r="G46" s="92"/>
      <c r="H46" s="92"/>
      <c r="I46" s="92"/>
      <c r="J46" s="92"/>
      <c r="K46" s="92"/>
      <c r="L46" s="92"/>
      <c r="M46" s="92"/>
      <c r="N46" s="93"/>
    </row>
    <row r="47" spans="1:14">
      <c r="A47" s="91"/>
      <c r="B47" s="92"/>
      <c r="C47" s="92"/>
      <c r="D47" s="92"/>
      <c r="E47" s="92"/>
      <c r="F47" s="92"/>
      <c r="G47" s="92"/>
      <c r="H47" s="92"/>
      <c r="I47" s="92"/>
      <c r="J47" s="92"/>
      <c r="K47" s="92"/>
      <c r="L47" s="92"/>
      <c r="M47" s="92"/>
      <c r="N47" s="93"/>
    </row>
    <row r="48" spans="1:14">
      <c r="A48" s="91"/>
      <c r="B48" s="92"/>
      <c r="C48" s="92"/>
      <c r="D48" s="92"/>
      <c r="E48" s="92"/>
      <c r="F48" s="92"/>
      <c r="G48" s="92"/>
      <c r="H48" s="92"/>
      <c r="I48" s="92"/>
      <c r="J48" s="92"/>
      <c r="K48" s="92"/>
      <c r="L48" s="92"/>
      <c r="M48" s="92"/>
      <c r="N48" s="93"/>
    </row>
    <row r="49" spans="1:14" s="14" customFormat="1">
      <c r="A49" s="95"/>
      <c r="B49" s="96"/>
      <c r="C49" s="96"/>
      <c r="D49" s="96"/>
      <c r="E49" s="96"/>
      <c r="F49" s="96"/>
      <c r="G49" s="96"/>
      <c r="H49" s="96"/>
      <c r="I49" s="96"/>
      <c r="J49" s="96"/>
      <c r="K49" s="96"/>
      <c r="L49" s="96"/>
      <c r="M49" s="96"/>
      <c r="N49" s="93"/>
    </row>
    <row r="50" spans="1:14">
      <c r="A50" s="91"/>
      <c r="B50" s="92"/>
      <c r="C50" s="92"/>
      <c r="D50" s="92"/>
      <c r="E50" s="92"/>
      <c r="F50" s="92"/>
      <c r="G50" s="92"/>
      <c r="H50" s="92"/>
      <c r="I50" s="92"/>
      <c r="J50" s="92"/>
      <c r="K50" s="92"/>
      <c r="L50" s="92"/>
      <c r="M50" s="92"/>
      <c r="N50" s="93"/>
    </row>
    <row r="51" spans="1:14">
      <c r="A51" s="91"/>
      <c r="B51" s="92"/>
      <c r="C51" s="92"/>
      <c r="D51" s="92"/>
      <c r="E51" s="92"/>
      <c r="F51" s="92"/>
      <c r="G51" s="92"/>
      <c r="H51" s="92"/>
      <c r="I51" s="92"/>
      <c r="J51" s="92"/>
      <c r="K51" s="92"/>
      <c r="L51" s="92"/>
      <c r="M51" s="92"/>
      <c r="N51" s="93"/>
    </row>
    <row r="52" spans="1:14" ht="2.25" customHeight="1" thickBot="1">
      <c r="A52" s="19"/>
      <c r="B52" s="46"/>
      <c r="C52" s="46"/>
      <c r="D52" s="46"/>
      <c r="E52" s="46"/>
      <c r="F52" s="46"/>
      <c r="G52" s="46"/>
      <c r="H52" s="46"/>
      <c r="I52" s="46"/>
      <c r="J52" s="46"/>
      <c r="K52" s="46"/>
      <c r="L52" s="46"/>
      <c r="M52" s="46"/>
      <c r="N52" s="19"/>
    </row>
    <row r="53" spans="1:14" s="626" customFormat="1" ht="49.5" customHeight="1">
      <c r="A53" s="888" t="s">
        <v>1906</v>
      </c>
      <c r="B53" s="889"/>
      <c r="C53" s="889"/>
      <c r="D53" s="889"/>
      <c r="E53" s="889"/>
      <c r="F53" s="889"/>
      <c r="G53" s="889"/>
      <c r="H53" s="889"/>
      <c r="I53" s="889"/>
      <c r="J53" s="889"/>
      <c r="K53" s="889"/>
      <c r="L53" s="889"/>
      <c r="M53" s="890"/>
    </row>
    <row r="54" spans="1:14">
      <c r="A54" s="707" t="s">
        <v>962</v>
      </c>
      <c r="B54" s="46"/>
      <c r="C54" s="46"/>
      <c r="D54" s="46"/>
      <c r="E54" s="46"/>
      <c r="F54" s="46"/>
      <c r="G54" s="46"/>
      <c r="H54" s="46"/>
      <c r="I54" s="46"/>
      <c r="J54" s="46"/>
      <c r="K54" s="46"/>
      <c r="L54" s="46"/>
      <c r="M54" s="708"/>
      <c r="N54" s="1"/>
    </row>
    <row r="55" spans="1:14">
      <c r="A55" s="707" t="s">
        <v>963</v>
      </c>
      <c r="B55" s="46"/>
      <c r="C55" s="46"/>
      <c r="D55" s="46"/>
      <c r="E55" s="46"/>
      <c r="F55" s="46"/>
      <c r="G55" s="46"/>
      <c r="H55" s="46"/>
      <c r="I55" s="46"/>
      <c r="J55" s="46"/>
      <c r="K55" s="46"/>
      <c r="L55" s="46"/>
      <c r="M55" s="708"/>
      <c r="N55" s="1"/>
    </row>
    <row r="56" spans="1:14" ht="13.5" thickBot="1">
      <c r="A56" s="709" t="s">
        <v>964</v>
      </c>
      <c r="B56" s="710"/>
      <c r="C56" s="710"/>
      <c r="D56" s="710"/>
      <c r="E56" s="710"/>
      <c r="F56" s="710"/>
      <c r="G56" s="710"/>
      <c r="H56" s="710"/>
      <c r="I56" s="710"/>
      <c r="J56" s="710"/>
      <c r="K56" s="710"/>
      <c r="L56" s="710"/>
      <c r="M56" s="711"/>
      <c r="N56" s="1"/>
    </row>
  </sheetData>
  <mergeCells count="1">
    <mergeCell ref="A53:M53"/>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dimension ref="A1:XEE81"/>
  <sheetViews>
    <sheetView topLeftCell="A19" workbookViewId="0">
      <selection activeCell="H54" sqref="H54"/>
    </sheetView>
  </sheetViews>
  <sheetFormatPr defaultRowHeight="12.75"/>
  <cols>
    <col min="1" max="1" width="10.85546875" style="1" customWidth="1"/>
    <col min="2" max="13" width="5.85546875" style="1" customWidth="1"/>
    <col min="14" max="14" width="6.28515625" style="14" customWidth="1"/>
    <col min="15" max="16384" width="9.140625" style="1"/>
  </cols>
  <sheetData>
    <row r="1" spans="1:16359" ht="15">
      <c r="A1" s="6" t="s">
        <v>808</v>
      </c>
    </row>
    <row r="2" spans="1:16359">
      <c r="A2" s="14"/>
    </row>
    <row r="3" spans="1:16359" s="50" customFormat="1" ht="17.25" customHeight="1">
      <c r="A3" s="51" t="s">
        <v>850</v>
      </c>
      <c r="B3" s="51" t="s">
        <v>127</v>
      </c>
      <c r="C3" s="51" t="s">
        <v>128</v>
      </c>
      <c r="D3" s="51" t="s">
        <v>129</v>
      </c>
      <c r="E3" s="51" t="s">
        <v>130</v>
      </c>
      <c r="F3" s="51" t="s">
        <v>131</v>
      </c>
      <c r="G3" s="51" t="s">
        <v>132</v>
      </c>
      <c r="H3" s="51" t="s">
        <v>133</v>
      </c>
      <c r="I3" s="51" t="s">
        <v>134</v>
      </c>
      <c r="J3" s="51" t="s">
        <v>135</v>
      </c>
      <c r="K3" s="51" t="s">
        <v>136</v>
      </c>
      <c r="L3" s="51" t="s">
        <v>137</v>
      </c>
      <c r="M3" s="51" t="s">
        <v>138</v>
      </c>
      <c r="N3" s="51" t="s">
        <v>185</v>
      </c>
      <c r="O3" s="48"/>
      <c r="P3" s="48"/>
      <c r="Q3" s="49"/>
      <c r="R3" s="48"/>
      <c r="S3" s="48"/>
      <c r="T3" s="48"/>
      <c r="U3" s="48"/>
      <c r="V3" s="48"/>
      <c r="W3" s="48"/>
      <c r="X3" s="48"/>
      <c r="Y3" s="48"/>
      <c r="Z3" s="48"/>
      <c r="AA3" s="48"/>
      <c r="AB3" s="48"/>
      <c r="AC3" s="48"/>
      <c r="AD3" s="48"/>
      <c r="AE3" s="49"/>
      <c r="AF3" s="48"/>
      <c r="AG3" s="48"/>
      <c r="AH3" s="48"/>
      <c r="AI3" s="48"/>
      <c r="AJ3" s="48"/>
      <c r="AK3" s="48"/>
      <c r="AL3" s="48"/>
      <c r="AM3" s="48"/>
      <c r="AN3" s="48"/>
      <c r="AO3" s="48"/>
      <c r="AP3" s="48"/>
      <c r="AQ3" s="48"/>
      <c r="AR3" s="48"/>
      <c r="AS3" s="49"/>
      <c r="AT3" s="48"/>
      <c r="AU3" s="48"/>
      <c r="AV3" s="48"/>
      <c r="AW3" s="48"/>
      <c r="AX3" s="48"/>
      <c r="AY3" s="48"/>
      <c r="AZ3" s="48"/>
      <c r="BA3" s="48"/>
      <c r="BB3" s="48"/>
      <c r="BC3" s="48"/>
      <c r="BD3" s="48"/>
      <c r="BE3" s="48"/>
      <c r="BF3" s="48"/>
      <c r="BG3" s="49"/>
      <c r="BH3" s="48"/>
      <c r="BI3" s="48"/>
      <c r="BJ3" s="48"/>
      <c r="BK3" s="48"/>
      <c r="BL3" s="48"/>
      <c r="BM3" s="48"/>
      <c r="BN3" s="48"/>
      <c r="BO3" s="48"/>
      <c r="BP3" s="48"/>
      <c r="BQ3" s="48"/>
      <c r="BR3" s="48"/>
      <c r="BS3" s="48"/>
      <c r="BT3" s="48"/>
      <c r="BU3" s="49"/>
      <c r="BV3" s="48"/>
      <c r="BW3" s="48"/>
      <c r="BX3" s="48"/>
      <c r="BY3" s="48"/>
      <c r="BZ3" s="48"/>
      <c r="CA3" s="48"/>
      <c r="CB3" s="48"/>
      <c r="CC3" s="48"/>
      <c r="CD3" s="48"/>
      <c r="CE3" s="48"/>
      <c r="CF3" s="48"/>
      <c r="CG3" s="48"/>
      <c r="CH3" s="48"/>
      <c r="CI3" s="49"/>
      <c r="CJ3" s="48"/>
      <c r="CK3" s="48"/>
      <c r="CL3" s="48"/>
      <c r="CM3" s="48"/>
      <c r="CN3" s="48"/>
      <c r="CO3" s="48"/>
      <c r="CP3" s="48"/>
      <c r="CQ3" s="48"/>
      <c r="CR3" s="48"/>
      <c r="CS3" s="48"/>
      <c r="CT3" s="48"/>
      <c r="CU3" s="48"/>
      <c r="CV3" s="48"/>
      <c r="CW3" s="49"/>
      <c r="CX3" s="48"/>
      <c r="CY3" s="48"/>
      <c r="CZ3" s="48"/>
      <c r="DA3" s="48"/>
      <c r="DB3" s="48"/>
      <c r="DC3" s="48"/>
      <c r="DD3" s="48"/>
      <c r="DE3" s="48"/>
      <c r="DF3" s="48"/>
      <c r="DG3" s="48"/>
      <c r="DH3" s="48"/>
      <c r="DI3" s="48"/>
      <c r="DJ3" s="48"/>
      <c r="DK3" s="49"/>
      <c r="DL3" s="48"/>
      <c r="DM3" s="48"/>
      <c r="DN3" s="48"/>
      <c r="DO3" s="48"/>
      <c r="DP3" s="48"/>
      <c r="DQ3" s="48"/>
      <c r="DR3" s="48"/>
      <c r="DS3" s="48"/>
      <c r="DT3" s="48"/>
      <c r="DU3" s="48"/>
      <c r="DV3" s="48"/>
      <c r="DW3" s="48"/>
      <c r="DX3" s="48"/>
      <c r="DY3" s="49"/>
      <c r="DZ3" s="48"/>
      <c r="EA3" s="48"/>
      <c r="EB3" s="48"/>
      <c r="EC3" s="48"/>
      <c r="ED3" s="48"/>
      <c r="EE3" s="48"/>
      <c r="EF3" s="48"/>
      <c r="EG3" s="48"/>
      <c r="EH3" s="48"/>
      <c r="EI3" s="48"/>
      <c r="EJ3" s="48"/>
      <c r="EK3" s="48"/>
      <c r="EL3" s="48"/>
      <c r="EM3" s="49"/>
      <c r="EN3" s="48"/>
      <c r="EO3" s="48"/>
      <c r="EP3" s="48"/>
      <c r="EQ3" s="48"/>
      <c r="ER3" s="48"/>
      <c r="ES3" s="48"/>
      <c r="ET3" s="48"/>
      <c r="EU3" s="48"/>
      <c r="EV3" s="48"/>
      <c r="EW3" s="48"/>
      <c r="EX3" s="48"/>
      <c r="EY3" s="48"/>
      <c r="EZ3" s="48"/>
      <c r="FA3" s="49"/>
      <c r="FB3" s="48"/>
      <c r="FC3" s="48"/>
      <c r="FD3" s="48"/>
      <c r="FE3" s="48"/>
      <c r="FF3" s="48"/>
      <c r="FG3" s="48"/>
      <c r="FH3" s="48"/>
      <c r="FI3" s="48"/>
      <c r="FJ3" s="48"/>
      <c r="FK3" s="48"/>
      <c r="FL3" s="48"/>
      <c r="FM3" s="48"/>
      <c r="FN3" s="48"/>
      <c r="FO3" s="49"/>
      <c r="FP3" s="48"/>
      <c r="FQ3" s="48"/>
      <c r="FR3" s="48"/>
      <c r="FS3" s="48"/>
      <c r="FT3" s="48"/>
      <c r="FU3" s="48"/>
      <c r="FV3" s="48"/>
      <c r="FW3" s="48"/>
      <c r="FX3" s="48"/>
      <c r="FY3" s="48"/>
      <c r="FZ3" s="48"/>
      <c r="GA3" s="48"/>
      <c r="GB3" s="48"/>
      <c r="GC3" s="49"/>
      <c r="GD3" s="48"/>
      <c r="GE3" s="48"/>
      <c r="GF3" s="48"/>
      <c r="GG3" s="48"/>
      <c r="GH3" s="48"/>
      <c r="GI3" s="48"/>
      <c r="GJ3" s="48"/>
      <c r="GK3" s="48"/>
      <c r="GL3" s="48"/>
      <c r="GM3" s="48"/>
      <c r="GN3" s="48"/>
      <c r="GO3" s="48"/>
      <c r="GP3" s="48"/>
      <c r="GQ3" s="49"/>
      <c r="GR3" s="48"/>
      <c r="GS3" s="48"/>
      <c r="GT3" s="48"/>
      <c r="GU3" s="48"/>
      <c r="GV3" s="48"/>
      <c r="GW3" s="48"/>
      <c r="GX3" s="48"/>
      <c r="GY3" s="48"/>
      <c r="GZ3" s="48"/>
      <c r="HA3" s="48"/>
      <c r="HB3" s="48"/>
      <c r="HC3" s="48"/>
      <c r="HD3" s="48"/>
      <c r="HE3" s="49"/>
      <c r="HF3" s="48"/>
      <c r="HG3" s="48"/>
      <c r="HH3" s="48"/>
      <c r="HI3" s="48"/>
      <c r="HJ3" s="48"/>
      <c r="HK3" s="48"/>
      <c r="HL3" s="48"/>
      <c r="HM3" s="48"/>
      <c r="HN3" s="48"/>
      <c r="HO3" s="48"/>
      <c r="HP3" s="48"/>
      <c r="HQ3" s="48"/>
      <c r="HR3" s="48"/>
      <c r="HS3" s="49"/>
      <c r="HT3" s="48"/>
      <c r="HU3" s="48"/>
      <c r="HV3" s="48"/>
      <c r="HW3" s="48"/>
      <c r="HX3" s="48"/>
      <c r="HY3" s="48"/>
      <c r="HZ3" s="48"/>
      <c r="IA3" s="48"/>
      <c r="IB3" s="48"/>
      <c r="IC3" s="48"/>
      <c r="ID3" s="48"/>
      <c r="IE3" s="48"/>
      <c r="IF3" s="48"/>
      <c r="IG3" s="49"/>
      <c r="IH3" s="48"/>
      <c r="II3" s="48"/>
      <c r="IJ3" s="48"/>
      <c r="IK3" s="48"/>
      <c r="IL3" s="48"/>
      <c r="IM3" s="48"/>
      <c r="IN3" s="48"/>
      <c r="IO3" s="48"/>
      <c r="IP3" s="48"/>
      <c r="IQ3" s="48"/>
      <c r="IR3" s="48"/>
      <c r="IS3" s="48"/>
      <c r="IT3" s="48"/>
      <c r="IU3" s="49"/>
      <c r="IV3" s="48"/>
      <c r="IW3" s="48"/>
      <c r="IX3" s="48"/>
      <c r="IY3" s="48"/>
      <c r="IZ3" s="48"/>
      <c r="JA3" s="48"/>
      <c r="JB3" s="48"/>
      <c r="JC3" s="48"/>
      <c r="JD3" s="48"/>
      <c r="JE3" s="48"/>
      <c r="JF3" s="48"/>
      <c r="JG3" s="48"/>
      <c r="JH3" s="48"/>
      <c r="JI3" s="49"/>
      <c r="JJ3" s="48"/>
      <c r="JK3" s="48"/>
      <c r="JL3" s="48"/>
      <c r="JM3" s="48"/>
      <c r="JN3" s="48"/>
      <c r="JO3" s="48"/>
      <c r="JP3" s="48"/>
      <c r="JQ3" s="48"/>
      <c r="JR3" s="48"/>
      <c r="JS3" s="48"/>
      <c r="JT3" s="48"/>
      <c r="JU3" s="48"/>
      <c r="JV3" s="48"/>
      <c r="JW3" s="49"/>
      <c r="JX3" s="48"/>
      <c r="JY3" s="48"/>
      <c r="JZ3" s="48"/>
      <c r="KA3" s="48"/>
      <c r="KB3" s="48"/>
      <c r="KC3" s="48"/>
      <c r="KD3" s="48"/>
      <c r="KE3" s="48"/>
      <c r="KF3" s="48"/>
      <c r="KG3" s="48"/>
      <c r="KH3" s="48"/>
      <c r="KI3" s="48"/>
      <c r="KJ3" s="48"/>
      <c r="KK3" s="49"/>
      <c r="KL3" s="48"/>
      <c r="KM3" s="48"/>
      <c r="KN3" s="48"/>
      <c r="KO3" s="48"/>
      <c r="KP3" s="48"/>
      <c r="KQ3" s="48"/>
      <c r="KR3" s="48"/>
      <c r="KS3" s="48"/>
      <c r="KT3" s="48"/>
      <c r="KU3" s="48"/>
      <c r="KV3" s="48"/>
      <c r="KW3" s="48"/>
      <c r="KX3" s="48"/>
      <c r="KY3" s="49"/>
      <c r="KZ3" s="48"/>
      <c r="LA3" s="48"/>
      <c r="LB3" s="48"/>
      <c r="LC3" s="48"/>
      <c r="LD3" s="48"/>
      <c r="LE3" s="48"/>
      <c r="LF3" s="48"/>
      <c r="LG3" s="48"/>
      <c r="LH3" s="48"/>
      <c r="LI3" s="48"/>
      <c r="LJ3" s="48"/>
      <c r="LK3" s="48"/>
      <c r="LL3" s="48"/>
      <c r="LM3" s="49"/>
      <c r="LN3" s="48"/>
      <c r="LO3" s="48"/>
      <c r="LP3" s="48"/>
      <c r="LQ3" s="48"/>
      <c r="LR3" s="48"/>
      <c r="LS3" s="48"/>
      <c r="LT3" s="48"/>
      <c r="LU3" s="48"/>
      <c r="LV3" s="48"/>
      <c r="LW3" s="48"/>
      <c r="LX3" s="48"/>
      <c r="LY3" s="48"/>
      <c r="LZ3" s="48"/>
      <c r="MA3" s="49"/>
      <c r="MB3" s="48"/>
      <c r="MC3" s="48"/>
      <c r="MD3" s="48"/>
      <c r="ME3" s="48"/>
      <c r="MF3" s="48"/>
      <c r="MG3" s="48"/>
      <c r="MH3" s="48"/>
      <c r="MI3" s="48"/>
      <c r="MJ3" s="48"/>
      <c r="MK3" s="48"/>
      <c r="ML3" s="48"/>
      <c r="MM3" s="48"/>
      <c r="MN3" s="48"/>
      <c r="MO3" s="49"/>
      <c r="MP3" s="48"/>
      <c r="MQ3" s="48"/>
      <c r="MR3" s="48"/>
      <c r="MS3" s="48"/>
      <c r="MT3" s="48"/>
      <c r="MU3" s="48"/>
      <c r="MV3" s="48"/>
      <c r="MW3" s="48"/>
      <c r="MX3" s="48"/>
      <c r="MY3" s="48"/>
      <c r="MZ3" s="48"/>
      <c r="NA3" s="48"/>
      <c r="NB3" s="48"/>
      <c r="NC3" s="49"/>
      <c r="ND3" s="48"/>
      <c r="NE3" s="48"/>
      <c r="NF3" s="48"/>
      <c r="NG3" s="48"/>
      <c r="NH3" s="48"/>
      <c r="NI3" s="48"/>
      <c r="NJ3" s="48"/>
      <c r="NK3" s="48"/>
      <c r="NL3" s="48"/>
      <c r="NM3" s="48"/>
      <c r="NN3" s="48"/>
      <c r="NO3" s="48"/>
      <c r="NP3" s="48"/>
      <c r="NQ3" s="49"/>
      <c r="NR3" s="48"/>
      <c r="NS3" s="48"/>
      <c r="NT3" s="48"/>
      <c r="NU3" s="48"/>
      <c r="NV3" s="48"/>
      <c r="NW3" s="48"/>
      <c r="NX3" s="48"/>
      <c r="NY3" s="48"/>
      <c r="NZ3" s="48"/>
      <c r="OA3" s="48"/>
      <c r="OB3" s="48"/>
      <c r="OC3" s="48"/>
      <c r="OD3" s="48"/>
      <c r="OE3" s="49"/>
      <c r="OF3" s="48"/>
      <c r="OG3" s="48"/>
      <c r="OH3" s="48"/>
      <c r="OI3" s="48"/>
      <c r="OJ3" s="48"/>
      <c r="OK3" s="48"/>
      <c r="OL3" s="48"/>
      <c r="OM3" s="48"/>
      <c r="ON3" s="48"/>
      <c r="OO3" s="48"/>
      <c r="OP3" s="48"/>
      <c r="OQ3" s="48"/>
      <c r="OR3" s="48"/>
      <c r="OS3" s="49"/>
      <c r="OT3" s="48"/>
      <c r="OU3" s="48"/>
      <c r="OV3" s="48"/>
      <c r="OW3" s="48"/>
      <c r="OX3" s="48"/>
      <c r="OY3" s="48"/>
      <c r="OZ3" s="48"/>
      <c r="PA3" s="48"/>
      <c r="PB3" s="48"/>
      <c r="PC3" s="48"/>
      <c r="PD3" s="48"/>
      <c r="PE3" s="48"/>
      <c r="PF3" s="48"/>
      <c r="PG3" s="49"/>
      <c r="PH3" s="48"/>
      <c r="PI3" s="48"/>
      <c r="PJ3" s="48"/>
      <c r="PK3" s="48"/>
      <c r="PL3" s="48"/>
      <c r="PM3" s="48"/>
      <c r="PN3" s="48"/>
      <c r="PO3" s="48"/>
      <c r="PP3" s="48"/>
      <c r="PQ3" s="48"/>
      <c r="PR3" s="48"/>
      <c r="PS3" s="48"/>
      <c r="PT3" s="48"/>
      <c r="PU3" s="49"/>
      <c r="PV3" s="48"/>
      <c r="PW3" s="48"/>
      <c r="PX3" s="48"/>
      <c r="PY3" s="48"/>
      <c r="PZ3" s="48"/>
      <c r="QA3" s="48"/>
      <c r="QB3" s="48"/>
      <c r="QC3" s="48"/>
      <c r="QD3" s="48"/>
      <c r="QE3" s="48"/>
      <c r="QF3" s="48"/>
      <c r="QG3" s="48"/>
      <c r="QH3" s="48"/>
      <c r="QI3" s="49"/>
      <c r="QJ3" s="48"/>
      <c r="QK3" s="48"/>
      <c r="QL3" s="48"/>
      <c r="QM3" s="48"/>
      <c r="QN3" s="48"/>
      <c r="QO3" s="48"/>
      <c r="QP3" s="48"/>
      <c r="QQ3" s="48"/>
      <c r="QR3" s="48"/>
      <c r="QS3" s="48"/>
      <c r="QT3" s="48"/>
      <c r="QU3" s="48"/>
      <c r="QV3" s="48"/>
      <c r="QW3" s="49"/>
      <c r="QX3" s="48"/>
      <c r="QY3" s="48"/>
      <c r="QZ3" s="48"/>
      <c r="RA3" s="48"/>
      <c r="RB3" s="48"/>
      <c r="RC3" s="48"/>
      <c r="RD3" s="48"/>
      <c r="RE3" s="48"/>
      <c r="RF3" s="48"/>
      <c r="RG3" s="48"/>
      <c r="RH3" s="48"/>
      <c r="RI3" s="48"/>
      <c r="RJ3" s="48"/>
      <c r="RK3" s="49"/>
      <c r="RL3" s="48"/>
      <c r="RM3" s="48"/>
      <c r="RN3" s="48"/>
      <c r="RO3" s="48"/>
      <c r="RP3" s="48"/>
      <c r="RQ3" s="48"/>
      <c r="RR3" s="48"/>
      <c r="RS3" s="48"/>
      <c r="RT3" s="48"/>
      <c r="RU3" s="48"/>
      <c r="RV3" s="48"/>
      <c r="RW3" s="48"/>
      <c r="RX3" s="48"/>
      <c r="RY3" s="49"/>
      <c r="RZ3" s="48"/>
      <c r="SA3" s="48"/>
      <c r="SB3" s="48"/>
      <c r="SC3" s="48"/>
      <c r="SD3" s="48"/>
      <c r="SE3" s="48"/>
      <c r="SF3" s="48"/>
      <c r="SG3" s="48"/>
      <c r="SH3" s="48"/>
      <c r="SI3" s="48"/>
      <c r="SJ3" s="48"/>
      <c r="SK3" s="48"/>
      <c r="SL3" s="48"/>
      <c r="SM3" s="49"/>
      <c r="SN3" s="48"/>
      <c r="SO3" s="48"/>
      <c r="SP3" s="48"/>
      <c r="SQ3" s="48"/>
      <c r="SR3" s="48"/>
      <c r="SS3" s="48"/>
      <c r="ST3" s="48"/>
      <c r="SU3" s="48"/>
      <c r="SV3" s="48"/>
      <c r="SW3" s="48"/>
      <c r="SX3" s="48"/>
      <c r="SY3" s="48"/>
      <c r="SZ3" s="48"/>
      <c r="TA3" s="49"/>
      <c r="TB3" s="48"/>
      <c r="TC3" s="48"/>
      <c r="TD3" s="48"/>
      <c r="TE3" s="48"/>
      <c r="TF3" s="48"/>
      <c r="TG3" s="48"/>
      <c r="TH3" s="48"/>
      <c r="TI3" s="48"/>
      <c r="TJ3" s="48"/>
      <c r="TK3" s="48"/>
      <c r="TL3" s="48"/>
      <c r="TM3" s="48"/>
      <c r="TN3" s="48"/>
      <c r="TO3" s="49"/>
      <c r="TP3" s="48"/>
      <c r="TQ3" s="48"/>
      <c r="TR3" s="48"/>
      <c r="TS3" s="48"/>
      <c r="TT3" s="48"/>
      <c r="TU3" s="48"/>
      <c r="TV3" s="48"/>
      <c r="TW3" s="48"/>
      <c r="TX3" s="48"/>
      <c r="TY3" s="48"/>
      <c r="TZ3" s="48"/>
      <c r="UA3" s="48"/>
      <c r="UB3" s="48"/>
      <c r="UC3" s="49"/>
      <c r="UD3" s="48"/>
      <c r="UE3" s="48"/>
      <c r="UF3" s="48"/>
      <c r="UG3" s="48"/>
      <c r="UH3" s="48"/>
      <c r="UI3" s="48"/>
      <c r="UJ3" s="48"/>
      <c r="UK3" s="48"/>
      <c r="UL3" s="48"/>
      <c r="UM3" s="48"/>
      <c r="UN3" s="48"/>
      <c r="UO3" s="48"/>
      <c r="UP3" s="48"/>
      <c r="UQ3" s="49"/>
      <c r="UR3" s="48"/>
      <c r="US3" s="48"/>
      <c r="UT3" s="48"/>
      <c r="UU3" s="48"/>
      <c r="UV3" s="48"/>
      <c r="UW3" s="48"/>
      <c r="UX3" s="48"/>
      <c r="UY3" s="48"/>
      <c r="UZ3" s="48"/>
      <c r="VA3" s="48"/>
      <c r="VB3" s="48"/>
      <c r="VC3" s="48"/>
      <c r="VD3" s="48"/>
      <c r="VE3" s="49"/>
      <c r="VF3" s="48"/>
      <c r="VG3" s="48"/>
      <c r="VH3" s="48"/>
      <c r="VI3" s="48"/>
      <c r="VJ3" s="48"/>
      <c r="VK3" s="48"/>
      <c r="VL3" s="48"/>
      <c r="VM3" s="48"/>
      <c r="VN3" s="48"/>
      <c r="VO3" s="48"/>
      <c r="VP3" s="48"/>
      <c r="VQ3" s="48"/>
      <c r="VR3" s="48"/>
      <c r="VS3" s="49"/>
      <c r="VT3" s="48"/>
      <c r="VU3" s="48"/>
      <c r="VV3" s="48"/>
      <c r="VW3" s="48"/>
      <c r="VX3" s="48"/>
      <c r="VY3" s="48"/>
      <c r="VZ3" s="48"/>
      <c r="WA3" s="48"/>
      <c r="WB3" s="48"/>
      <c r="WC3" s="48"/>
      <c r="WD3" s="48"/>
      <c r="WE3" s="48"/>
      <c r="WF3" s="48"/>
      <c r="WG3" s="49"/>
      <c r="WH3" s="48"/>
      <c r="WI3" s="48"/>
      <c r="WJ3" s="48"/>
      <c r="WK3" s="48"/>
      <c r="WL3" s="48"/>
      <c r="WM3" s="48"/>
      <c r="WN3" s="48"/>
      <c r="WO3" s="48"/>
      <c r="WP3" s="48"/>
      <c r="WQ3" s="48"/>
      <c r="WR3" s="48"/>
      <c r="WS3" s="48"/>
      <c r="WT3" s="48"/>
      <c r="WU3" s="49"/>
      <c r="WV3" s="48"/>
      <c r="WW3" s="48"/>
      <c r="WX3" s="48"/>
      <c r="WY3" s="48"/>
      <c r="WZ3" s="48"/>
      <c r="XA3" s="48"/>
      <c r="XB3" s="48"/>
      <c r="XC3" s="48"/>
      <c r="XD3" s="48"/>
      <c r="XE3" s="48"/>
      <c r="XF3" s="48"/>
      <c r="XG3" s="48"/>
      <c r="XH3" s="48"/>
      <c r="XI3" s="49"/>
      <c r="XJ3" s="48"/>
      <c r="XK3" s="48"/>
      <c r="XL3" s="48"/>
      <c r="XM3" s="48"/>
      <c r="XN3" s="48"/>
      <c r="XO3" s="48"/>
      <c r="XP3" s="48"/>
      <c r="XQ3" s="48"/>
      <c r="XR3" s="48"/>
      <c r="XS3" s="48"/>
      <c r="XT3" s="48"/>
      <c r="XU3" s="48"/>
      <c r="XV3" s="48"/>
      <c r="XW3" s="49"/>
      <c r="XX3" s="48"/>
      <c r="XY3" s="48"/>
      <c r="XZ3" s="48"/>
      <c r="YA3" s="48"/>
      <c r="YB3" s="48"/>
      <c r="YC3" s="48"/>
      <c r="YD3" s="48"/>
      <c r="YE3" s="48"/>
      <c r="YF3" s="48"/>
      <c r="YG3" s="48"/>
      <c r="YH3" s="48"/>
      <c r="YI3" s="48"/>
      <c r="YJ3" s="48"/>
      <c r="YK3" s="49"/>
      <c r="YL3" s="48"/>
      <c r="YM3" s="48"/>
      <c r="YN3" s="48"/>
      <c r="YO3" s="48"/>
      <c r="YP3" s="48"/>
      <c r="YQ3" s="48"/>
      <c r="YR3" s="48"/>
      <c r="YS3" s="48"/>
      <c r="YT3" s="48"/>
      <c r="YU3" s="48"/>
      <c r="YV3" s="48"/>
      <c r="YW3" s="48"/>
      <c r="YX3" s="48"/>
      <c r="YY3" s="49"/>
      <c r="YZ3" s="48"/>
      <c r="ZA3" s="48"/>
      <c r="ZB3" s="48"/>
      <c r="ZC3" s="48"/>
      <c r="ZD3" s="48"/>
      <c r="ZE3" s="48"/>
      <c r="ZF3" s="48"/>
      <c r="ZG3" s="48"/>
      <c r="ZH3" s="48"/>
      <c r="ZI3" s="48"/>
      <c r="ZJ3" s="48"/>
      <c r="ZK3" s="48"/>
      <c r="ZL3" s="48"/>
      <c r="ZM3" s="49"/>
      <c r="ZN3" s="48"/>
      <c r="ZO3" s="48"/>
      <c r="ZP3" s="48"/>
      <c r="ZQ3" s="48"/>
      <c r="ZR3" s="48"/>
      <c r="ZS3" s="48"/>
      <c r="ZT3" s="48"/>
      <c r="ZU3" s="48"/>
      <c r="ZV3" s="48"/>
      <c r="ZW3" s="48"/>
      <c r="ZX3" s="48"/>
      <c r="ZY3" s="48"/>
      <c r="ZZ3" s="48"/>
      <c r="AAA3" s="49"/>
      <c r="AAB3" s="48"/>
      <c r="AAC3" s="48"/>
      <c r="AAD3" s="48"/>
      <c r="AAE3" s="48"/>
      <c r="AAF3" s="48"/>
      <c r="AAG3" s="48"/>
      <c r="AAH3" s="48"/>
      <c r="AAI3" s="48"/>
      <c r="AAJ3" s="48"/>
      <c r="AAK3" s="48"/>
      <c r="AAL3" s="48"/>
      <c r="AAM3" s="48"/>
      <c r="AAN3" s="48"/>
      <c r="AAO3" s="49"/>
      <c r="AAP3" s="48"/>
      <c r="AAQ3" s="48"/>
      <c r="AAR3" s="48"/>
      <c r="AAS3" s="48"/>
      <c r="AAT3" s="48"/>
      <c r="AAU3" s="48"/>
      <c r="AAV3" s="48"/>
      <c r="AAW3" s="48"/>
      <c r="AAX3" s="48"/>
      <c r="AAY3" s="48"/>
      <c r="AAZ3" s="48"/>
      <c r="ABA3" s="48"/>
      <c r="ABB3" s="48"/>
      <c r="ABC3" s="49"/>
      <c r="ABD3" s="48"/>
      <c r="ABE3" s="48"/>
      <c r="ABF3" s="48"/>
      <c r="ABG3" s="48"/>
      <c r="ABH3" s="48"/>
      <c r="ABI3" s="48"/>
      <c r="ABJ3" s="48"/>
      <c r="ABK3" s="48"/>
      <c r="ABL3" s="48"/>
      <c r="ABM3" s="48"/>
      <c r="ABN3" s="48"/>
      <c r="ABO3" s="48"/>
      <c r="ABP3" s="48"/>
      <c r="ABQ3" s="49"/>
      <c r="ABR3" s="48"/>
      <c r="ABS3" s="48"/>
      <c r="ABT3" s="48"/>
      <c r="ABU3" s="48"/>
      <c r="ABV3" s="48"/>
      <c r="ABW3" s="48"/>
      <c r="ABX3" s="48"/>
      <c r="ABY3" s="48"/>
      <c r="ABZ3" s="48"/>
      <c r="ACA3" s="48"/>
      <c r="ACB3" s="48"/>
      <c r="ACC3" s="48"/>
      <c r="ACD3" s="48"/>
      <c r="ACE3" s="49"/>
      <c r="ACF3" s="48"/>
      <c r="ACG3" s="48"/>
      <c r="ACH3" s="48"/>
      <c r="ACI3" s="48"/>
      <c r="ACJ3" s="48"/>
      <c r="ACK3" s="48"/>
      <c r="ACL3" s="48"/>
      <c r="ACM3" s="48"/>
      <c r="ACN3" s="48"/>
      <c r="ACO3" s="48"/>
      <c r="ACP3" s="48"/>
      <c r="ACQ3" s="48"/>
      <c r="ACR3" s="48"/>
      <c r="ACS3" s="49"/>
      <c r="ACT3" s="48"/>
      <c r="ACU3" s="48"/>
      <c r="ACV3" s="48"/>
      <c r="ACW3" s="48"/>
      <c r="ACX3" s="48"/>
      <c r="ACY3" s="48"/>
      <c r="ACZ3" s="48"/>
      <c r="ADA3" s="48"/>
      <c r="ADB3" s="48"/>
      <c r="ADC3" s="48"/>
      <c r="ADD3" s="48"/>
      <c r="ADE3" s="48"/>
      <c r="ADF3" s="48"/>
      <c r="ADG3" s="49"/>
      <c r="ADH3" s="48"/>
      <c r="ADI3" s="48"/>
      <c r="ADJ3" s="48"/>
      <c r="ADK3" s="48"/>
      <c r="ADL3" s="48"/>
      <c r="ADM3" s="48"/>
      <c r="ADN3" s="48"/>
      <c r="ADO3" s="48"/>
      <c r="ADP3" s="48"/>
      <c r="ADQ3" s="48"/>
      <c r="ADR3" s="48"/>
      <c r="ADS3" s="48"/>
      <c r="ADT3" s="48"/>
      <c r="ADU3" s="49"/>
      <c r="ADV3" s="48"/>
      <c r="ADW3" s="48"/>
      <c r="ADX3" s="48"/>
      <c r="ADY3" s="48"/>
      <c r="ADZ3" s="48"/>
      <c r="AEA3" s="48"/>
      <c r="AEB3" s="48"/>
      <c r="AEC3" s="48"/>
      <c r="AED3" s="48"/>
      <c r="AEE3" s="48"/>
      <c r="AEF3" s="48"/>
      <c r="AEG3" s="48"/>
      <c r="AEH3" s="48"/>
      <c r="AEI3" s="49"/>
      <c r="AEJ3" s="48"/>
      <c r="AEK3" s="48"/>
      <c r="AEL3" s="48"/>
      <c r="AEM3" s="48"/>
      <c r="AEN3" s="48"/>
      <c r="AEO3" s="48"/>
      <c r="AEP3" s="48"/>
      <c r="AEQ3" s="48"/>
      <c r="AER3" s="48"/>
      <c r="AES3" s="48"/>
      <c r="AET3" s="48"/>
      <c r="AEU3" s="48"/>
      <c r="AEV3" s="48"/>
      <c r="AEW3" s="49"/>
      <c r="AEX3" s="48"/>
      <c r="AEY3" s="48"/>
      <c r="AEZ3" s="48"/>
      <c r="AFA3" s="48"/>
      <c r="AFB3" s="48"/>
      <c r="AFC3" s="48"/>
      <c r="AFD3" s="48"/>
      <c r="AFE3" s="48"/>
      <c r="AFF3" s="48"/>
      <c r="AFG3" s="48"/>
      <c r="AFH3" s="48"/>
      <c r="AFI3" s="48"/>
      <c r="AFJ3" s="48"/>
      <c r="AFK3" s="49"/>
      <c r="AFL3" s="48"/>
      <c r="AFM3" s="48"/>
      <c r="AFN3" s="48"/>
      <c r="AFO3" s="48"/>
      <c r="AFP3" s="48"/>
      <c r="AFQ3" s="48"/>
      <c r="AFR3" s="48"/>
      <c r="AFS3" s="48"/>
      <c r="AFT3" s="48"/>
      <c r="AFU3" s="48"/>
      <c r="AFV3" s="48"/>
      <c r="AFW3" s="48"/>
      <c r="AFX3" s="48"/>
      <c r="AFY3" s="49"/>
      <c r="AFZ3" s="48"/>
      <c r="AGA3" s="48"/>
      <c r="AGB3" s="48"/>
      <c r="AGC3" s="48"/>
      <c r="AGD3" s="48"/>
      <c r="AGE3" s="48"/>
      <c r="AGF3" s="48"/>
      <c r="AGG3" s="48"/>
      <c r="AGH3" s="48"/>
      <c r="AGI3" s="48"/>
      <c r="AGJ3" s="48"/>
      <c r="AGK3" s="48"/>
      <c r="AGL3" s="48"/>
      <c r="AGM3" s="49"/>
      <c r="AGN3" s="48"/>
      <c r="AGO3" s="48"/>
      <c r="AGP3" s="48"/>
      <c r="AGQ3" s="48"/>
      <c r="AGR3" s="48"/>
      <c r="AGS3" s="48"/>
      <c r="AGT3" s="48"/>
      <c r="AGU3" s="48"/>
      <c r="AGV3" s="48"/>
      <c r="AGW3" s="48"/>
      <c r="AGX3" s="48"/>
      <c r="AGY3" s="48"/>
      <c r="AGZ3" s="48"/>
      <c r="AHA3" s="49"/>
      <c r="AHB3" s="48"/>
      <c r="AHC3" s="48"/>
      <c r="AHD3" s="48"/>
      <c r="AHE3" s="48"/>
      <c r="AHF3" s="48"/>
      <c r="AHG3" s="48"/>
      <c r="AHH3" s="48"/>
      <c r="AHI3" s="48"/>
      <c r="AHJ3" s="48"/>
      <c r="AHK3" s="48"/>
      <c r="AHL3" s="48"/>
      <c r="AHM3" s="48"/>
      <c r="AHN3" s="48"/>
      <c r="AHO3" s="49"/>
      <c r="AHP3" s="48"/>
      <c r="AHQ3" s="48"/>
      <c r="AHR3" s="48"/>
      <c r="AHS3" s="48"/>
      <c r="AHT3" s="48"/>
      <c r="AHU3" s="48"/>
      <c r="AHV3" s="48"/>
      <c r="AHW3" s="48"/>
      <c r="AHX3" s="48"/>
      <c r="AHY3" s="48"/>
      <c r="AHZ3" s="48"/>
      <c r="AIA3" s="48"/>
      <c r="AIB3" s="48"/>
      <c r="AIC3" s="49"/>
      <c r="AID3" s="48"/>
      <c r="AIE3" s="48"/>
      <c r="AIF3" s="48"/>
      <c r="AIG3" s="48"/>
      <c r="AIH3" s="48"/>
      <c r="AII3" s="48"/>
      <c r="AIJ3" s="48"/>
      <c r="AIK3" s="48"/>
      <c r="AIL3" s="48"/>
      <c r="AIM3" s="48"/>
      <c r="AIN3" s="48"/>
      <c r="AIO3" s="48"/>
      <c r="AIP3" s="48"/>
      <c r="AIQ3" s="49"/>
      <c r="AIR3" s="48"/>
      <c r="AIS3" s="48"/>
      <c r="AIT3" s="48"/>
      <c r="AIU3" s="48"/>
      <c r="AIV3" s="48"/>
      <c r="AIW3" s="48"/>
      <c r="AIX3" s="48"/>
      <c r="AIY3" s="48"/>
      <c r="AIZ3" s="48"/>
      <c r="AJA3" s="48"/>
      <c r="AJB3" s="48"/>
      <c r="AJC3" s="48"/>
      <c r="AJD3" s="48"/>
      <c r="AJE3" s="49"/>
      <c r="AJF3" s="48"/>
      <c r="AJG3" s="48"/>
      <c r="AJH3" s="48"/>
      <c r="AJI3" s="48"/>
      <c r="AJJ3" s="48"/>
      <c r="AJK3" s="48"/>
      <c r="AJL3" s="48"/>
      <c r="AJM3" s="48"/>
      <c r="AJN3" s="48"/>
      <c r="AJO3" s="48"/>
      <c r="AJP3" s="48"/>
      <c r="AJQ3" s="48"/>
      <c r="AJR3" s="48"/>
      <c r="AJS3" s="49"/>
      <c r="AJT3" s="48"/>
      <c r="AJU3" s="48"/>
      <c r="AJV3" s="48"/>
      <c r="AJW3" s="48"/>
      <c r="AJX3" s="48"/>
      <c r="AJY3" s="48"/>
      <c r="AJZ3" s="48"/>
      <c r="AKA3" s="48"/>
      <c r="AKB3" s="48"/>
      <c r="AKC3" s="48"/>
      <c r="AKD3" s="48"/>
      <c r="AKE3" s="48"/>
      <c r="AKF3" s="48"/>
      <c r="AKG3" s="49"/>
      <c r="AKH3" s="48"/>
      <c r="AKI3" s="48"/>
      <c r="AKJ3" s="48"/>
      <c r="AKK3" s="48"/>
      <c r="AKL3" s="48"/>
      <c r="AKM3" s="48"/>
      <c r="AKN3" s="48"/>
      <c r="AKO3" s="48"/>
      <c r="AKP3" s="48"/>
      <c r="AKQ3" s="48"/>
      <c r="AKR3" s="48"/>
      <c r="AKS3" s="48"/>
      <c r="AKT3" s="48"/>
      <c r="AKU3" s="49"/>
      <c r="AKV3" s="48"/>
      <c r="AKW3" s="48"/>
      <c r="AKX3" s="48"/>
      <c r="AKY3" s="48"/>
      <c r="AKZ3" s="48"/>
      <c r="ALA3" s="48"/>
      <c r="ALB3" s="48"/>
      <c r="ALC3" s="48"/>
      <c r="ALD3" s="48"/>
      <c r="ALE3" s="48"/>
      <c r="ALF3" s="48"/>
      <c r="ALG3" s="48"/>
      <c r="ALH3" s="48"/>
      <c r="ALI3" s="49"/>
      <c r="ALJ3" s="48"/>
      <c r="ALK3" s="48"/>
      <c r="ALL3" s="48"/>
      <c r="ALM3" s="48"/>
      <c r="ALN3" s="48"/>
      <c r="ALO3" s="48"/>
      <c r="ALP3" s="48"/>
      <c r="ALQ3" s="48"/>
      <c r="ALR3" s="48"/>
      <c r="ALS3" s="48"/>
      <c r="ALT3" s="48"/>
      <c r="ALU3" s="48"/>
      <c r="ALV3" s="48"/>
      <c r="ALW3" s="49"/>
      <c r="ALX3" s="48"/>
      <c r="ALY3" s="48"/>
      <c r="ALZ3" s="48"/>
      <c r="AMA3" s="48"/>
      <c r="AMB3" s="48"/>
      <c r="AMC3" s="48"/>
      <c r="AMD3" s="48"/>
      <c r="AME3" s="48"/>
      <c r="AMF3" s="48"/>
      <c r="AMG3" s="48"/>
      <c r="AMH3" s="48"/>
      <c r="AMI3" s="48"/>
      <c r="AMJ3" s="48"/>
      <c r="AMK3" s="49"/>
      <c r="AML3" s="48"/>
      <c r="AMM3" s="48"/>
      <c r="AMN3" s="48"/>
      <c r="AMO3" s="48"/>
      <c r="AMP3" s="48"/>
      <c r="AMQ3" s="48"/>
      <c r="AMR3" s="48"/>
      <c r="AMS3" s="48"/>
      <c r="AMT3" s="48"/>
      <c r="AMU3" s="48"/>
      <c r="AMV3" s="48"/>
      <c r="AMW3" s="48"/>
      <c r="AMX3" s="48"/>
      <c r="AMY3" s="49"/>
      <c r="AMZ3" s="48"/>
      <c r="ANA3" s="48"/>
      <c r="ANB3" s="48"/>
      <c r="ANC3" s="48"/>
      <c r="AND3" s="48"/>
      <c r="ANE3" s="48"/>
      <c r="ANF3" s="48"/>
      <c r="ANG3" s="48"/>
      <c r="ANH3" s="48"/>
      <c r="ANI3" s="48"/>
      <c r="ANJ3" s="48"/>
      <c r="ANK3" s="48"/>
      <c r="ANL3" s="48"/>
      <c r="ANM3" s="49"/>
      <c r="ANN3" s="48"/>
      <c r="ANO3" s="48"/>
      <c r="ANP3" s="48"/>
      <c r="ANQ3" s="48"/>
      <c r="ANR3" s="48"/>
      <c r="ANS3" s="48"/>
      <c r="ANT3" s="48"/>
      <c r="ANU3" s="48"/>
      <c r="ANV3" s="48"/>
      <c r="ANW3" s="48"/>
      <c r="ANX3" s="48"/>
      <c r="ANY3" s="48"/>
      <c r="ANZ3" s="48"/>
      <c r="AOA3" s="49"/>
      <c r="AOB3" s="48"/>
      <c r="AOC3" s="48"/>
      <c r="AOD3" s="48"/>
      <c r="AOE3" s="48"/>
      <c r="AOF3" s="48"/>
      <c r="AOG3" s="48"/>
      <c r="AOH3" s="48"/>
      <c r="AOI3" s="48"/>
      <c r="AOJ3" s="48"/>
      <c r="AOK3" s="48"/>
      <c r="AOL3" s="48"/>
      <c r="AOM3" s="48"/>
      <c r="AON3" s="48"/>
      <c r="AOO3" s="49"/>
      <c r="AOP3" s="48"/>
      <c r="AOQ3" s="48"/>
      <c r="AOR3" s="48"/>
      <c r="AOS3" s="48"/>
      <c r="AOT3" s="48"/>
      <c r="AOU3" s="48"/>
      <c r="AOV3" s="48"/>
      <c r="AOW3" s="48"/>
      <c r="AOX3" s="48"/>
      <c r="AOY3" s="48"/>
      <c r="AOZ3" s="48"/>
      <c r="APA3" s="48"/>
      <c r="APB3" s="48"/>
      <c r="APC3" s="49"/>
      <c r="APD3" s="48"/>
      <c r="APE3" s="48"/>
      <c r="APF3" s="48"/>
      <c r="APG3" s="48"/>
      <c r="APH3" s="48"/>
      <c r="API3" s="48"/>
      <c r="APJ3" s="48"/>
      <c r="APK3" s="48"/>
      <c r="APL3" s="48"/>
      <c r="APM3" s="48"/>
      <c r="APN3" s="48"/>
      <c r="APO3" s="48"/>
      <c r="APP3" s="48"/>
      <c r="APQ3" s="49"/>
      <c r="APR3" s="48"/>
      <c r="APS3" s="48"/>
      <c r="APT3" s="48"/>
      <c r="APU3" s="48"/>
      <c r="APV3" s="48"/>
      <c r="APW3" s="48"/>
      <c r="APX3" s="48"/>
      <c r="APY3" s="48"/>
      <c r="APZ3" s="48"/>
      <c r="AQA3" s="48"/>
      <c r="AQB3" s="48"/>
      <c r="AQC3" s="48"/>
      <c r="AQD3" s="48"/>
      <c r="AQE3" s="49"/>
      <c r="AQF3" s="48"/>
      <c r="AQG3" s="48"/>
      <c r="AQH3" s="48"/>
      <c r="AQI3" s="48"/>
      <c r="AQJ3" s="48"/>
      <c r="AQK3" s="48"/>
      <c r="AQL3" s="48"/>
      <c r="AQM3" s="48"/>
      <c r="AQN3" s="48"/>
      <c r="AQO3" s="48"/>
      <c r="AQP3" s="48"/>
      <c r="AQQ3" s="48"/>
      <c r="AQR3" s="48"/>
      <c r="AQS3" s="49"/>
      <c r="AQT3" s="48"/>
      <c r="AQU3" s="48"/>
      <c r="AQV3" s="48"/>
      <c r="AQW3" s="48"/>
      <c r="AQX3" s="48"/>
      <c r="AQY3" s="48"/>
      <c r="AQZ3" s="48"/>
      <c r="ARA3" s="48"/>
      <c r="ARB3" s="48"/>
      <c r="ARC3" s="48"/>
      <c r="ARD3" s="48"/>
      <c r="ARE3" s="48"/>
      <c r="ARF3" s="48"/>
      <c r="ARG3" s="49"/>
      <c r="ARH3" s="48"/>
      <c r="ARI3" s="48"/>
      <c r="ARJ3" s="48"/>
      <c r="ARK3" s="48"/>
      <c r="ARL3" s="48"/>
      <c r="ARM3" s="48"/>
      <c r="ARN3" s="48"/>
      <c r="ARO3" s="48"/>
      <c r="ARP3" s="48"/>
      <c r="ARQ3" s="48"/>
      <c r="ARR3" s="48"/>
      <c r="ARS3" s="48"/>
      <c r="ART3" s="48"/>
      <c r="ARU3" s="49"/>
      <c r="ARV3" s="48"/>
      <c r="ARW3" s="48"/>
      <c r="ARX3" s="48"/>
      <c r="ARY3" s="48"/>
      <c r="ARZ3" s="48"/>
      <c r="ASA3" s="48"/>
      <c r="ASB3" s="48"/>
      <c r="ASC3" s="48"/>
      <c r="ASD3" s="48"/>
      <c r="ASE3" s="48"/>
      <c r="ASF3" s="48"/>
      <c r="ASG3" s="48"/>
      <c r="ASH3" s="48"/>
      <c r="ASI3" s="49"/>
      <c r="ASJ3" s="48"/>
      <c r="ASK3" s="48"/>
      <c r="ASL3" s="48"/>
      <c r="ASM3" s="48"/>
      <c r="ASN3" s="48"/>
      <c r="ASO3" s="48"/>
      <c r="ASP3" s="48"/>
      <c r="ASQ3" s="48"/>
      <c r="ASR3" s="48"/>
      <c r="ASS3" s="48"/>
      <c r="AST3" s="48"/>
      <c r="ASU3" s="48"/>
      <c r="ASV3" s="48"/>
      <c r="ASW3" s="49"/>
      <c r="ASX3" s="48"/>
      <c r="ASY3" s="48"/>
      <c r="ASZ3" s="48"/>
      <c r="ATA3" s="48"/>
      <c r="ATB3" s="48"/>
      <c r="ATC3" s="48"/>
      <c r="ATD3" s="48"/>
      <c r="ATE3" s="48"/>
      <c r="ATF3" s="48"/>
      <c r="ATG3" s="48"/>
      <c r="ATH3" s="48"/>
      <c r="ATI3" s="48"/>
      <c r="ATJ3" s="48"/>
      <c r="ATK3" s="49"/>
      <c r="ATL3" s="48"/>
      <c r="ATM3" s="48"/>
      <c r="ATN3" s="48"/>
      <c r="ATO3" s="48"/>
      <c r="ATP3" s="48"/>
      <c r="ATQ3" s="48"/>
      <c r="ATR3" s="48"/>
      <c r="ATS3" s="48"/>
      <c r="ATT3" s="48"/>
      <c r="ATU3" s="48"/>
      <c r="ATV3" s="48"/>
      <c r="ATW3" s="48"/>
      <c r="ATX3" s="48"/>
      <c r="ATY3" s="49"/>
      <c r="ATZ3" s="48"/>
      <c r="AUA3" s="48"/>
      <c r="AUB3" s="48"/>
      <c r="AUC3" s="48"/>
      <c r="AUD3" s="48"/>
      <c r="AUE3" s="48"/>
      <c r="AUF3" s="48"/>
      <c r="AUG3" s="48"/>
      <c r="AUH3" s="48"/>
      <c r="AUI3" s="48"/>
      <c r="AUJ3" s="48"/>
      <c r="AUK3" s="48"/>
      <c r="AUL3" s="48"/>
      <c r="AUM3" s="49"/>
      <c r="AUN3" s="48"/>
      <c r="AUO3" s="48"/>
      <c r="AUP3" s="48"/>
      <c r="AUQ3" s="48"/>
      <c r="AUR3" s="48"/>
      <c r="AUS3" s="48"/>
      <c r="AUT3" s="48"/>
      <c r="AUU3" s="48"/>
      <c r="AUV3" s="48"/>
      <c r="AUW3" s="48"/>
      <c r="AUX3" s="48"/>
      <c r="AUY3" s="48"/>
      <c r="AUZ3" s="48"/>
      <c r="AVA3" s="49"/>
      <c r="AVB3" s="48"/>
      <c r="AVC3" s="48"/>
      <c r="AVD3" s="48"/>
      <c r="AVE3" s="48"/>
      <c r="AVF3" s="48"/>
      <c r="AVG3" s="48"/>
      <c r="AVH3" s="48"/>
      <c r="AVI3" s="48"/>
      <c r="AVJ3" s="48"/>
      <c r="AVK3" s="48"/>
      <c r="AVL3" s="48"/>
      <c r="AVM3" s="48"/>
      <c r="AVN3" s="48"/>
      <c r="AVO3" s="49"/>
      <c r="AVP3" s="48"/>
      <c r="AVQ3" s="48"/>
      <c r="AVR3" s="48"/>
      <c r="AVS3" s="48"/>
      <c r="AVT3" s="48"/>
      <c r="AVU3" s="48"/>
      <c r="AVV3" s="48"/>
      <c r="AVW3" s="48"/>
      <c r="AVX3" s="48"/>
      <c r="AVY3" s="48"/>
      <c r="AVZ3" s="48"/>
      <c r="AWA3" s="48"/>
      <c r="AWB3" s="48"/>
      <c r="AWC3" s="49"/>
      <c r="AWD3" s="48"/>
      <c r="AWE3" s="48"/>
      <c r="AWF3" s="48"/>
      <c r="AWG3" s="48"/>
      <c r="AWH3" s="48"/>
      <c r="AWI3" s="48"/>
      <c r="AWJ3" s="48"/>
      <c r="AWK3" s="48"/>
      <c r="AWL3" s="48"/>
      <c r="AWM3" s="48"/>
      <c r="AWN3" s="48"/>
      <c r="AWO3" s="48"/>
      <c r="AWP3" s="48"/>
      <c r="AWQ3" s="49"/>
      <c r="AWR3" s="48"/>
      <c r="AWS3" s="48"/>
      <c r="AWT3" s="48"/>
      <c r="AWU3" s="48"/>
      <c r="AWV3" s="48"/>
      <c r="AWW3" s="48"/>
      <c r="AWX3" s="48"/>
      <c r="AWY3" s="48"/>
      <c r="AWZ3" s="48"/>
      <c r="AXA3" s="48"/>
      <c r="AXB3" s="48"/>
      <c r="AXC3" s="48"/>
      <c r="AXD3" s="48"/>
      <c r="AXE3" s="49"/>
      <c r="AXF3" s="48"/>
      <c r="AXG3" s="48"/>
      <c r="AXH3" s="48"/>
      <c r="AXI3" s="48"/>
      <c r="AXJ3" s="48"/>
      <c r="AXK3" s="48"/>
      <c r="AXL3" s="48"/>
      <c r="AXM3" s="48"/>
      <c r="AXN3" s="48"/>
      <c r="AXO3" s="48"/>
      <c r="AXP3" s="48"/>
      <c r="AXQ3" s="48"/>
      <c r="AXR3" s="48"/>
      <c r="AXS3" s="49"/>
      <c r="AXT3" s="48"/>
      <c r="AXU3" s="48"/>
      <c r="AXV3" s="48"/>
      <c r="AXW3" s="48"/>
      <c r="AXX3" s="48"/>
      <c r="AXY3" s="48"/>
      <c r="AXZ3" s="48"/>
      <c r="AYA3" s="48"/>
      <c r="AYB3" s="48"/>
      <c r="AYC3" s="48"/>
      <c r="AYD3" s="48"/>
      <c r="AYE3" s="48"/>
      <c r="AYF3" s="48"/>
      <c r="AYG3" s="49"/>
      <c r="AYH3" s="48"/>
      <c r="AYI3" s="48"/>
      <c r="AYJ3" s="48"/>
      <c r="AYK3" s="48"/>
      <c r="AYL3" s="48"/>
      <c r="AYM3" s="48"/>
      <c r="AYN3" s="48"/>
      <c r="AYO3" s="48"/>
      <c r="AYP3" s="48"/>
      <c r="AYQ3" s="48"/>
      <c r="AYR3" s="48"/>
      <c r="AYS3" s="48"/>
      <c r="AYT3" s="48"/>
      <c r="AYU3" s="49"/>
      <c r="AYV3" s="48"/>
      <c r="AYW3" s="48"/>
      <c r="AYX3" s="48"/>
      <c r="AYY3" s="48"/>
      <c r="AYZ3" s="48"/>
      <c r="AZA3" s="48"/>
      <c r="AZB3" s="48"/>
      <c r="AZC3" s="48"/>
      <c r="AZD3" s="48"/>
      <c r="AZE3" s="48"/>
      <c r="AZF3" s="48"/>
      <c r="AZG3" s="48"/>
      <c r="AZH3" s="48"/>
      <c r="AZI3" s="49"/>
      <c r="AZJ3" s="48"/>
      <c r="AZK3" s="48"/>
      <c r="AZL3" s="48"/>
      <c r="AZM3" s="48"/>
      <c r="AZN3" s="48"/>
      <c r="AZO3" s="48"/>
      <c r="AZP3" s="48"/>
      <c r="AZQ3" s="48"/>
      <c r="AZR3" s="48"/>
      <c r="AZS3" s="48"/>
      <c r="AZT3" s="48"/>
      <c r="AZU3" s="48"/>
      <c r="AZV3" s="48"/>
      <c r="AZW3" s="49"/>
      <c r="AZX3" s="48"/>
      <c r="AZY3" s="48"/>
      <c r="AZZ3" s="48"/>
      <c r="BAA3" s="48"/>
      <c r="BAB3" s="48"/>
      <c r="BAC3" s="48"/>
      <c r="BAD3" s="48"/>
      <c r="BAE3" s="48"/>
      <c r="BAF3" s="48"/>
      <c r="BAG3" s="48"/>
      <c r="BAH3" s="48"/>
      <c r="BAI3" s="48"/>
      <c r="BAJ3" s="48"/>
      <c r="BAK3" s="49"/>
      <c r="BAL3" s="48"/>
      <c r="BAM3" s="48"/>
      <c r="BAN3" s="48"/>
      <c r="BAO3" s="48"/>
      <c r="BAP3" s="48"/>
      <c r="BAQ3" s="48"/>
      <c r="BAR3" s="48"/>
      <c r="BAS3" s="48"/>
      <c r="BAT3" s="48"/>
      <c r="BAU3" s="48"/>
      <c r="BAV3" s="48"/>
      <c r="BAW3" s="48"/>
      <c r="BAX3" s="48"/>
      <c r="BAY3" s="49"/>
      <c r="BAZ3" s="48"/>
      <c r="BBA3" s="48"/>
      <c r="BBB3" s="48"/>
      <c r="BBC3" s="48"/>
      <c r="BBD3" s="48"/>
      <c r="BBE3" s="48"/>
      <c r="BBF3" s="48"/>
      <c r="BBG3" s="48"/>
      <c r="BBH3" s="48"/>
      <c r="BBI3" s="48"/>
      <c r="BBJ3" s="48"/>
      <c r="BBK3" s="48"/>
      <c r="BBL3" s="48"/>
      <c r="BBM3" s="49"/>
      <c r="BBN3" s="48"/>
      <c r="BBO3" s="48"/>
      <c r="BBP3" s="48"/>
      <c r="BBQ3" s="48"/>
      <c r="BBR3" s="48"/>
      <c r="BBS3" s="48"/>
      <c r="BBT3" s="48"/>
      <c r="BBU3" s="48"/>
      <c r="BBV3" s="48"/>
      <c r="BBW3" s="48"/>
      <c r="BBX3" s="48"/>
      <c r="BBY3" s="48"/>
      <c r="BBZ3" s="48"/>
      <c r="BCA3" s="49"/>
      <c r="BCB3" s="48"/>
      <c r="BCC3" s="48"/>
      <c r="BCD3" s="48"/>
      <c r="BCE3" s="48"/>
      <c r="BCF3" s="48"/>
      <c r="BCG3" s="48"/>
      <c r="BCH3" s="48"/>
      <c r="BCI3" s="48"/>
      <c r="BCJ3" s="48"/>
      <c r="BCK3" s="48"/>
      <c r="BCL3" s="48"/>
      <c r="BCM3" s="48"/>
      <c r="BCN3" s="48"/>
      <c r="BCO3" s="49"/>
      <c r="BCP3" s="48"/>
      <c r="BCQ3" s="48"/>
      <c r="BCR3" s="48"/>
      <c r="BCS3" s="48"/>
      <c r="BCT3" s="48"/>
      <c r="BCU3" s="48"/>
      <c r="BCV3" s="48"/>
      <c r="BCW3" s="48"/>
      <c r="BCX3" s="48"/>
      <c r="BCY3" s="48"/>
      <c r="BCZ3" s="48"/>
      <c r="BDA3" s="48"/>
      <c r="BDB3" s="48"/>
      <c r="BDC3" s="49"/>
      <c r="BDD3" s="48"/>
      <c r="BDE3" s="48"/>
      <c r="BDF3" s="48"/>
      <c r="BDG3" s="48"/>
      <c r="BDH3" s="48"/>
      <c r="BDI3" s="48"/>
      <c r="BDJ3" s="48"/>
      <c r="BDK3" s="48"/>
      <c r="BDL3" s="48"/>
      <c r="BDM3" s="48"/>
      <c r="BDN3" s="48"/>
      <c r="BDO3" s="48"/>
      <c r="BDP3" s="48"/>
      <c r="BDQ3" s="49"/>
      <c r="BDR3" s="48"/>
      <c r="BDS3" s="48"/>
      <c r="BDT3" s="48"/>
      <c r="BDU3" s="48"/>
      <c r="BDV3" s="48"/>
      <c r="BDW3" s="48"/>
      <c r="BDX3" s="48"/>
      <c r="BDY3" s="48"/>
      <c r="BDZ3" s="48"/>
      <c r="BEA3" s="48"/>
      <c r="BEB3" s="48"/>
      <c r="BEC3" s="48"/>
      <c r="BED3" s="48"/>
      <c r="BEE3" s="49"/>
      <c r="BEF3" s="48"/>
      <c r="BEG3" s="48"/>
      <c r="BEH3" s="48"/>
      <c r="BEI3" s="48"/>
      <c r="BEJ3" s="48"/>
      <c r="BEK3" s="48"/>
      <c r="BEL3" s="48"/>
      <c r="BEM3" s="48"/>
      <c r="BEN3" s="48"/>
      <c r="BEO3" s="48"/>
      <c r="BEP3" s="48"/>
      <c r="BEQ3" s="48"/>
      <c r="BER3" s="48"/>
      <c r="BES3" s="49"/>
      <c r="BET3" s="48"/>
      <c r="BEU3" s="48"/>
      <c r="BEV3" s="48"/>
      <c r="BEW3" s="48"/>
      <c r="BEX3" s="48"/>
      <c r="BEY3" s="48"/>
      <c r="BEZ3" s="48"/>
      <c r="BFA3" s="48"/>
      <c r="BFB3" s="48"/>
      <c r="BFC3" s="48"/>
      <c r="BFD3" s="48"/>
      <c r="BFE3" s="48"/>
      <c r="BFF3" s="48"/>
      <c r="BFG3" s="49"/>
      <c r="BFH3" s="48"/>
      <c r="BFI3" s="48"/>
      <c r="BFJ3" s="48"/>
      <c r="BFK3" s="48"/>
      <c r="BFL3" s="48"/>
      <c r="BFM3" s="48"/>
      <c r="BFN3" s="48"/>
      <c r="BFO3" s="48"/>
      <c r="BFP3" s="48"/>
      <c r="BFQ3" s="48"/>
      <c r="BFR3" s="48"/>
      <c r="BFS3" s="48"/>
      <c r="BFT3" s="48"/>
      <c r="BFU3" s="49"/>
      <c r="BFV3" s="48"/>
      <c r="BFW3" s="48"/>
      <c r="BFX3" s="48"/>
      <c r="BFY3" s="48"/>
      <c r="BFZ3" s="48"/>
      <c r="BGA3" s="48"/>
      <c r="BGB3" s="48"/>
      <c r="BGC3" s="48"/>
      <c r="BGD3" s="48"/>
      <c r="BGE3" s="48"/>
      <c r="BGF3" s="48"/>
      <c r="BGG3" s="48"/>
      <c r="BGH3" s="48"/>
      <c r="BGI3" s="49"/>
      <c r="BGJ3" s="48"/>
      <c r="BGK3" s="48"/>
      <c r="BGL3" s="48"/>
      <c r="BGM3" s="48"/>
      <c r="BGN3" s="48"/>
      <c r="BGO3" s="48"/>
      <c r="BGP3" s="48"/>
      <c r="BGQ3" s="48"/>
      <c r="BGR3" s="48"/>
      <c r="BGS3" s="48"/>
      <c r="BGT3" s="48"/>
      <c r="BGU3" s="48"/>
      <c r="BGV3" s="48"/>
      <c r="BGW3" s="49"/>
      <c r="BGX3" s="48"/>
      <c r="BGY3" s="48"/>
      <c r="BGZ3" s="48"/>
      <c r="BHA3" s="48"/>
      <c r="BHB3" s="48"/>
      <c r="BHC3" s="48"/>
      <c r="BHD3" s="48"/>
      <c r="BHE3" s="48"/>
      <c r="BHF3" s="48"/>
      <c r="BHG3" s="48"/>
      <c r="BHH3" s="48"/>
      <c r="BHI3" s="48"/>
      <c r="BHJ3" s="48"/>
      <c r="BHK3" s="49"/>
      <c r="BHL3" s="48"/>
      <c r="BHM3" s="48"/>
      <c r="BHN3" s="48"/>
      <c r="BHO3" s="48"/>
      <c r="BHP3" s="48"/>
      <c r="BHQ3" s="48"/>
      <c r="BHR3" s="48"/>
      <c r="BHS3" s="48"/>
      <c r="BHT3" s="48"/>
      <c r="BHU3" s="48"/>
      <c r="BHV3" s="48"/>
      <c r="BHW3" s="48"/>
      <c r="BHX3" s="48"/>
      <c r="BHY3" s="49"/>
      <c r="BHZ3" s="48"/>
      <c r="BIA3" s="48"/>
      <c r="BIB3" s="48"/>
      <c r="BIC3" s="48"/>
      <c r="BID3" s="48"/>
      <c r="BIE3" s="48"/>
      <c r="BIF3" s="48"/>
      <c r="BIG3" s="48"/>
      <c r="BIH3" s="48"/>
      <c r="BII3" s="48"/>
      <c r="BIJ3" s="48"/>
      <c r="BIK3" s="48"/>
      <c r="BIL3" s="48"/>
      <c r="BIM3" s="49"/>
      <c r="BIN3" s="48"/>
      <c r="BIO3" s="48"/>
      <c r="BIP3" s="48"/>
      <c r="BIQ3" s="48"/>
      <c r="BIR3" s="48"/>
      <c r="BIS3" s="48"/>
      <c r="BIT3" s="48"/>
      <c r="BIU3" s="48"/>
      <c r="BIV3" s="48"/>
      <c r="BIW3" s="48"/>
      <c r="BIX3" s="48"/>
      <c r="BIY3" s="48"/>
      <c r="BIZ3" s="48"/>
      <c r="BJA3" s="49"/>
      <c r="BJB3" s="48"/>
      <c r="BJC3" s="48"/>
      <c r="BJD3" s="48"/>
      <c r="BJE3" s="48"/>
      <c r="BJF3" s="48"/>
      <c r="BJG3" s="48"/>
      <c r="BJH3" s="48"/>
      <c r="BJI3" s="48"/>
      <c r="BJJ3" s="48"/>
      <c r="BJK3" s="48"/>
      <c r="BJL3" s="48"/>
      <c r="BJM3" s="48"/>
      <c r="BJN3" s="48"/>
      <c r="BJO3" s="49"/>
      <c r="BJP3" s="48"/>
      <c r="BJQ3" s="48"/>
      <c r="BJR3" s="48"/>
      <c r="BJS3" s="48"/>
      <c r="BJT3" s="48"/>
      <c r="BJU3" s="48"/>
      <c r="BJV3" s="48"/>
      <c r="BJW3" s="48"/>
      <c r="BJX3" s="48"/>
      <c r="BJY3" s="48"/>
      <c r="BJZ3" s="48"/>
      <c r="BKA3" s="48"/>
      <c r="BKB3" s="48"/>
      <c r="BKC3" s="49"/>
      <c r="BKD3" s="48"/>
      <c r="BKE3" s="48"/>
      <c r="BKF3" s="48"/>
      <c r="BKG3" s="48"/>
      <c r="BKH3" s="48"/>
      <c r="BKI3" s="48"/>
      <c r="BKJ3" s="48"/>
      <c r="BKK3" s="48"/>
      <c r="BKL3" s="48"/>
      <c r="BKM3" s="48"/>
      <c r="BKN3" s="48"/>
      <c r="BKO3" s="48"/>
      <c r="BKP3" s="48"/>
      <c r="BKQ3" s="49"/>
      <c r="BKR3" s="48"/>
      <c r="BKS3" s="48"/>
      <c r="BKT3" s="48"/>
      <c r="BKU3" s="48"/>
      <c r="BKV3" s="48"/>
      <c r="BKW3" s="48"/>
      <c r="BKX3" s="48"/>
      <c r="BKY3" s="48"/>
      <c r="BKZ3" s="48"/>
      <c r="BLA3" s="48"/>
      <c r="BLB3" s="48"/>
      <c r="BLC3" s="48"/>
      <c r="BLD3" s="48"/>
      <c r="BLE3" s="49"/>
      <c r="BLF3" s="48"/>
      <c r="BLG3" s="48"/>
      <c r="BLH3" s="48"/>
      <c r="BLI3" s="48"/>
      <c r="BLJ3" s="48"/>
      <c r="BLK3" s="48"/>
      <c r="BLL3" s="48"/>
      <c r="BLM3" s="48"/>
      <c r="BLN3" s="48"/>
      <c r="BLO3" s="48"/>
      <c r="BLP3" s="48"/>
      <c r="BLQ3" s="48"/>
      <c r="BLR3" s="48"/>
      <c r="BLS3" s="49"/>
      <c r="BLT3" s="48"/>
      <c r="BLU3" s="48"/>
      <c r="BLV3" s="48"/>
      <c r="BLW3" s="48"/>
      <c r="BLX3" s="48"/>
      <c r="BLY3" s="48"/>
      <c r="BLZ3" s="48"/>
      <c r="BMA3" s="48"/>
      <c r="BMB3" s="48"/>
      <c r="BMC3" s="48"/>
      <c r="BMD3" s="48"/>
      <c r="BME3" s="48"/>
      <c r="BMF3" s="48"/>
      <c r="BMG3" s="49"/>
      <c r="BMH3" s="48"/>
      <c r="BMI3" s="48"/>
      <c r="BMJ3" s="48"/>
      <c r="BMK3" s="48"/>
      <c r="BML3" s="48"/>
      <c r="BMM3" s="48"/>
      <c r="BMN3" s="48"/>
      <c r="BMO3" s="48"/>
      <c r="BMP3" s="48"/>
      <c r="BMQ3" s="48"/>
      <c r="BMR3" s="48"/>
      <c r="BMS3" s="48"/>
      <c r="BMT3" s="48"/>
      <c r="BMU3" s="49"/>
      <c r="BMV3" s="48"/>
      <c r="BMW3" s="48"/>
      <c r="BMX3" s="48"/>
      <c r="BMY3" s="48"/>
      <c r="BMZ3" s="48"/>
      <c r="BNA3" s="48"/>
      <c r="BNB3" s="48"/>
      <c r="BNC3" s="48"/>
      <c r="BND3" s="48"/>
      <c r="BNE3" s="48"/>
      <c r="BNF3" s="48"/>
      <c r="BNG3" s="48"/>
      <c r="BNH3" s="48"/>
      <c r="BNI3" s="49"/>
      <c r="BNJ3" s="48"/>
      <c r="BNK3" s="48"/>
      <c r="BNL3" s="48"/>
      <c r="BNM3" s="48"/>
      <c r="BNN3" s="48"/>
      <c r="BNO3" s="48"/>
      <c r="BNP3" s="48"/>
      <c r="BNQ3" s="48"/>
      <c r="BNR3" s="48"/>
      <c r="BNS3" s="48"/>
      <c r="BNT3" s="48"/>
      <c r="BNU3" s="48"/>
      <c r="BNV3" s="48"/>
      <c r="BNW3" s="49"/>
      <c r="BNX3" s="48"/>
      <c r="BNY3" s="48"/>
      <c r="BNZ3" s="48"/>
      <c r="BOA3" s="48"/>
      <c r="BOB3" s="48"/>
      <c r="BOC3" s="48"/>
      <c r="BOD3" s="48"/>
      <c r="BOE3" s="48"/>
      <c r="BOF3" s="48"/>
      <c r="BOG3" s="48"/>
      <c r="BOH3" s="48"/>
      <c r="BOI3" s="48"/>
      <c r="BOJ3" s="48"/>
      <c r="BOK3" s="49"/>
      <c r="BOL3" s="48"/>
      <c r="BOM3" s="48"/>
      <c r="BON3" s="48"/>
      <c r="BOO3" s="48"/>
      <c r="BOP3" s="48"/>
      <c r="BOQ3" s="48"/>
      <c r="BOR3" s="48"/>
      <c r="BOS3" s="48"/>
      <c r="BOT3" s="48"/>
      <c r="BOU3" s="48"/>
      <c r="BOV3" s="48"/>
      <c r="BOW3" s="48"/>
      <c r="BOX3" s="48"/>
      <c r="BOY3" s="49"/>
      <c r="BOZ3" s="48"/>
      <c r="BPA3" s="48"/>
      <c r="BPB3" s="48"/>
      <c r="BPC3" s="48"/>
      <c r="BPD3" s="48"/>
      <c r="BPE3" s="48"/>
      <c r="BPF3" s="48"/>
      <c r="BPG3" s="48"/>
      <c r="BPH3" s="48"/>
      <c r="BPI3" s="48"/>
      <c r="BPJ3" s="48"/>
      <c r="BPK3" s="48"/>
      <c r="BPL3" s="48"/>
      <c r="BPM3" s="49"/>
      <c r="BPN3" s="48"/>
      <c r="BPO3" s="48"/>
      <c r="BPP3" s="48"/>
      <c r="BPQ3" s="48"/>
      <c r="BPR3" s="48"/>
      <c r="BPS3" s="48"/>
      <c r="BPT3" s="48"/>
      <c r="BPU3" s="48"/>
      <c r="BPV3" s="48"/>
      <c r="BPW3" s="48"/>
      <c r="BPX3" s="48"/>
      <c r="BPY3" s="48"/>
      <c r="BPZ3" s="48"/>
      <c r="BQA3" s="49"/>
      <c r="BQB3" s="48"/>
      <c r="BQC3" s="48"/>
      <c r="BQD3" s="48"/>
      <c r="BQE3" s="48"/>
      <c r="BQF3" s="48"/>
      <c r="BQG3" s="48"/>
      <c r="BQH3" s="48"/>
      <c r="BQI3" s="48"/>
      <c r="BQJ3" s="48"/>
      <c r="BQK3" s="48"/>
      <c r="BQL3" s="48"/>
      <c r="BQM3" s="48"/>
      <c r="BQN3" s="48"/>
      <c r="BQO3" s="49"/>
      <c r="BQP3" s="48"/>
      <c r="BQQ3" s="48"/>
      <c r="BQR3" s="48"/>
      <c r="BQS3" s="48"/>
      <c r="BQT3" s="48"/>
      <c r="BQU3" s="48"/>
      <c r="BQV3" s="48"/>
      <c r="BQW3" s="48"/>
      <c r="BQX3" s="48"/>
      <c r="BQY3" s="48"/>
      <c r="BQZ3" s="48"/>
      <c r="BRA3" s="48"/>
      <c r="BRB3" s="48"/>
      <c r="BRC3" s="49"/>
      <c r="BRD3" s="48"/>
      <c r="BRE3" s="48"/>
      <c r="BRF3" s="48"/>
      <c r="BRG3" s="48"/>
      <c r="BRH3" s="48"/>
      <c r="BRI3" s="48"/>
      <c r="BRJ3" s="48"/>
      <c r="BRK3" s="48"/>
      <c r="BRL3" s="48"/>
      <c r="BRM3" s="48"/>
      <c r="BRN3" s="48"/>
      <c r="BRO3" s="48"/>
      <c r="BRP3" s="48"/>
      <c r="BRQ3" s="49"/>
      <c r="BRR3" s="48"/>
      <c r="BRS3" s="48"/>
      <c r="BRT3" s="48"/>
      <c r="BRU3" s="48"/>
      <c r="BRV3" s="48"/>
      <c r="BRW3" s="48"/>
      <c r="BRX3" s="48"/>
      <c r="BRY3" s="48"/>
      <c r="BRZ3" s="48"/>
      <c r="BSA3" s="48"/>
      <c r="BSB3" s="48"/>
      <c r="BSC3" s="48"/>
      <c r="BSD3" s="48"/>
      <c r="BSE3" s="49"/>
      <c r="BSF3" s="48"/>
      <c r="BSG3" s="48"/>
      <c r="BSH3" s="48"/>
      <c r="BSI3" s="48"/>
      <c r="BSJ3" s="48"/>
      <c r="BSK3" s="48"/>
      <c r="BSL3" s="48"/>
      <c r="BSM3" s="48"/>
      <c r="BSN3" s="48"/>
      <c r="BSO3" s="48"/>
      <c r="BSP3" s="48"/>
      <c r="BSQ3" s="48"/>
      <c r="BSR3" s="48"/>
      <c r="BSS3" s="49"/>
      <c r="BST3" s="48"/>
      <c r="BSU3" s="48"/>
      <c r="BSV3" s="48"/>
      <c r="BSW3" s="48"/>
      <c r="BSX3" s="48"/>
      <c r="BSY3" s="48"/>
      <c r="BSZ3" s="48"/>
      <c r="BTA3" s="48"/>
      <c r="BTB3" s="48"/>
      <c r="BTC3" s="48"/>
      <c r="BTD3" s="48"/>
      <c r="BTE3" s="48"/>
      <c r="BTF3" s="48"/>
      <c r="BTG3" s="49"/>
      <c r="BTH3" s="48"/>
      <c r="BTI3" s="48"/>
      <c r="BTJ3" s="48"/>
      <c r="BTK3" s="48"/>
      <c r="BTL3" s="48"/>
      <c r="BTM3" s="48"/>
      <c r="BTN3" s="48"/>
      <c r="BTO3" s="48"/>
      <c r="BTP3" s="48"/>
      <c r="BTQ3" s="48"/>
      <c r="BTR3" s="48"/>
      <c r="BTS3" s="48"/>
      <c r="BTT3" s="48"/>
      <c r="BTU3" s="49"/>
      <c r="BTV3" s="48"/>
      <c r="BTW3" s="48"/>
      <c r="BTX3" s="48"/>
      <c r="BTY3" s="48"/>
      <c r="BTZ3" s="48"/>
      <c r="BUA3" s="48"/>
      <c r="BUB3" s="48"/>
      <c r="BUC3" s="48"/>
      <c r="BUD3" s="48"/>
      <c r="BUE3" s="48"/>
      <c r="BUF3" s="48"/>
      <c r="BUG3" s="48"/>
      <c r="BUH3" s="48"/>
      <c r="BUI3" s="49"/>
      <c r="BUJ3" s="48"/>
      <c r="BUK3" s="48"/>
      <c r="BUL3" s="48"/>
      <c r="BUM3" s="48"/>
      <c r="BUN3" s="48"/>
      <c r="BUO3" s="48"/>
      <c r="BUP3" s="48"/>
      <c r="BUQ3" s="48"/>
      <c r="BUR3" s="48"/>
      <c r="BUS3" s="48"/>
      <c r="BUT3" s="48"/>
      <c r="BUU3" s="48"/>
      <c r="BUV3" s="48"/>
      <c r="BUW3" s="49"/>
      <c r="BUX3" s="48"/>
      <c r="BUY3" s="48"/>
      <c r="BUZ3" s="48"/>
      <c r="BVA3" s="48"/>
      <c r="BVB3" s="48"/>
      <c r="BVC3" s="48"/>
      <c r="BVD3" s="48"/>
      <c r="BVE3" s="48"/>
      <c r="BVF3" s="48"/>
      <c r="BVG3" s="48"/>
      <c r="BVH3" s="48"/>
      <c r="BVI3" s="48"/>
      <c r="BVJ3" s="48"/>
      <c r="BVK3" s="49"/>
      <c r="BVL3" s="48"/>
      <c r="BVM3" s="48"/>
      <c r="BVN3" s="48"/>
      <c r="BVO3" s="48"/>
      <c r="BVP3" s="48"/>
      <c r="BVQ3" s="48"/>
      <c r="BVR3" s="48"/>
      <c r="BVS3" s="48"/>
      <c r="BVT3" s="48"/>
      <c r="BVU3" s="48"/>
      <c r="BVV3" s="48"/>
      <c r="BVW3" s="48"/>
      <c r="BVX3" s="48"/>
      <c r="BVY3" s="49"/>
      <c r="BVZ3" s="48"/>
      <c r="BWA3" s="48"/>
      <c r="BWB3" s="48"/>
      <c r="BWC3" s="48"/>
      <c r="BWD3" s="48"/>
      <c r="BWE3" s="48"/>
      <c r="BWF3" s="48"/>
      <c r="BWG3" s="48"/>
      <c r="BWH3" s="48"/>
      <c r="BWI3" s="48"/>
      <c r="BWJ3" s="48"/>
      <c r="BWK3" s="48"/>
      <c r="BWL3" s="48"/>
      <c r="BWM3" s="49"/>
      <c r="BWN3" s="48"/>
      <c r="BWO3" s="48"/>
      <c r="BWP3" s="48"/>
      <c r="BWQ3" s="48"/>
      <c r="BWR3" s="48"/>
      <c r="BWS3" s="48"/>
      <c r="BWT3" s="48"/>
      <c r="BWU3" s="48"/>
      <c r="BWV3" s="48"/>
      <c r="BWW3" s="48"/>
      <c r="BWX3" s="48"/>
      <c r="BWY3" s="48"/>
      <c r="BWZ3" s="48"/>
      <c r="BXA3" s="49"/>
      <c r="BXB3" s="48"/>
      <c r="BXC3" s="48"/>
      <c r="BXD3" s="48"/>
      <c r="BXE3" s="48"/>
      <c r="BXF3" s="48"/>
      <c r="BXG3" s="48"/>
      <c r="BXH3" s="48"/>
      <c r="BXI3" s="48"/>
      <c r="BXJ3" s="48"/>
      <c r="BXK3" s="48"/>
      <c r="BXL3" s="48"/>
      <c r="BXM3" s="48"/>
      <c r="BXN3" s="48"/>
      <c r="BXO3" s="49"/>
      <c r="BXP3" s="48"/>
      <c r="BXQ3" s="48"/>
      <c r="BXR3" s="48"/>
      <c r="BXS3" s="48"/>
      <c r="BXT3" s="48"/>
      <c r="BXU3" s="48"/>
      <c r="BXV3" s="48"/>
      <c r="BXW3" s="48"/>
      <c r="BXX3" s="48"/>
      <c r="BXY3" s="48"/>
      <c r="BXZ3" s="48"/>
      <c r="BYA3" s="48"/>
      <c r="BYB3" s="48"/>
      <c r="BYC3" s="49"/>
      <c r="BYD3" s="48"/>
      <c r="BYE3" s="48"/>
      <c r="BYF3" s="48"/>
      <c r="BYG3" s="48"/>
      <c r="BYH3" s="48"/>
      <c r="BYI3" s="48"/>
      <c r="BYJ3" s="48"/>
      <c r="BYK3" s="48"/>
      <c r="BYL3" s="48"/>
      <c r="BYM3" s="48"/>
      <c r="BYN3" s="48"/>
      <c r="BYO3" s="48"/>
      <c r="BYP3" s="48"/>
      <c r="BYQ3" s="49"/>
      <c r="BYR3" s="48"/>
      <c r="BYS3" s="48"/>
      <c r="BYT3" s="48"/>
      <c r="BYU3" s="48"/>
      <c r="BYV3" s="48"/>
      <c r="BYW3" s="48"/>
      <c r="BYX3" s="48"/>
      <c r="BYY3" s="48"/>
      <c r="BYZ3" s="48"/>
      <c r="BZA3" s="48"/>
      <c r="BZB3" s="48"/>
      <c r="BZC3" s="48"/>
      <c r="BZD3" s="48"/>
      <c r="BZE3" s="49"/>
      <c r="BZF3" s="48"/>
      <c r="BZG3" s="48"/>
      <c r="BZH3" s="48"/>
      <c r="BZI3" s="48"/>
      <c r="BZJ3" s="48"/>
      <c r="BZK3" s="48"/>
      <c r="BZL3" s="48"/>
      <c r="BZM3" s="48"/>
      <c r="BZN3" s="48"/>
      <c r="BZO3" s="48"/>
      <c r="BZP3" s="48"/>
      <c r="BZQ3" s="48"/>
      <c r="BZR3" s="48"/>
      <c r="BZS3" s="49"/>
      <c r="BZT3" s="48"/>
      <c r="BZU3" s="48"/>
      <c r="BZV3" s="48"/>
      <c r="BZW3" s="48"/>
      <c r="BZX3" s="48"/>
      <c r="BZY3" s="48"/>
      <c r="BZZ3" s="48"/>
      <c r="CAA3" s="48"/>
      <c r="CAB3" s="48"/>
      <c r="CAC3" s="48"/>
      <c r="CAD3" s="48"/>
      <c r="CAE3" s="48"/>
      <c r="CAF3" s="48"/>
      <c r="CAG3" s="49"/>
      <c r="CAH3" s="48"/>
      <c r="CAI3" s="48"/>
      <c r="CAJ3" s="48"/>
      <c r="CAK3" s="48"/>
      <c r="CAL3" s="48"/>
      <c r="CAM3" s="48"/>
      <c r="CAN3" s="48"/>
      <c r="CAO3" s="48"/>
      <c r="CAP3" s="48"/>
      <c r="CAQ3" s="48"/>
      <c r="CAR3" s="48"/>
      <c r="CAS3" s="48"/>
      <c r="CAT3" s="48"/>
      <c r="CAU3" s="49"/>
      <c r="CAV3" s="48"/>
      <c r="CAW3" s="48"/>
      <c r="CAX3" s="48"/>
      <c r="CAY3" s="48"/>
      <c r="CAZ3" s="48"/>
      <c r="CBA3" s="48"/>
      <c r="CBB3" s="48"/>
      <c r="CBC3" s="48"/>
      <c r="CBD3" s="48"/>
      <c r="CBE3" s="48"/>
      <c r="CBF3" s="48"/>
      <c r="CBG3" s="48"/>
      <c r="CBH3" s="48"/>
      <c r="CBI3" s="49"/>
      <c r="CBJ3" s="48"/>
      <c r="CBK3" s="48"/>
      <c r="CBL3" s="48"/>
      <c r="CBM3" s="48"/>
      <c r="CBN3" s="48"/>
      <c r="CBO3" s="48"/>
      <c r="CBP3" s="48"/>
      <c r="CBQ3" s="48"/>
      <c r="CBR3" s="48"/>
      <c r="CBS3" s="48"/>
      <c r="CBT3" s="48"/>
      <c r="CBU3" s="48"/>
      <c r="CBV3" s="48"/>
      <c r="CBW3" s="49"/>
      <c r="CBX3" s="48"/>
      <c r="CBY3" s="48"/>
      <c r="CBZ3" s="48"/>
      <c r="CCA3" s="48"/>
      <c r="CCB3" s="48"/>
      <c r="CCC3" s="48"/>
      <c r="CCD3" s="48"/>
      <c r="CCE3" s="48"/>
      <c r="CCF3" s="48"/>
      <c r="CCG3" s="48"/>
      <c r="CCH3" s="48"/>
      <c r="CCI3" s="48"/>
      <c r="CCJ3" s="48"/>
      <c r="CCK3" s="49"/>
      <c r="CCL3" s="48"/>
      <c r="CCM3" s="48"/>
      <c r="CCN3" s="48"/>
      <c r="CCO3" s="48"/>
      <c r="CCP3" s="48"/>
      <c r="CCQ3" s="48"/>
      <c r="CCR3" s="48"/>
      <c r="CCS3" s="48"/>
      <c r="CCT3" s="48"/>
      <c r="CCU3" s="48"/>
      <c r="CCV3" s="48"/>
      <c r="CCW3" s="48"/>
      <c r="CCX3" s="48"/>
      <c r="CCY3" s="49"/>
      <c r="CCZ3" s="48"/>
      <c r="CDA3" s="48"/>
      <c r="CDB3" s="48"/>
      <c r="CDC3" s="48"/>
      <c r="CDD3" s="48"/>
      <c r="CDE3" s="48"/>
      <c r="CDF3" s="48"/>
      <c r="CDG3" s="48"/>
      <c r="CDH3" s="48"/>
      <c r="CDI3" s="48"/>
      <c r="CDJ3" s="48"/>
      <c r="CDK3" s="48"/>
      <c r="CDL3" s="48"/>
      <c r="CDM3" s="49"/>
      <c r="CDN3" s="48"/>
      <c r="CDO3" s="48"/>
      <c r="CDP3" s="48"/>
      <c r="CDQ3" s="48"/>
      <c r="CDR3" s="48"/>
      <c r="CDS3" s="48"/>
      <c r="CDT3" s="48"/>
      <c r="CDU3" s="48"/>
      <c r="CDV3" s="48"/>
      <c r="CDW3" s="48"/>
      <c r="CDX3" s="48"/>
      <c r="CDY3" s="48"/>
      <c r="CDZ3" s="48"/>
      <c r="CEA3" s="49"/>
      <c r="CEB3" s="48"/>
      <c r="CEC3" s="48"/>
      <c r="CED3" s="48"/>
      <c r="CEE3" s="48"/>
      <c r="CEF3" s="48"/>
      <c r="CEG3" s="48"/>
      <c r="CEH3" s="48"/>
      <c r="CEI3" s="48"/>
      <c r="CEJ3" s="48"/>
      <c r="CEK3" s="48"/>
      <c r="CEL3" s="48"/>
      <c r="CEM3" s="48"/>
      <c r="CEN3" s="48"/>
      <c r="CEO3" s="49"/>
      <c r="CEP3" s="48"/>
      <c r="CEQ3" s="48"/>
      <c r="CER3" s="48"/>
      <c r="CES3" s="48"/>
      <c r="CET3" s="48"/>
      <c r="CEU3" s="48"/>
      <c r="CEV3" s="48"/>
      <c r="CEW3" s="48"/>
      <c r="CEX3" s="48"/>
      <c r="CEY3" s="48"/>
      <c r="CEZ3" s="48"/>
      <c r="CFA3" s="48"/>
      <c r="CFB3" s="48"/>
      <c r="CFC3" s="49"/>
      <c r="CFD3" s="48"/>
      <c r="CFE3" s="48"/>
      <c r="CFF3" s="48"/>
      <c r="CFG3" s="48"/>
      <c r="CFH3" s="48"/>
      <c r="CFI3" s="48"/>
      <c r="CFJ3" s="48"/>
      <c r="CFK3" s="48"/>
      <c r="CFL3" s="48"/>
      <c r="CFM3" s="48"/>
      <c r="CFN3" s="48"/>
      <c r="CFO3" s="48"/>
      <c r="CFP3" s="48"/>
      <c r="CFQ3" s="49"/>
      <c r="CFR3" s="48"/>
      <c r="CFS3" s="48"/>
      <c r="CFT3" s="48"/>
      <c r="CFU3" s="48"/>
      <c r="CFV3" s="48"/>
      <c r="CFW3" s="48"/>
      <c r="CFX3" s="48"/>
      <c r="CFY3" s="48"/>
      <c r="CFZ3" s="48"/>
      <c r="CGA3" s="48"/>
      <c r="CGB3" s="48"/>
      <c r="CGC3" s="48"/>
      <c r="CGD3" s="48"/>
      <c r="CGE3" s="49"/>
      <c r="CGF3" s="48"/>
      <c r="CGG3" s="48"/>
      <c r="CGH3" s="48"/>
      <c r="CGI3" s="48"/>
      <c r="CGJ3" s="48"/>
      <c r="CGK3" s="48"/>
      <c r="CGL3" s="48"/>
      <c r="CGM3" s="48"/>
      <c r="CGN3" s="48"/>
      <c r="CGO3" s="48"/>
      <c r="CGP3" s="48"/>
      <c r="CGQ3" s="48"/>
      <c r="CGR3" s="48"/>
      <c r="CGS3" s="49"/>
      <c r="CGT3" s="48"/>
      <c r="CGU3" s="48"/>
      <c r="CGV3" s="48"/>
      <c r="CGW3" s="48"/>
      <c r="CGX3" s="48"/>
      <c r="CGY3" s="48"/>
      <c r="CGZ3" s="48"/>
      <c r="CHA3" s="48"/>
      <c r="CHB3" s="48"/>
      <c r="CHC3" s="48"/>
      <c r="CHD3" s="48"/>
      <c r="CHE3" s="48"/>
      <c r="CHF3" s="48"/>
      <c r="CHG3" s="49"/>
      <c r="CHH3" s="48"/>
      <c r="CHI3" s="48"/>
      <c r="CHJ3" s="48"/>
      <c r="CHK3" s="48"/>
      <c r="CHL3" s="48"/>
      <c r="CHM3" s="48"/>
      <c r="CHN3" s="48"/>
      <c r="CHO3" s="48"/>
      <c r="CHP3" s="48"/>
      <c r="CHQ3" s="48"/>
      <c r="CHR3" s="48"/>
      <c r="CHS3" s="48"/>
      <c r="CHT3" s="48"/>
      <c r="CHU3" s="49"/>
      <c r="CHV3" s="48"/>
      <c r="CHW3" s="48"/>
      <c r="CHX3" s="48"/>
      <c r="CHY3" s="48"/>
      <c r="CHZ3" s="48"/>
      <c r="CIA3" s="48"/>
      <c r="CIB3" s="48"/>
      <c r="CIC3" s="48"/>
      <c r="CID3" s="48"/>
      <c r="CIE3" s="48"/>
      <c r="CIF3" s="48"/>
      <c r="CIG3" s="48"/>
      <c r="CIH3" s="48"/>
      <c r="CII3" s="49"/>
      <c r="CIJ3" s="48"/>
      <c r="CIK3" s="48"/>
      <c r="CIL3" s="48"/>
      <c r="CIM3" s="48"/>
      <c r="CIN3" s="48"/>
      <c r="CIO3" s="48"/>
      <c r="CIP3" s="48"/>
      <c r="CIQ3" s="48"/>
      <c r="CIR3" s="48"/>
      <c r="CIS3" s="48"/>
      <c r="CIT3" s="48"/>
      <c r="CIU3" s="48"/>
      <c r="CIV3" s="48"/>
      <c r="CIW3" s="49"/>
      <c r="CIX3" s="48"/>
      <c r="CIY3" s="48"/>
      <c r="CIZ3" s="48"/>
      <c r="CJA3" s="48"/>
      <c r="CJB3" s="48"/>
      <c r="CJC3" s="48"/>
      <c r="CJD3" s="48"/>
      <c r="CJE3" s="48"/>
      <c r="CJF3" s="48"/>
      <c r="CJG3" s="48"/>
      <c r="CJH3" s="48"/>
      <c r="CJI3" s="48"/>
      <c r="CJJ3" s="48"/>
      <c r="CJK3" s="49"/>
      <c r="CJL3" s="48"/>
      <c r="CJM3" s="48"/>
      <c r="CJN3" s="48"/>
      <c r="CJO3" s="48"/>
      <c r="CJP3" s="48"/>
      <c r="CJQ3" s="48"/>
      <c r="CJR3" s="48"/>
      <c r="CJS3" s="48"/>
      <c r="CJT3" s="48"/>
      <c r="CJU3" s="48"/>
      <c r="CJV3" s="48"/>
      <c r="CJW3" s="48"/>
      <c r="CJX3" s="48"/>
      <c r="CJY3" s="49"/>
      <c r="CJZ3" s="48"/>
      <c r="CKA3" s="48"/>
      <c r="CKB3" s="48"/>
      <c r="CKC3" s="48"/>
      <c r="CKD3" s="48"/>
      <c r="CKE3" s="48"/>
      <c r="CKF3" s="48"/>
      <c r="CKG3" s="48"/>
      <c r="CKH3" s="48"/>
      <c r="CKI3" s="48"/>
      <c r="CKJ3" s="48"/>
      <c r="CKK3" s="48"/>
      <c r="CKL3" s="48"/>
      <c r="CKM3" s="49"/>
      <c r="CKN3" s="48"/>
      <c r="CKO3" s="48"/>
      <c r="CKP3" s="48"/>
      <c r="CKQ3" s="48"/>
      <c r="CKR3" s="48"/>
      <c r="CKS3" s="48"/>
      <c r="CKT3" s="48"/>
      <c r="CKU3" s="48"/>
      <c r="CKV3" s="48"/>
      <c r="CKW3" s="48"/>
      <c r="CKX3" s="48"/>
      <c r="CKY3" s="48"/>
      <c r="CKZ3" s="48"/>
      <c r="CLA3" s="49"/>
      <c r="CLB3" s="48"/>
      <c r="CLC3" s="48"/>
      <c r="CLD3" s="48"/>
      <c r="CLE3" s="48"/>
      <c r="CLF3" s="48"/>
      <c r="CLG3" s="48"/>
      <c r="CLH3" s="48"/>
      <c r="CLI3" s="48"/>
      <c r="CLJ3" s="48"/>
      <c r="CLK3" s="48"/>
      <c r="CLL3" s="48"/>
      <c r="CLM3" s="48"/>
      <c r="CLN3" s="48"/>
      <c r="CLO3" s="49"/>
      <c r="CLP3" s="48"/>
      <c r="CLQ3" s="48"/>
      <c r="CLR3" s="48"/>
      <c r="CLS3" s="48"/>
      <c r="CLT3" s="48"/>
      <c r="CLU3" s="48"/>
      <c r="CLV3" s="48"/>
      <c r="CLW3" s="48"/>
      <c r="CLX3" s="48"/>
      <c r="CLY3" s="48"/>
      <c r="CLZ3" s="48"/>
      <c r="CMA3" s="48"/>
      <c r="CMB3" s="48"/>
      <c r="CMC3" s="49"/>
      <c r="CMD3" s="48"/>
      <c r="CME3" s="48"/>
      <c r="CMF3" s="48"/>
      <c r="CMG3" s="48"/>
      <c r="CMH3" s="48"/>
      <c r="CMI3" s="48"/>
      <c r="CMJ3" s="48"/>
      <c r="CMK3" s="48"/>
      <c r="CML3" s="48"/>
      <c r="CMM3" s="48"/>
      <c r="CMN3" s="48"/>
      <c r="CMO3" s="48"/>
      <c r="CMP3" s="48"/>
      <c r="CMQ3" s="49"/>
      <c r="CMR3" s="48"/>
      <c r="CMS3" s="48"/>
      <c r="CMT3" s="48"/>
      <c r="CMU3" s="48"/>
      <c r="CMV3" s="48"/>
      <c r="CMW3" s="48"/>
      <c r="CMX3" s="48"/>
      <c r="CMY3" s="48"/>
      <c r="CMZ3" s="48"/>
      <c r="CNA3" s="48"/>
      <c r="CNB3" s="48"/>
      <c r="CNC3" s="48"/>
      <c r="CND3" s="48"/>
      <c r="CNE3" s="49"/>
      <c r="CNF3" s="48"/>
      <c r="CNG3" s="48"/>
      <c r="CNH3" s="48"/>
      <c r="CNI3" s="48"/>
      <c r="CNJ3" s="48"/>
      <c r="CNK3" s="48"/>
      <c r="CNL3" s="48"/>
      <c r="CNM3" s="48"/>
      <c r="CNN3" s="48"/>
      <c r="CNO3" s="48"/>
      <c r="CNP3" s="48"/>
      <c r="CNQ3" s="48"/>
      <c r="CNR3" s="48"/>
      <c r="CNS3" s="49"/>
      <c r="CNT3" s="48"/>
      <c r="CNU3" s="48"/>
      <c r="CNV3" s="48"/>
      <c r="CNW3" s="48"/>
      <c r="CNX3" s="48"/>
      <c r="CNY3" s="48"/>
      <c r="CNZ3" s="48"/>
      <c r="COA3" s="48"/>
      <c r="COB3" s="48"/>
      <c r="COC3" s="48"/>
      <c r="COD3" s="48"/>
      <c r="COE3" s="48"/>
      <c r="COF3" s="48"/>
      <c r="COG3" s="49"/>
      <c r="COH3" s="48"/>
      <c r="COI3" s="48"/>
      <c r="COJ3" s="48"/>
      <c r="COK3" s="48"/>
      <c r="COL3" s="48"/>
      <c r="COM3" s="48"/>
      <c r="CON3" s="48"/>
      <c r="COO3" s="48"/>
      <c r="COP3" s="48"/>
      <c r="COQ3" s="48"/>
      <c r="COR3" s="48"/>
      <c r="COS3" s="48"/>
      <c r="COT3" s="48"/>
      <c r="COU3" s="49"/>
      <c r="COV3" s="48"/>
      <c r="COW3" s="48"/>
      <c r="COX3" s="48"/>
      <c r="COY3" s="48"/>
      <c r="COZ3" s="48"/>
      <c r="CPA3" s="48"/>
      <c r="CPB3" s="48"/>
      <c r="CPC3" s="48"/>
      <c r="CPD3" s="48"/>
      <c r="CPE3" s="48"/>
      <c r="CPF3" s="48"/>
      <c r="CPG3" s="48"/>
      <c r="CPH3" s="48"/>
      <c r="CPI3" s="49"/>
      <c r="CPJ3" s="48"/>
      <c r="CPK3" s="48"/>
      <c r="CPL3" s="48"/>
      <c r="CPM3" s="48"/>
      <c r="CPN3" s="48"/>
      <c r="CPO3" s="48"/>
      <c r="CPP3" s="48"/>
      <c r="CPQ3" s="48"/>
      <c r="CPR3" s="48"/>
      <c r="CPS3" s="48"/>
      <c r="CPT3" s="48"/>
      <c r="CPU3" s="48"/>
      <c r="CPV3" s="48"/>
      <c r="CPW3" s="49"/>
      <c r="CPX3" s="48"/>
      <c r="CPY3" s="48"/>
      <c r="CPZ3" s="48"/>
      <c r="CQA3" s="48"/>
      <c r="CQB3" s="48"/>
      <c r="CQC3" s="48"/>
      <c r="CQD3" s="48"/>
      <c r="CQE3" s="48"/>
      <c r="CQF3" s="48"/>
      <c r="CQG3" s="48"/>
      <c r="CQH3" s="48"/>
      <c r="CQI3" s="48"/>
      <c r="CQJ3" s="48"/>
      <c r="CQK3" s="49"/>
      <c r="CQL3" s="48"/>
      <c r="CQM3" s="48"/>
      <c r="CQN3" s="48"/>
      <c r="CQO3" s="48"/>
      <c r="CQP3" s="48"/>
      <c r="CQQ3" s="48"/>
      <c r="CQR3" s="48"/>
      <c r="CQS3" s="48"/>
      <c r="CQT3" s="48"/>
      <c r="CQU3" s="48"/>
      <c r="CQV3" s="48"/>
      <c r="CQW3" s="48"/>
      <c r="CQX3" s="48"/>
      <c r="CQY3" s="49"/>
      <c r="CQZ3" s="48"/>
      <c r="CRA3" s="48"/>
      <c r="CRB3" s="48"/>
      <c r="CRC3" s="48"/>
      <c r="CRD3" s="48"/>
      <c r="CRE3" s="48"/>
      <c r="CRF3" s="48"/>
      <c r="CRG3" s="48"/>
      <c r="CRH3" s="48"/>
      <c r="CRI3" s="48"/>
      <c r="CRJ3" s="48"/>
      <c r="CRK3" s="48"/>
      <c r="CRL3" s="48"/>
      <c r="CRM3" s="49"/>
      <c r="CRN3" s="48"/>
      <c r="CRO3" s="48"/>
      <c r="CRP3" s="48"/>
      <c r="CRQ3" s="48"/>
      <c r="CRR3" s="48"/>
      <c r="CRS3" s="48"/>
      <c r="CRT3" s="48"/>
      <c r="CRU3" s="48"/>
      <c r="CRV3" s="48"/>
      <c r="CRW3" s="48"/>
      <c r="CRX3" s="48"/>
      <c r="CRY3" s="48"/>
      <c r="CRZ3" s="48"/>
      <c r="CSA3" s="49"/>
      <c r="CSB3" s="48"/>
      <c r="CSC3" s="48"/>
      <c r="CSD3" s="48"/>
      <c r="CSE3" s="48"/>
      <c r="CSF3" s="48"/>
      <c r="CSG3" s="48"/>
      <c r="CSH3" s="48"/>
      <c r="CSI3" s="48"/>
      <c r="CSJ3" s="48"/>
      <c r="CSK3" s="48"/>
      <c r="CSL3" s="48"/>
      <c r="CSM3" s="48"/>
      <c r="CSN3" s="48"/>
      <c r="CSO3" s="49"/>
      <c r="CSP3" s="48"/>
      <c r="CSQ3" s="48"/>
      <c r="CSR3" s="48"/>
      <c r="CSS3" s="48"/>
      <c r="CST3" s="48"/>
      <c r="CSU3" s="48"/>
      <c r="CSV3" s="48"/>
      <c r="CSW3" s="48"/>
      <c r="CSX3" s="48"/>
      <c r="CSY3" s="48"/>
      <c r="CSZ3" s="48"/>
      <c r="CTA3" s="48"/>
      <c r="CTB3" s="48"/>
      <c r="CTC3" s="49"/>
      <c r="CTD3" s="48"/>
      <c r="CTE3" s="48"/>
      <c r="CTF3" s="48"/>
      <c r="CTG3" s="48"/>
      <c r="CTH3" s="48"/>
      <c r="CTI3" s="48"/>
      <c r="CTJ3" s="48"/>
      <c r="CTK3" s="48"/>
      <c r="CTL3" s="48"/>
      <c r="CTM3" s="48"/>
      <c r="CTN3" s="48"/>
      <c r="CTO3" s="48"/>
      <c r="CTP3" s="48"/>
      <c r="CTQ3" s="49"/>
      <c r="CTR3" s="48"/>
      <c r="CTS3" s="48"/>
      <c r="CTT3" s="48"/>
      <c r="CTU3" s="48"/>
      <c r="CTV3" s="48"/>
      <c r="CTW3" s="48"/>
      <c r="CTX3" s="48"/>
      <c r="CTY3" s="48"/>
      <c r="CTZ3" s="48"/>
      <c r="CUA3" s="48"/>
      <c r="CUB3" s="48"/>
      <c r="CUC3" s="48"/>
      <c r="CUD3" s="48"/>
      <c r="CUE3" s="49"/>
      <c r="CUF3" s="48"/>
      <c r="CUG3" s="48"/>
      <c r="CUH3" s="48"/>
      <c r="CUI3" s="48"/>
      <c r="CUJ3" s="48"/>
      <c r="CUK3" s="48"/>
      <c r="CUL3" s="48"/>
      <c r="CUM3" s="48"/>
      <c r="CUN3" s="48"/>
      <c r="CUO3" s="48"/>
      <c r="CUP3" s="48"/>
      <c r="CUQ3" s="48"/>
      <c r="CUR3" s="48"/>
      <c r="CUS3" s="49"/>
      <c r="CUT3" s="48"/>
      <c r="CUU3" s="48"/>
      <c r="CUV3" s="48"/>
      <c r="CUW3" s="48"/>
      <c r="CUX3" s="48"/>
      <c r="CUY3" s="48"/>
      <c r="CUZ3" s="48"/>
      <c r="CVA3" s="48"/>
      <c r="CVB3" s="48"/>
      <c r="CVC3" s="48"/>
      <c r="CVD3" s="48"/>
      <c r="CVE3" s="48"/>
      <c r="CVF3" s="48"/>
      <c r="CVG3" s="49"/>
      <c r="CVH3" s="48"/>
      <c r="CVI3" s="48"/>
      <c r="CVJ3" s="48"/>
      <c r="CVK3" s="48"/>
      <c r="CVL3" s="48"/>
      <c r="CVM3" s="48"/>
      <c r="CVN3" s="48"/>
      <c r="CVO3" s="48"/>
      <c r="CVP3" s="48"/>
      <c r="CVQ3" s="48"/>
      <c r="CVR3" s="48"/>
      <c r="CVS3" s="48"/>
      <c r="CVT3" s="48"/>
      <c r="CVU3" s="49"/>
      <c r="CVV3" s="48"/>
      <c r="CVW3" s="48"/>
      <c r="CVX3" s="48"/>
      <c r="CVY3" s="48"/>
      <c r="CVZ3" s="48"/>
      <c r="CWA3" s="48"/>
      <c r="CWB3" s="48"/>
      <c r="CWC3" s="48"/>
      <c r="CWD3" s="48"/>
      <c r="CWE3" s="48"/>
      <c r="CWF3" s="48"/>
      <c r="CWG3" s="48"/>
      <c r="CWH3" s="48"/>
      <c r="CWI3" s="49"/>
      <c r="CWJ3" s="48"/>
      <c r="CWK3" s="48"/>
      <c r="CWL3" s="48"/>
      <c r="CWM3" s="48"/>
      <c r="CWN3" s="48"/>
      <c r="CWO3" s="48"/>
      <c r="CWP3" s="48"/>
      <c r="CWQ3" s="48"/>
      <c r="CWR3" s="48"/>
      <c r="CWS3" s="48"/>
      <c r="CWT3" s="48"/>
      <c r="CWU3" s="48"/>
      <c r="CWV3" s="48"/>
      <c r="CWW3" s="49"/>
      <c r="CWX3" s="48"/>
      <c r="CWY3" s="48"/>
      <c r="CWZ3" s="48"/>
      <c r="CXA3" s="48"/>
      <c r="CXB3" s="48"/>
      <c r="CXC3" s="48"/>
      <c r="CXD3" s="48"/>
      <c r="CXE3" s="48"/>
      <c r="CXF3" s="48"/>
      <c r="CXG3" s="48"/>
      <c r="CXH3" s="48"/>
      <c r="CXI3" s="48"/>
      <c r="CXJ3" s="48"/>
      <c r="CXK3" s="49"/>
      <c r="CXL3" s="48"/>
      <c r="CXM3" s="48"/>
      <c r="CXN3" s="48"/>
      <c r="CXO3" s="48"/>
      <c r="CXP3" s="48"/>
      <c r="CXQ3" s="48"/>
      <c r="CXR3" s="48"/>
      <c r="CXS3" s="48"/>
      <c r="CXT3" s="48"/>
      <c r="CXU3" s="48"/>
      <c r="CXV3" s="48"/>
      <c r="CXW3" s="48"/>
      <c r="CXX3" s="48"/>
      <c r="CXY3" s="49"/>
      <c r="CXZ3" s="48"/>
      <c r="CYA3" s="48"/>
      <c r="CYB3" s="48"/>
      <c r="CYC3" s="48"/>
      <c r="CYD3" s="48"/>
      <c r="CYE3" s="48"/>
      <c r="CYF3" s="48"/>
      <c r="CYG3" s="48"/>
      <c r="CYH3" s="48"/>
      <c r="CYI3" s="48"/>
      <c r="CYJ3" s="48"/>
      <c r="CYK3" s="48"/>
      <c r="CYL3" s="48"/>
      <c r="CYM3" s="49"/>
      <c r="CYN3" s="48"/>
      <c r="CYO3" s="48"/>
      <c r="CYP3" s="48"/>
      <c r="CYQ3" s="48"/>
      <c r="CYR3" s="48"/>
      <c r="CYS3" s="48"/>
      <c r="CYT3" s="48"/>
      <c r="CYU3" s="48"/>
      <c r="CYV3" s="48"/>
      <c r="CYW3" s="48"/>
      <c r="CYX3" s="48"/>
      <c r="CYY3" s="48"/>
      <c r="CYZ3" s="48"/>
      <c r="CZA3" s="49"/>
      <c r="CZB3" s="48"/>
      <c r="CZC3" s="48"/>
      <c r="CZD3" s="48"/>
      <c r="CZE3" s="48"/>
      <c r="CZF3" s="48"/>
      <c r="CZG3" s="48"/>
      <c r="CZH3" s="48"/>
      <c r="CZI3" s="48"/>
      <c r="CZJ3" s="48"/>
      <c r="CZK3" s="48"/>
      <c r="CZL3" s="48"/>
      <c r="CZM3" s="48"/>
      <c r="CZN3" s="48"/>
      <c r="CZO3" s="49"/>
      <c r="CZP3" s="48"/>
      <c r="CZQ3" s="48"/>
      <c r="CZR3" s="48"/>
      <c r="CZS3" s="48"/>
      <c r="CZT3" s="48"/>
      <c r="CZU3" s="48"/>
      <c r="CZV3" s="48"/>
      <c r="CZW3" s="48"/>
      <c r="CZX3" s="48"/>
      <c r="CZY3" s="48"/>
      <c r="CZZ3" s="48"/>
      <c r="DAA3" s="48"/>
      <c r="DAB3" s="48"/>
      <c r="DAC3" s="49"/>
      <c r="DAD3" s="48"/>
      <c r="DAE3" s="48"/>
      <c r="DAF3" s="48"/>
      <c r="DAG3" s="48"/>
      <c r="DAH3" s="48"/>
      <c r="DAI3" s="48"/>
      <c r="DAJ3" s="48"/>
      <c r="DAK3" s="48"/>
      <c r="DAL3" s="48"/>
      <c r="DAM3" s="48"/>
      <c r="DAN3" s="48"/>
      <c r="DAO3" s="48"/>
      <c r="DAP3" s="48"/>
      <c r="DAQ3" s="49"/>
      <c r="DAR3" s="48"/>
      <c r="DAS3" s="48"/>
      <c r="DAT3" s="48"/>
      <c r="DAU3" s="48"/>
      <c r="DAV3" s="48"/>
      <c r="DAW3" s="48"/>
      <c r="DAX3" s="48"/>
      <c r="DAY3" s="48"/>
      <c r="DAZ3" s="48"/>
      <c r="DBA3" s="48"/>
      <c r="DBB3" s="48"/>
      <c r="DBC3" s="48"/>
      <c r="DBD3" s="48"/>
      <c r="DBE3" s="49"/>
      <c r="DBF3" s="48"/>
      <c r="DBG3" s="48"/>
      <c r="DBH3" s="48"/>
      <c r="DBI3" s="48"/>
      <c r="DBJ3" s="48"/>
      <c r="DBK3" s="48"/>
      <c r="DBL3" s="48"/>
      <c r="DBM3" s="48"/>
      <c r="DBN3" s="48"/>
      <c r="DBO3" s="48"/>
      <c r="DBP3" s="48"/>
      <c r="DBQ3" s="48"/>
      <c r="DBR3" s="48"/>
      <c r="DBS3" s="49"/>
      <c r="DBT3" s="48"/>
      <c r="DBU3" s="48"/>
      <c r="DBV3" s="48"/>
      <c r="DBW3" s="48"/>
      <c r="DBX3" s="48"/>
      <c r="DBY3" s="48"/>
      <c r="DBZ3" s="48"/>
      <c r="DCA3" s="48"/>
      <c r="DCB3" s="48"/>
      <c r="DCC3" s="48"/>
      <c r="DCD3" s="48"/>
      <c r="DCE3" s="48"/>
      <c r="DCF3" s="48"/>
      <c r="DCG3" s="49"/>
      <c r="DCH3" s="48"/>
      <c r="DCI3" s="48"/>
      <c r="DCJ3" s="48"/>
      <c r="DCK3" s="48"/>
      <c r="DCL3" s="48"/>
      <c r="DCM3" s="48"/>
      <c r="DCN3" s="48"/>
      <c r="DCO3" s="48"/>
      <c r="DCP3" s="48"/>
      <c r="DCQ3" s="48"/>
      <c r="DCR3" s="48"/>
      <c r="DCS3" s="48"/>
      <c r="DCT3" s="48"/>
      <c r="DCU3" s="49"/>
      <c r="DCV3" s="48"/>
      <c r="DCW3" s="48"/>
      <c r="DCX3" s="48"/>
      <c r="DCY3" s="48"/>
      <c r="DCZ3" s="48"/>
      <c r="DDA3" s="48"/>
      <c r="DDB3" s="48"/>
      <c r="DDC3" s="48"/>
      <c r="DDD3" s="48"/>
      <c r="DDE3" s="48"/>
      <c r="DDF3" s="48"/>
      <c r="DDG3" s="48"/>
      <c r="DDH3" s="48"/>
      <c r="DDI3" s="49"/>
      <c r="DDJ3" s="48"/>
      <c r="DDK3" s="48"/>
      <c r="DDL3" s="48"/>
      <c r="DDM3" s="48"/>
      <c r="DDN3" s="48"/>
      <c r="DDO3" s="48"/>
      <c r="DDP3" s="48"/>
      <c r="DDQ3" s="48"/>
      <c r="DDR3" s="48"/>
      <c r="DDS3" s="48"/>
      <c r="DDT3" s="48"/>
      <c r="DDU3" s="48"/>
      <c r="DDV3" s="48"/>
      <c r="DDW3" s="49"/>
      <c r="DDX3" s="48"/>
      <c r="DDY3" s="48"/>
      <c r="DDZ3" s="48"/>
      <c r="DEA3" s="48"/>
      <c r="DEB3" s="48"/>
      <c r="DEC3" s="48"/>
      <c r="DED3" s="48"/>
      <c r="DEE3" s="48"/>
      <c r="DEF3" s="48"/>
      <c r="DEG3" s="48"/>
      <c r="DEH3" s="48"/>
      <c r="DEI3" s="48"/>
      <c r="DEJ3" s="48"/>
      <c r="DEK3" s="49"/>
      <c r="DEL3" s="48"/>
      <c r="DEM3" s="48"/>
      <c r="DEN3" s="48"/>
      <c r="DEO3" s="48"/>
      <c r="DEP3" s="48"/>
      <c r="DEQ3" s="48"/>
      <c r="DER3" s="48"/>
      <c r="DES3" s="48"/>
      <c r="DET3" s="48"/>
      <c r="DEU3" s="48"/>
      <c r="DEV3" s="48"/>
      <c r="DEW3" s="48"/>
      <c r="DEX3" s="48"/>
      <c r="DEY3" s="49"/>
      <c r="DEZ3" s="48"/>
      <c r="DFA3" s="48"/>
      <c r="DFB3" s="48"/>
      <c r="DFC3" s="48"/>
      <c r="DFD3" s="48"/>
      <c r="DFE3" s="48"/>
      <c r="DFF3" s="48"/>
      <c r="DFG3" s="48"/>
      <c r="DFH3" s="48"/>
      <c r="DFI3" s="48"/>
      <c r="DFJ3" s="48"/>
      <c r="DFK3" s="48"/>
      <c r="DFL3" s="48"/>
      <c r="DFM3" s="49"/>
      <c r="DFN3" s="48"/>
      <c r="DFO3" s="48"/>
      <c r="DFP3" s="48"/>
      <c r="DFQ3" s="48"/>
      <c r="DFR3" s="48"/>
      <c r="DFS3" s="48"/>
      <c r="DFT3" s="48"/>
      <c r="DFU3" s="48"/>
      <c r="DFV3" s="48"/>
      <c r="DFW3" s="48"/>
      <c r="DFX3" s="48"/>
      <c r="DFY3" s="48"/>
      <c r="DFZ3" s="48"/>
      <c r="DGA3" s="49"/>
      <c r="DGB3" s="48"/>
      <c r="DGC3" s="48"/>
      <c r="DGD3" s="48"/>
      <c r="DGE3" s="48"/>
      <c r="DGF3" s="48"/>
      <c r="DGG3" s="48"/>
      <c r="DGH3" s="48"/>
      <c r="DGI3" s="48"/>
      <c r="DGJ3" s="48"/>
      <c r="DGK3" s="48"/>
      <c r="DGL3" s="48"/>
      <c r="DGM3" s="48"/>
      <c r="DGN3" s="48"/>
      <c r="DGO3" s="49"/>
      <c r="DGP3" s="48"/>
      <c r="DGQ3" s="48"/>
      <c r="DGR3" s="48"/>
      <c r="DGS3" s="48"/>
      <c r="DGT3" s="48"/>
      <c r="DGU3" s="48"/>
      <c r="DGV3" s="48"/>
      <c r="DGW3" s="48"/>
      <c r="DGX3" s="48"/>
      <c r="DGY3" s="48"/>
      <c r="DGZ3" s="48"/>
      <c r="DHA3" s="48"/>
      <c r="DHB3" s="48"/>
      <c r="DHC3" s="49"/>
      <c r="DHD3" s="48"/>
      <c r="DHE3" s="48"/>
      <c r="DHF3" s="48"/>
      <c r="DHG3" s="48"/>
      <c r="DHH3" s="48"/>
      <c r="DHI3" s="48"/>
      <c r="DHJ3" s="48"/>
      <c r="DHK3" s="48"/>
      <c r="DHL3" s="48"/>
      <c r="DHM3" s="48"/>
      <c r="DHN3" s="48"/>
      <c r="DHO3" s="48"/>
      <c r="DHP3" s="48"/>
      <c r="DHQ3" s="49"/>
      <c r="DHR3" s="48"/>
      <c r="DHS3" s="48"/>
      <c r="DHT3" s="48"/>
      <c r="DHU3" s="48"/>
      <c r="DHV3" s="48"/>
      <c r="DHW3" s="48"/>
      <c r="DHX3" s="48"/>
      <c r="DHY3" s="48"/>
      <c r="DHZ3" s="48"/>
      <c r="DIA3" s="48"/>
      <c r="DIB3" s="48"/>
      <c r="DIC3" s="48"/>
      <c r="DID3" s="48"/>
      <c r="DIE3" s="49"/>
      <c r="DIF3" s="48"/>
      <c r="DIG3" s="48"/>
      <c r="DIH3" s="48"/>
      <c r="DII3" s="48"/>
      <c r="DIJ3" s="48"/>
      <c r="DIK3" s="48"/>
      <c r="DIL3" s="48"/>
      <c r="DIM3" s="48"/>
      <c r="DIN3" s="48"/>
      <c r="DIO3" s="48"/>
      <c r="DIP3" s="48"/>
      <c r="DIQ3" s="48"/>
      <c r="DIR3" s="48"/>
      <c r="DIS3" s="49"/>
      <c r="DIT3" s="48"/>
      <c r="DIU3" s="48"/>
      <c r="DIV3" s="48"/>
      <c r="DIW3" s="48"/>
      <c r="DIX3" s="48"/>
      <c r="DIY3" s="48"/>
      <c r="DIZ3" s="48"/>
      <c r="DJA3" s="48"/>
      <c r="DJB3" s="48"/>
      <c r="DJC3" s="48"/>
      <c r="DJD3" s="48"/>
      <c r="DJE3" s="48"/>
      <c r="DJF3" s="48"/>
      <c r="DJG3" s="49"/>
      <c r="DJH3" s="48"/>
      <c r="DJI3" s="48"/>
      <c r="DJJ3" s="48"/>
      <c r="DJK3" s="48"/>
      <c r="DJL3" s="48"/>
      <c r="DJM3" s="48"/>
      <c r="DJN3" s="48"/>
      <c r="DJO3" s="48"/>
      <c r="DJP3" s="48"/>
      <c r="DJQ3" s="48"/>
      <c r="DJR3" s="48"/>
      <c r="DJS3" s="48"/>
      <c r="DJT3" s="48"/>
      <c r="DJU3" s="49"/>
      <c r="DJV3" s="48"/>
      <c r="DJW3" s="48"/>
      <c r="DJX3" s="48"/>
      <c r="DJY3" s="48"/>
      <c r="DJZ3" s="48"/>
      <c r="DKA3" s="48"/>
      <c r="DKB3" s="48"/>
      <c r="DKC3" s="48"/>
      <c r="DKD3" s="48"/>
      <c r="DKE3" s="48"/>
      <c r="DKF3" s="48"/>
      <c r="DKG3" s="48"/>
      <c r="DKH3" s="48"/>
      <c r="DKI3" s="49"/>
      <c r="DKJ3" s="48"/>
      <c r="DKK3" s="48"/>
      <c r="DKL3" s="48"/>
      <c r="DKM3" s="48"/>
      <c r="DKN3" s="48"/>
      <c r="DKO3" s="48"/>
      <c r="DKP3" s="48"/>
      <c r="DKQ3" s="48"/>
      <c r="DKR3" s="48"/>
      <c r="DKS3" s="48"/>
      <c r="DKT3" s="48"/>
      <c r="DKU3" s="48"/>
      <c r="DKV3" s="48"/>
      <c r="DKW3" s="49"/>
      <c r="DKX3" s="48"/>
      <c r="DKY3" s="48"/>
      <c r="DKZ3" s="48"/>
      <c r="DLA3" s="48"/>
      <c r="DLB3" s="48"/>
      <c r="DLC3" s="48"/>
      <c r="DLD3" s="48"/>
      <c r="DLE3" s="48"/>
      <c r="DLF3" s="48"/>
      <c r="DLG3" s="48"/>
      <c r="DLH3" s="48"/>
      <c r="DLI3" s="48"/>
      <c r="DLJ3" s="48"/>
      <c r="DLK3" s="49"/>
      <c r="DLL3" s="48"/>
      <c r="DLM3" s="48"/>
      <c r="DLN3" s="48"/>
      <c r="DLO3" s="48"/>
      <c r="DLP3" s="48"/>
      <c r="DLQ3" s="48"/>
      <c r="DLR3" s="48"/>
      <c r="DLS3" s="48"/>
      <c r="DLT3" s="48"/>
      <c r="DLU3" s="48"/>
      <c r="DLV3" s="48"/>
      <c r="DLW3" s="48"/>
      <c r="DLX3" s="48"/>
      <c r="DLY3" s="49"/>
      <c r="DLZ3" s="48"/>
      <c r="DMA3" s="48"/>
      <c r="DMB3" s="48"/>
      <c r="DMC3" s="48"/>
      <c r="DMD3" s="48"/>
      <c r="DME3" s="48"/>
      <c r="DMF3" s="48"/>
      <c r="DMG3" s="48"/>
      <c r="DMH3" s="48"/>
      <c r="DMI3" s="48"/>
      <c r="DMJ3" s="48"/>
      <c r="DMK3" s="48"/>
      <c r="DML3" s="48"/>
      <c r="DMM3" s="49"/>
      <c r="DMN3" s="48"/>
      <c r="DMO3" s="48"/>
      <c r="DMP3" s="48"/>
      <c r="DMQ3" s="48"/>
      <c r="DMR3" s="48"/>
      <c r="DMS3" s="48"/>
      <c r="DMT3" s="48"/>
      <c r="DMU3" s="48"/>
      <c r="DMV3" s="48"/>
      <c r="DMW3" s="48"/>
      <c r="DMX3" s="48"/>
      <c r="DMY3" s="48"/>
      <c r="DMZ3" s="48"/>
      <c r="DNA3" s="49"/>
      <c r="DNB3" s="48"/>
      <c r="DNC3" s="48"/>
      <c r="DND3" s="48"/>
      <c r="DNE3" s="48"/>
      <c r="DNF3" s="48"/>
      <c r="DNG3" s="48"/>
      <c r="DNH3" s="48"/>
      <c r="DNI3" s="48"/>
      <c r="DNJ3" s="48"/>
      <c r="DNK3" s="48"/>
      <c r="DNL3" s="48"/>
      <c r="DNM3" s="48"/>
      <c r="DNN3" s="48"/>
      <c r="DNO3" s="49"/>
      <c r="DNP3" s="48"/>
      <c r="DNQ3" s="48"/>
      <c r="DNR3" s="48"/>
      <c r="DNS3" s="48"/>
      <c r="DNT3" s="48"/>
      <c r="DNU3" s="48"/>
      <c r="DNV3" s="48"/>
      <c r="DNW3" s="48"/>
      <c r="DNX3" s="48"/>
      <c r="DNY3" s="48"/>
      <c r="DNZ3" s="48"/>
      <c r="DOA3" s="48"/>
      <c r="DOB3" s="48"/>
      <c r="DOC3" s="49"/>
      <c r="DOD3" s="48"/>
      <c r="DOE3" s="48"/>
      <c r="DOF3" s="48"/>
      <c r="DOG3" s="48"/>
      <c r="DOH3" s="48"/>
      <c r="DOI3" s="48"/>
      <c r="DOJ3" s="48"/>
      <c r="DOK3" s="48"/>
      <c r="DOL3" s="48"/>
      <c r="DOM3" s="48"/>
      <c r="DON3" s="48"/>
      <c r="DOO3" s="48"/>
      <c r="DOP3" s="48"/>
      <c r="DOQ3" s="49"/>
      <c r="DOR3" s="48"/>
      <c r="DOS3" s="48"/>
      <c r="DOT3" s="48"/>
      <c r="DOU3" s="48"/>
      <c r="DOV3" s="48"/>
      <c r="DOW3" s="48"/>
      <c r="DOX3" s="48"/>
      <c r="DOY3" s="48"/>
      <c r="DOZ3" s="48"/>
      <c r="DPA3" s="48"/>
      <c r="DPB3" s="48"/>
      <c r="DPC3" s="48"/>
      <c r="DPD3" s="48"/>
      <c r="DPE3" s="49"/>
      <c r="DPF3" s="48"/>
      <c r="DPG3" s="48"/>
      <c r="DPH3" s="48"/>
      <c r="DPI3" s="48"/>
      <c r="DPJ3" s="48"/>
      <c r="DPK3" s="48"/>
      <c r="DPL3" s="48"/>
      <c r="DPM3" s="48"/>
      <c r="DPN3" s="48"/>
      <c r="DPO3" s="48"/>
      <c r="DPP3" s="48"/>
      <c r="DPQ3" s="48"/>
      <c r="DPR3" s="48"/>
      <c r="DPS3" s="49"/>
      <c r="DPT3" s="48"/>
      <c r="DPU3" s="48"/>
      <c r="DPV3" s="48"/>
      <c r="DPW3" s="48"/>
      <c r="DPX3" s="48"/>
      <c r="DPY3" s="48"/>
      <c r="DPZ3" s="48"/>
      <c r="DQA3" s="48"/>
      <c r="DQB3" s="48"/>
      <c r="DQC3" s="48"/>
      <c r="DQD3" s="48"/>
      <c r="DQE3" s="48"/>
      <c r="DQF3" s="48"/>
      <c r="DQG3" s="49"/>
      <c r="DQH3" s="48"/>
      <c r="DQI3" s="48"/>
      <c r="DQJ3" s="48"/>
      <c r="DQK3" s="48"/>
      <c r="DQL3" s="48"/>
      <c r="DQM3" s="48"/>
      <c r="DQN3" s="48"/>
      <c r="DQO3" s="48"/>
      <c r="DQP3" s="48"/>
      <c r="DQQ3" s="48"/>
      <c r="DQR3" s="48"/>
      <c r="DQS3" s="48"/>
      <c r="DQT3" s="48"/>
      <c r="DQU3" s="49"/>
      <c r="DQV3" s="48"/>
      <c r="DQW3" s="48"/>
      <c r="DQX3" s="48"/>
      <c r="DQY3" s="48"/>
      <c r="DQZ3" s="48"/>
      <c r="DRA3" s="48"/>
      <c r="DRB3" s="48"/>
      <c r="DRC3" s="48"/>
      <c r="DRD3" s="48"/>
      <c r="DRE3" s="48"/>
      <c r="DRF3" s="48"/>
      <c r="DRG3" s="48"/>
      <c r="DRH3" s="48"/>
      <c r="DRI3" s="49"/>
      <c r="DRJ3" s="48"/>
      <c r="DRK3" s="48"/>
      <c r="DRL3" s="48"/>
      <c r="DRM3" s="48"/>
      <c r="DRN3" s="48"/>
      <c r="DRO3" s="48"/>
      <c r="DRP3" s="48"/>
      <c r="DRQ3" s="48"/>
      <c r="DRR3" s="48"/>
      <c r="DRS3" s="48"/>
      <c r="DRT3" s="48"/>
      <c r="DRU3" s="48"/>
      <c r="DRV3" s="48"/>
      <c r="DRW3" s="49"/>
      <c r="DRX3" s="48"/>
      <c r="DRY3" s="48"/>
      <c r="DRZ3" s="48"/>
      <c r="DSA3" s="48"/>
      <c r="DSB3" s="48"/>
      <c r="DSC3" s="48"/>
      <c r="DSD3" s="48"/>
      <c r="DSE3" s="48"/>
      <c r="DSF3" s="48"/>
      <c r="DSG3" s="48"/>
      <c r="DSH3" s="48"/>
      <c r="DSI3" s="48"/>
      <c r="DSJ3" s="48"/>
      <c r="DSK3" s="49"/>
      <c r="DSL3" s="48"/>
      <c r="DSM3" s="48"/>
      <c r="DSN3" s="48"/>
      <c r="DSO3" s="48"/>
      <c r="DSP3" s="48"/>
      <c r="DSQ3" s="48"/>
      <c r="DSR3" s="48"/>
      <c r="DSS3" s="48"/>
      <c r="DST3" s="48"/>
      <c r="DSU3" s="48"/>
      <c r="DSV3" s="48"/>
      <c r="DSW3" s="48"/>
      <c r="DSX3" s="48"/>
      <c r="DSY3" s="49"/>
      <c r="DSZ3" s="48"/>
      <c r="DTA3" s="48"/>
      <c r="DTB3" s="48"/>
      <c r="DTC3" s="48"/>
      <c r="DTD3" s="48"/>
      <c r="DTE3" s="48"/>
      <c r="DTF3" s="48"/>
      <c r="DTG3" s="48"/>
      <c r="DTH3" s="48"/>
      <c r="DTI3" s="48"/>
      <c r="DTJ3" s="48"/>
      <c r="DTK3" s="48"/>
      <c r="DTL3" s="48"/>
      <c r="DTM3" s="49"/>
      <c r="DTN3" s="48"/>
      <c r="DTO3" s="48"/>
      <c r="DTP3" s="48"/>
      <c r="DTQ3" s="48"/>
      <c r="DTR3" s="48"/>
      <c r="DTS3" s="48"/>
      <c r="DTT3" s="48"/>
      <c r="DTU3" s="48"/>
      <c r="DTV3" s="48"/>
      <c r="DTW3" s="48"/>
      <c r="DTX3" s="48"/>
      <c r="DTY3" s="48"/>
      <c r="DTZ3" s="48"/>
      <c r="DUA3" s="49"/>
      <c r="DUB3" s="48"/>
      <c r="DUC3" s="48"/>
      <c r="DUD3" s="48"/>
      <c r="DUE3" s="48"/>
      <c r="DUF3" s="48"/>
      <c r="DUG3" s="48"/>
      <c r="DUH3" s="48"/>
      <c r="DUI3" s="48"/>
      <c r="DUJ3" s="48"/>
      <c r="DUK3" s="48"/>
      <c r="DUL3" s="48"/>
      <c r="DUM3" s="48"/>
      <c r="DUN3" s="48"/>
      <c r="DUO3" s="49"/>
      <c r="DUP3" s="48"/>
      <c r="DUQ3" s="48"/>
      <c r="DUR3" s="48"/>
      <c r="DUS3" s="48"/>
      <c r="DUT3" s="48"/>
      <c r="DUU3" s="48"/>
      <c r="DUV3" s="48"/>
      <c r="DUW3" s="48"/>
      <c r="DUX3" s="48"/>
      <c r="DUY3" s="48"/>
      <c r="DUZ3" s="48"/>
      <c r="DVA3" s="48"/>
      <c r="DVB3" s="48"/>
      <c r="DVC3" s="49"/>
      <c r="DVD3" s="48"/>
      <c r="DVE3" s="48"/>
      <c r="DVF3" s="48"/>
      <c r="DVG3" s="48"/>
      <c r="DVH3" s="48"/>
      <c r="DVI3" s="48"/>
      <c r="DVJ3" s="48"/>
      <c r="DVK3" s="48"/>
      <c r="DVL3" s="48"/>
      <c r="DVM3" s="48"/>
      <c r="DVN3" s="48"/>
      <c r="DVO3" s="48"/>
      <c r="DVP3" s="48"/>
      <c r="DVQ3" s="49"/>
      <c r="DVR3" s="48"/>
      <c r="DVS3" s="48"/>
      <c r="DVT3" s="48"/>
      <c r="DVU3" s="48"/>
      <c r="DVV3" s="48"/>
      <c r="DVW3" s="48"/>
      <c r="DVX3" s="48"/>
      <c r="DVY3" s="48"/>
      <c r="DVZ3" s="48"/>
      <c r="DWA3" s="48"/>
      <c r="DWB3" s="48"/>
      <c r="DWC3" s="48"/>
      <c r="DWD3" s="48"/>
      <c r="DWE3" s="49"/>
      <c r="DWF3" s="48"/>
      <c r="DWG3" s="48"/>
      <c r="DWH3" s="48"/>
      <c r="DWI3" s="48"/>
      <c r="DWJ3" s="48"/>
      <c r="DWK3" s="48"/>
      <c r="DWL3" s="48"/>
      <c r="DWM3" s="48"/>
      <c r="DWN3" s="48"/>
      <c r="DWO3" s="48"/>
      <c r="DWP3" s="48"/>
      <c r="DWQ3" s="48"/>
      <c r="DWR3" s="48"/>
      <c r="DWS3" s="49"/>
      <c r="DWT3" s="48"/>
      <c r="DWU3" s="48"/>
      <c r="DWV3" s="48"/>
      <c r="DWW3" s="48"/>
      <c r="DWX3" s="48"/>
      <c r="DWY3" s="48"/>
      <c r="DWZ3" s="48"/>
      <c r="DXA3" s="48"/>
      <c r="DXB3" s="48"/>
      <c r="DXC3" s="48"/>
      <c r="DXD3" s="48"/>
      <c r="DXE3" s="48"/>
      <c r="DXF3" s="48"/>
      <c r="DXG3" s="49"/>
      <c r="DXH3" s="48"/>
      <c r="DXI3" s="48"/>
      <c r="DXJ3" s="48"/>
      <c r="DXK3" s="48"/>
      <c r="DXL3" s="48"/>
      <c r="DXM3" s="48"/>
      <c r="DXN3" s="48"/>
      <c r="DXO3" s="48"/>
      <c r="DXP3" s="48"/>
      <c r="DXQ3" s="48"/>
      <c r="DXR3" s="48"/>
      <c r="DXS3" s="48"/>
      <c r="DXT3" s="48"/>
      <c r="DXU3" s="49"/>
      <c r="DXV3" s="48"/>
      <c r="DXW3" s="48"/>
      <c r="DXX3" s="48"/>
      <c r="DXY3" s="48"/>
      <c r="DXZ3" s="48"/>
      <c r="DYA3" s="48"/>
      <c r="DYB3" s="48"/>
      <c r="DYC3" s="48"/>
      <c r="DYD3" s="48"/>
      <c r="DYE3" s="48"/>
      <c r="DYF3" s="48"/>
      <c r="DYG3" s="48"/>
      <c r="DYH3" s="48"/>
      <c r="DYI3" s="49"/>
      <c r="DYJ3" s="48"/>
      <c r="DYK3" s="48"/>
      <c r="DYL3" s="48"/>
      <c r="DYM3" s="48"/>
      <c r="DYN3" s="48"/>
      <c r="DYO3" s="48"/>
      <c r="DYP3" s="48"/>
      <c r="DYQ3" s="48"/>
      <c r="DYR3" s="48"/>
      <c r="DYS3" s="48"/>
      <c r="DYT3" s="48"/>
      <c r="DYU3" s="48"/>
      <c r="DYV3" s="48"/>
      <c r="DYW3" s="49"/>
      <c r="DYX3" s="48"/>
      <c r="DYY3" s="48"/>
      <c r="DYZ3" s="48"/>
      <c r="DZA3" s="48"/>
      <c r="DZB3" s="48"/>
      <c r="DZC3" s="48"/>
      <c r="DZD3" s="48"/>
      <c r="DZE3" s="48"/>
      <c r="DZF3" s="48"/>
      <c r="DZG3" s="48"/>
      <c r="DZH3" s="48"/>
      <c r="DZI3" s="48"/>
      <c r="DZJ3" s="48"/>
      <c r="DZK3" s="49"/>
      <c r="DZL3" s="48"/>
      <c r="DZM3" s="48"/>
      <c r="DZN3" s="48"/>
      <c r="DZO3" s="48"/>
      <c r="DZP3" s="48"/>
      <c r="DZQ3" s="48"/>
      <c r="DZR3" s="48"/>
      <c r="DZS3" s="48"/>
      <c r="DZT3" s="48"/>
      <c r="DZU3" s="48"/>
      <c r="DZV3" s="48"/>
      <c r="DZW3" s="48"/>
      <c r="DZX3" s="48"/>
      <c r="DZY3" s="49"/>
      <c r="DZZ3" s="48"/>
      <c r="EAA3" s="48"/>
      <c r="EAB3" s="48"/>
      <c r="EAC3" s="48"/>
      <c r="EAD3" s="48"/>
      <c r="EAE3" s="48"/>
      <c r="EAF3" s="48"/>
      <c r="EAG3" s="48"/>
      <c r="EAH3" s="48"/>
      <c r="EAI3" s="48"/>
      <c r="EAJ3" s="48"/>
      <c r="EAK3" s="48"/>
      <c r="EAL3" s="48"/>
      <c r="EAM3" s="49"/>
      <c r="EAN3" s="48"/>
      <c r="EAO3" s="48"/>
      <c r="EAP3" s="48"/>
      <c r="EAQ3" s="48"/>
      <c r="EAR3" s="48"/>
      <c r="EAS3" s="48"/>
      <c r="EAT3" s="48"/>
      <c r="EAU3" s="48"/>
      <c r="EAV3" s="48"/>
      <c r="EAW3" s="48"/>
      <c r="EAX3" s="48"/>
      <c r="EAY3" s="48"/>
      <c r="EAZ3" s="48"/>
      <c r="EBA3" s="49"/>
      <c r="EBB3" s="48"/>
      <c r="EBC3" s="48"/>
      <c r="EBD3" s="48"/>
      <c r="EBE3" s="48"/>
      <c r="EBF3" s="48"/>
      <c r="EBG3" s="48"/>
      <c r="EBH3" s="48"/>
      <c r="EBI3" s="48"/>
      <c r="EBJ3" s="48"/>
      <c r="EBK3" s="48"/>
      <c r="EBL3" s="48"/>
      <c r="EBM3" s="48"/>
      <c r="EBN3" s="48"/>
      <c r="EBO3" s="49"/>
      <c r="EBP3" s="48"/>
      <c r="EBQ3" s="48"/>
      <c r="EBR3" s="48"/>
      <c r="EBS3" s="48"/>
      <c r="EBT3" s="48"/>
      <c r="EBU3" s="48"/>
      <c r="EBV3" s="48"/>
      <c r="EBW3" s="48"/>
      <c r="EBX3" s="48"/>
      <c r="EBY3" s="48"/>
      <c r="EBZ3" s="48"/>
      <c r="ECA3" s="48"/>
      <c r="ECB3" s="48"/>
      <c r="ECC3" s="49"/>
      <c r="ECD3" s="48"/>
      <c r="ECE3" s="48"/>
      <c r="ECF3" s="48"/>
      <c r="ECG3" s="48"/>
      <c r="ECH3" s="48"/>
      <c r="ECI3" s="48"/>
      <c r="ECJ3" s="48"/>
      <c r="ECK3" s="48"/>
      <c r="ECL3" s="48"/>
      <c r="ECM3" s="48"/>
      <c r="ECN3" s="48"/>
      <c r="ECO3" s="48"/>
      <c r="ECP3" s="48"/>
      <c r="ECQ3" s="49"/>
      <c r="ECR3" s="48"/>
      <c r="ECS3" s="48"/>
      <c r="ECT3" s="48"/>
      <c r="ECU3" s="48"/>
      <c r="ECV3" s="48"/>
      <c r="ECW3" s="48"/>
      <c r="ECX3" s="48"/>
      <c r="ECY3" s="48"/>
      <c r="ECZ3" s="48"/>
      <c r="EDA3" s="48"/>
      <c r="EDB3" s="48"/>
      <c r="EDC3" s="48"/>
      <c r="EDD3" s="48"/>
      <c r="EDE3" s="49"/>
      <c r="EDF3" s="48"/>
      <c r="EDG3" s="48"/>
      <c r="EDH3" s="48"/>
      <c r="EDI3" s="48"/>
      <c r="EDJ3" s="48"/>
      <c r="EDK3" s="48"/>
      <c r="EDL3" s="48"/>
      <c r="EDM3" s="48"/>
      <c r="EDN3" s="48"/>
      <c r="EDO3" s="48"/>
      <c r="EDP3" s="48"/>
      <c r="EDQ3" s="48"/>
      <c r="EDR3" s="48"/>
      <c r="EDS3" s="49"/>
      <c r="EDT3" s="48"/>
      <c r="EDU3" s="48"/>
      <c r="EDV3" s="48"/>
      <c r="EDW3" s="48"/>
      <c r="EDX3" s="48"/>
      <c r="EDY3" s="48"/>
      <c r="EDZ3" s="48"/>
      <c r="EEA3" s="48"/>
      <c r="EEB3" s="48"/>
      <c r="EEC3" s="48"/>
      <c r="EED3" s="48"/>
      <c r="EEE3" s="48"/>
      <c r="EEF3" s="48"/>
      <c r="EEG3" s="49"/>
      <c r="EEH3" s="48"/>
      <c r="EEI3" s="48"/>
      <c r="EEJ3" s="48"/>
      <c r="EEK3" s="48"/>
      <c r="EEL3" s="48"/>
      <c r="EEM3" s="48"/>
      <c r="EEN3" s="48"/>
      <c r="EEO3" s="48"/>
      <c r="EEP3" s="48"/>
      <c r="EEQ3" s="48"/>
      <c r="EER3" s="48"/>
      <c r="EES3" s="48"/>
      <c r="EET3" s="48"/>
      <c r="EEU3" s="49"/>
      <c r="EEV3" s="48"/>
      <c r="EEW3" s="48"/>
      <c r="EEX3" s="48"/>
      <c r="EEY3" s="48"/>
      <c r="EEZ3" s="48"/>
      <c r="EFA3" s="48"/>
      <c r="EFB3" s="48"/>
      <c r="EFC3" s="48"/>
      <c r="EFD3" s="48"/>
      <c r="EFE3" s="48"/>
      <c r="EFF3" s="48"/>
      <c r="EFG3" s="48"/>
      <c r="EFH3" s="48"/>
      <c r="EFI3" s="49"/>
      <c r="EFJ3" s="48"/>
      <c r="EFK3" s="48"/>
      <c r="EFL3" s="48"/>
      <c r="EFM3" s="48"/>
      <c r="EFN3" s="48"/>
      <c r="EFO3" s="48"/>
      <c r="EFP3" s="48"/>
      <c r="EFQ3" s="48"/>
      <c r="EFR3" s="48"/>
      <c r="EFS3" s="48"/>
      <c r="EFT3" s="48"/>
      <c r="EFU3" s="48"/>
      <c r="EFV3" s="48"/>
      <c r="EFW3" s="49"/>
      <c r="EFX3" s="48"/>
      <c r="EFY3" s="48"/>
      <c r="EFZ3" s="48"/>
      <c r="EGA3" s="48"/>
      <c r="EGB3" s="48"/>
      <c r="EGC3" s="48"/>
      <c r="EGD3" s="48"/>
      <c r="EGE3" s="48"/>
      <c r="EGF3" s="48"/>
      <c r="EGG3" s="48"/>
      <c r="EGH3" s="48"/>
      <c r="EGI3" s="48"/>
      <c r="EGJ3" s="48"/>
      <c r="EGK3" s="49"/>
      <c r="EGL3" s="48"/>
      <c r="EGM3" s="48"/>
      <c r="EGN3" s="48"/>
      <c r="EGO3" s="48"/>
      <c r="EGP3" s="48"/>
      <c r="EGQ3" s="48"/>
      <c r="EGR3" s="48"/>
      <c r="EGS3" s="48"/>
      <c r="EGT3" s="48"/>
      <c r="EGU3" s="48"/>
      <c r="EGV3" s="48"/>
      <c r="EGW3" s="48"/>
      <c r="EGX3" s="48"/>
      <c r="EGY3" s="49"/>
      <c r="EGZ3" s="48"/>
      <c r="EHA3" s="48"/>
      <c r="EHB3" s="48"/>
      <c r="EHC3" s="48"/>
      <c r="EHD3" s="48"/>
      <c r="EHE3" s="48"/>
      <c r="EHF3" s="48"/>
      <c r="EHG3" s="48"/>
      <c r="EHH3" s="48"/>
      <c r="EHI3" s="48"/>
      <c r="EHJ3" s="48"/>
      <c r="EHK3" s="48"/>
      <c r="EHL3" s="48"/>
      <c r="EHM3" s="49"/>
      <c r="EHN3" s="48"/>
      <c r="EHO3" s="48"/>
      <c r="EHP3" s="48"/>
      <c r="EHQ3" s="48"/>
      <c r="EHR3" s="48"/>
      <c r="EHS3" s="48"/>
      <c r="EHT3" s="48"/>
      <c r="EHU3" s="48"/>
      <c r="EHV3" s="48"/>
      <c r="EHW3" s="48"/>
      <c r="EHX3" s="48"/>
      <c r="EHY3" s="48"/>
      <c r="EHZ3" s="48"/>
      <c r="EIA3" s="49"/>
      <c r="EIB3" s="48"/>
      <c r="EIC3" s="48"/>
      <c r="EID3" s="48"/>
      <c r="EIE3" s="48"/>
      <c r="EIF3" s="48"/>
      <c r="EIG3" s="48"/>
      <c r="EIH3" s="48"/>
      <c r="EII3" s="48"/>
      <c r="EIJ3" s="48"/>
      <c r="EIK3" s="48"/>
      <c r="EIL3" s="48"/>
      <c r="EIM3" s="48"/>
      <c r="EIN3" s="48"/>
      <c r="EIO3" s="49"/>
      <c r="EIP3" s="48"/>
      <c r="EIQ3" s="48"/>
      <c r="EIR3" s="48"/>
      <c r="EIS3" s="48"/>
      <c r="EIT3" s="48"/>
      <c r="EIU3" s="48"/>
      <c r="EIV3" s="48"/>
      <c r="EIW3" s="48"/>
      <c r="EIX3" s="48"/>
      <c r="EIY3" s="48"/>
      <c r="EIZ3" s="48"/>
      <c r="EJA3" s="48"/>
      <c r="EJB3" s="48"/>
      <c r="EJC3" s="49"/>
      <c r="EJD3" s="48"/>
      <c r="EJE3" s="48"/>
      <c r="EJF3" s="48"/>
      <c r="EJG3" s="48"/>
      <c r="EJH3" s="48"/>
      <c r="EJI3" s="48"/>
      <c r="EJJ3" s="48"/>
      <c r="EJK3" s="48"/>
      <c r="EJL3" s="48"/>
      <c r="EJM3" s="48"/>
      <c r="EJN3" s="48"/>
      <c r="EJO3" s="48"/>
      <c r="EJP3" s="48"/>
      <c r="EJQ3" s="49"/>
      <c r="EJR3" s="48"/>
      <c r="EJS3" s="48"/>
      <c r="EJT3" s="48"/>
      <c r="EJU3" s="48"/>
      <c r="EJV3" s="48"/>
      <c r="EJW3" s="48"/>
      <c r="EJX3" s="48"/>
      <c r="EJY3" s="48"/>
      <c r="EJZ3" s="48"/>
      <c r="EKA3" s="48"/>
      <c r="EKB3" s="48"/>
      <c r="EKC3" s="48"/>
      <c r="EKD3" s="48"/>
      <c r="EKE3" s="49"/>
      <c r="EKF3" s="48"/>
      <c r="EKG3" s="48"/>
      <c r="EKH3" s="48"/>
      <c r="EKI3" s="48"/>
      <c r="EKJ3" s="48"/>
      <c r="EKK3" s="48"/>
      <c r="EKL3" s="48"/>
      <c r="EKM3" s="48"/>
      <c r="EKN3" s="48"/>
      <c r="EKO3" s="48"/>
      <c r="EKP3" s="48"/>
      <c r="EKQ3" s="48"/>
      <c r="EKR3" s="48"/>
      <c r="EKS3" s="49"/>
      <c r="EKT3" s="48"/>
      <c r="EKU3" s="48"/>
      <c r="EKV3" s="48"/>
      <c r="EKW3" s="48"/>
      <c r="EKX3" s="48"/>
      <c r="EKY3" s="48"/>
      <c r="EKZ3" s="48"/>
      <c r="ELA3" s="48"/>
      <c r="ELB3" s="48"/>
      <c r="ELC3" s="48"/>
      <c r="ELD3" s="48"/>
      <c r="ELE3" s="48"/>
      <c r="ELF3" s="48"/>
      <c r="ELG3" s="49"/>
      <c r="ELH3" s="48"/>
      <c r="ELI3" s="48"/>
      <c r="ELJ3" s="48"/>
      <c r="ELK3" s="48"/>
      <c r="ELL3" s="48"/>
      <c r="ELM3" s="48"/>
      <c r="ELN3" s="48"/>
      <c r="ELO3" s="48"/>
      <c r="ELP3" s="48"/>
      <c r="ELQ3" s="48"/>
      <c r="ELR3" s="48"/>
      <c r="ELS3" s="48"/>
      <c r="ELT3" s="48"/>
      <c r="ELU3" s="49"/>
      <c r="ELV3" s="48"/>
      <c r="ELW3" s="48"/>
      <c r="ELX3" s="48"/>
      <c r="ELY3" s="48"/>
      <c r="ELZ3" s="48"/>
      <c r="EMA3" s="48"/>
      <c r="EMB3" s="48"/>
      <c r="EMC3" s="48"/>
      <c r="EMD3" s="48"/>
      <c r="EME3" s="48"/>
      <c r="EMF3" s="48"/>
      <c r="EMG3" s="48"/>
      <c r="EMH3" s="48"/>
      <c r="EMI3" s="49"/>
      <c r="EMJ3" s="48"/>
      <c r="EMK3" s="48"/>
      <c r="EML3" s="48"/>
      <c r="EMM3" s="48"/>
      <c r="EMN3" s="48"/>
      <c r="EMO3" s="48"/>
      <c r="EMP3" s="48"/>
      <c r="EMQ3" s="48"/>
      <c r="EMR3" s="48"/>
      <c r="EMS3" s="48"/>
      <c r="EMT3" s="48"/>
      <c r="EMU3" s="48"/>
      <c r="EMV3" s="48"/>
      <c r="EMW3" s="49"/>
      <c r="EMX3" s="48"/>
      <c r="EMY3" s="48"/>
      <c r="EMZ3" s="48"/>
      <c r="ENA3" s="48"/>
      <c r="ENB3" s="48"/>
      <c r="ENC3" s="48"/>
      <c r="END3" s="48"/>
      <c r="ENE3" s="48"/>
      <c r="ENF3" s="48"/>
      <c r="ENG3" s="48"/>
      <c r="ENH3" s="48"/>
      <c r="ENI3" s="48"/>
      <c r="ENJ3" s="48"/>
      <c r="ENK3" s="49"/>
      <c r="ENL3" s="48"/>
      <c r="ENM3" s="48"/>
      <c r="ENN3" s="48"/>
      <c r="ENO3" s="48"/>
      <c r="ENP3" s="48"/>
      <c r="ENQ3" s="48"/>
      <c r="ENR3" s="48"/>
      <c r="ENS3" s="48"/>
      <c r="ENT3" s="48"/>
      <c r="ENU3" s="48"/>
      <c r="ENV3" s="48"/>
      <c r="ENW3" s="48"/>
      <c r="ENX3" s="48"/>
      <c r="ENY3" s="49"/>
      <c r="ENZ3" s="48"/>
      <c r="EOA3" s="48"/>
      <c r="EOB3" s="48"/>
      <c r="EOC3" s="48"/>
      <c r="EOD3" s="48"/>
      <c r="EOE3" s="48"/>
      <c r="EOF3" s="48"/>
      <c r="EOG3" s="48"/>
      <c r="EOH3" s="48"/>
      <c r="EOI3" s="48"/>
      <c r="EOJ3" s="48"/>
      <c r="EOK3" s="48"/>
      <c r="EOL3" s="48"/>
      <c r="EOM3" s="49"/>
      <c r="EON3" s="48"/>
      <c r="EOO3" s="48"/>
      <c r="EOP3" s="48"/>
      <c r="EOQ3" s="48"/>
      <c r="EOR3" s="48"/>
      <c r="EOS3" s="48"/>
      <c r="EOT3" s="48"/>
      <c r="EOU3" s="48"/>
      <c r="EOV3" s="48"/>
      <c r="EOW3" s="48"/>
      <c r="EOX3" s="48"/>
      <c r="EOY3" s="48"/>
      <c r="EOZ3" s="48"/>
      <c r="EPA3" s="49"/>
      <c r="EPB3" s="48"/>
      <c r="EPC3" s="48"/>
      <c r="EPD3" s="48"/>
      <c r="EPE3" s="48"/>
      <c r="EPF3" s="48"/>
      <c r="EPG3" s="48"/>
      <c r="EPH3" s="48"/>
      <c r="EPI3" s="48"/>
      <c r="EPJ3" s="48"/>
      <c r="EPK3" s="48"/>
      <c r="EPL3" s="48"/>
      <c r="EPM3" s="48"/>
      <c r="EPN3" s="48"/>
      <c r="EPO3" s="49"/>
      <c r="EPP3" s="48"/>
      <c r="EPQ3" s="48"/>
      <c r="EPR3" s="48"/>
      <c r="EPS3" s="48"/>
      <c r="EPT3" s="48"/>
      <c r="EPU3" s="48"/>
      <c r="EPV3" s="48"/>
      <c r="EPW3" s="48"/>
      <c r="EPX3" s="48"/>
      <c r="EPY3" s="48"/>
      <c r="EPZ3" s="48"/>
      <c r="EQA3" s="48"/>
      <c r="EQB3" s="48"/>
      <c r="EQC3" s="49"/>
      <c r="EQD3" s="48"/>
      <c r="EQE3" s="48"/>
      <c r="EQF3" s="48"/>
      <c r="EQG3" s="48"/>
      <c r="EQH3" s="48"/>
      <c r="EQI3" s="48"/>
      <c r="EQJ3" s="48"/>
      <c r="EQK3" s="48"/>
      <c r="EQL3" s="48"/>
      <c r="EQM3" s="48"/>
      <c r="EQN3" s="48"/>
      <c r="EQO3" s="48"/>
      <c r="EQP3" s="48"/>
      <c r="EQQ3" s="49"/>
      <c r="EQR3" s="48"/>
      <c r="EQS3" s="48"/>
      <c r="EQT3" s="48"/>
      <c r="EQU3" s="48"/>
      <c r="EQV3" s="48"/>
      <c r="EQW3" s="48"/>
      <c r="EQX3" s="48"/>
      <c r="EQY3" s="48"/>
      <c r="EQZ3" s="48"/>
      <c r="ERA3" s="48"/>
      <c r="ERB3" s="48"/>
      <c r="ERC3" s="48"/>
      <c r="ERD3" s="48"/>
      <c r="ERE3" s="49"/>
      <c r="ERF3" s="48"/>
      <c r="ERG3" s="48"/>
      <c r="ERH3" s="48"/>
      <c r="ERI3" s="48"/>
      <c r="ERJ3" s="48"/>
      <c r="ERK3" s="48"/>
      <c r="ERL3" s="48"/>
      <c r="ERM3" s="48"/>
      <c r="ERN3" s="48"/>
      <c r="ERO3" s="48"/>
      <c r="ERP3" s="48"/>
      <c r="ERQ3" s="48"/>
      <c r="ERR3" s="48"/>
      <c r="ERS3" s="49"/>
      <c r="ERT3" s="48"/>
      <c r="ERU3" s="48"/>
      <c r="ERV3" s="48"/>
      <c r="ERW3" s="48"/>
      <c r="ERX3" s="48"/>
      <c r="ERY3" s="48"/>
      <c r="ERZ3" s="48"/>
      <c r="ESA3" s="48"/>
      <c r="ESB3" s="48"/>
      <c r="ESC3" s="48"/>
      <c r="ESD3" s="48"/>
      <c r="ESE3" s="48"/>
      <c r="ESF3" s="48"/>
      <c r="ESG3" s="49"/>
      <c r="ESH3" s="48"/>
      <c r="ESI3" s="48"/>
      <c r="ESJ3" s="48"/>
      <c r="ESK3" s="48"/>
      <c r="ESL3" s="48"/>
      <c r="ESM3" s="48"/>
      <c r="ESN3" s="48"/>
      <c r="ESO3" s="48"/>
      <c r="ESP3" s="48"/>
      <c r="ESQ3" s="48"/>
      <c r="ESR3" s="48"/>
      <c r="ESS3" s="48"/>
      <c r="EST3" s="48"/>
      <c r="ESU3" s="49"/>
      <c r="ESV3" s="48"/>
      <c r="ESW3" s="48"/>
      <c r="ESX3" s="48"/>
      <c r="ESY3" s="48"/>
      <c r="ESZ3" s="48"/>
      <c r="ETA3" s="48"/>
      <c r="ETB3" s="48"/>
      <c r="ETC3" s="48"/>
      <c r="ETD3" s="48"/>
      <c r="ETE3" s="48"/>
      <c r="ETF3" s="48"/>
      <c r="ETG3" s="48"/>
      <c r="ETH3" s="48"/>
      <c r="ETI3" s="49"/>
      <c r="ETJ3" s="48"/>
      <c r="ETK3" s="48"/>
      <c r="ETL3" s="48"/>
      <c r="ETM3" s="48"/>
      <c r="ETN3" s="48"/>
      <c r="ETO3" s="48"/>
      <c r="ETP3" s="48"/>
      <c r="ETQ3" s="48"/>
      <c r="ETR3" s="48"/>
      <c r="ETS3" s="48"/>
      <c r="ETT3" s="48"/>
      <c r="ETU3" s="48"/>
      <c r="ETV3" s="48"/>
      <c r="ETW3" s="49"/>
      <c r="ETX3" s="48"/>
      <c r="ETY3" s="48"/>
      <c r="ETZ3" s="48"/>
      <c r="EUA3" s="48"/>
      <c r="EUB3" s="48"/>
      <c r="EUC3" s="48"/>
      <c r="EUD3" s="48"/>
      <c r="EUE3" s="48"/>
      <c r="EUF3" s="48"/>
      <c r="EUG3" s="48"/>
      <c r="EUH3" s="48"/>
      <c r="EUI3" s="48"/>
      <c r="EUJ3" s="48"/>
      <c r="EUK3" s="49"/>
      <c r="EUL3" s="48"/>
      <c r="EUM3" s="48"/>
      <c r="EUN3" s="48"/>
      <c r="EUO3" s="48"/>
      <c r="EUP3" s="48"/>
      <c r="EUQ3" s="48"/>
      <c r="EUR3" s="48"/>
      <c r="EUS3" s="48"/>
      <c r="EUT3" s="48"/>
      <c r="EUU3" s="48"/>
      <c r="EUV3" s="48"/>
      <c r="EUW3" s="48"/>
      <c r="EUX3" s="48"/>
      <c r="EUY3" s="49"/>
      <c r="EUZ3" s="48"/>
      <c r="EVA3" s="48"/>
      <c r="EVB3" s="48"/>
      <c r="EVC3" s="48"/>
      <c r="EVD3" s="48"/>
      <c r="EVE3" s="48"/>
      <c r="EVF3" s="48"/>
      <c r="EVG3" s="48"/>
      <c r="EVH3" s="48"/>
      <c r="EVI3" s="48"/>
      <c r="EVJ3" s="48"/>
      <c r="EVK3" s="48"/>
      <c r="EVL3" s="48"/>
      <c r="EVM3" s="49"/>
      <c r="EVN3" s="48"/>
      <c r="EVO3" s="48"/>
      <c r="EVP3" s="48"/>
      <c r="EVQ3" s="48"/>
      <c r="EVR3" s="48"/>
      <c r="EVS3" s="48"/>
      <c r="EVT3" s="48"/>
      <c r="EVU3" s="48"/>
      <c r="EVV3" s="48"/>
      <c r="EVW3" s="48"/>
      <c r="EVX3" s="48"/>
      <c r="EVY3" s="48"/>
      <c r="EVZ3" s="48"/>
      <c r="EWA3" s="49"/>
      <c r="EWB3" s="48"/>
      <c r="EWC3" s="48"/>
      <c r="EWD3" s="48"/>
      <c r="EWE3" s="48"/>
      <c r="EWF3" s="48"/>
      <c r="EWG3" s="48"/>
      <c r="EWH3" s="48"/>
      <c r="EWI3" s="48"/>
      <c r="EWJ3" s="48"/>
      <c r="EWK3" s="48"/>
      <c r="EWL3" s="48"/>
      <c r="EWM3" s="48"/>
      <c r="EWN3" s="48"/>
      <c r="EWO3" s="49"/>
      <c r="EWP3" s="48"/>
      <c r="EWQ3" s="48"/>
      <c r="EWR3" s="48"/>
      <c r="EWS3" s="48"/>
      <c r="EWT3" s="48"/>
      <c r="EWU3" s="48"/>
      <c r="EWV3" s="48"/>
      <c r="EWW3" s="48"/>
      <c r="EWX3" s="48"/>
      <c r="EWY3" s="48"/>
      <c r="EWZ3" s="48"/>
      <c r="EXA3" s="48"/>
      <c r="EXB3" s="48"/>
      <c r="EXC3" s="49"/>
      <c r="EXD3" s="48"/>
      <c r="EXE3" s="48"/>
      <c r="EXF3" s="48"/>
      <c r="EXG3" s="48"/>
      <c r="EXH3" s="48"/>
      <c r="EXI3" s="48"/>
      <c r="EXJ3" s="48"/>
      <c r="EXK3" s="48"/>
      <c r="EXL3" s="48"/>
      <c r="EXM3" s="48"/>
      <c r="EXN3" s="48"/>
      <c r="EXO3" s="48"/>
      <c r="EXP3" s="48"/>
      <c r="EXQ3" s="49"/>
      <c r="EXR3" s="48"/>
      <c r="EXS3" s="48"/>
      <c r="EXT3" s="48"/>
      <c r="EXU3" s="48"/>
      <c r="EXV3" s="48"/>
      <c r="EXW3" s="48"/>
      <c r="EXX3" s="48"/>
      <c r="EXY3" s="48"/>
      <c r="EXZ3" s="48"/>
      <c r="EYA3" s="48"/>
      <c r="EYB3" s="48"/>
      <c r="EYC3" s="48"/>
      <c r="EYD3" s="48"/>
      <c r="EYE3" s="49"/>
      <c r="EYF3" s="48"/>
      <c r="EYG3" s="48"/>
      <c r="EYH3" s="48"/>
      <c r="EYI3" s="48"/>
      <c r="EYJ3" s="48"/>
      <c r="EYK3" s="48"/>
      <c r="EYL3" s="48"/>
      <c r="EYM3" s="48"/>
      <c r="EYN3" s="48"/>
      <c r="EYO3" s="48"/>
      <c r="EYP3" s="48"/>
      <c r="EYQ3" s="48"/>
      <c r="EYR3" s="48"/>
      <c r="EYS3" s="49"/>
      <c r="EYT3" s="48"/>
      <c r="EYU3" s="48"/>
      <c r="EYV3" s="48"/>
      <c r="EYW3" s="48"/>
      <c r="EYX3" s="48"/>
      <c r="EYY3" s="48"/>
      <c r="EYZ3" s="48"/>
      <c r="EZA3" s="48"/>
      <c r="EZB3" s="48"/>
      <c r="EZC3" s="48"/>
      <c r="EZD3" s="48"/>
      <c r="EZE3" s="48"/>
      <c r="EZF3" s="48"/>
      <c r="EZG3" s="49"/>
      <c r="EZH3" s="48"/>
      <c r="EZI3" s="48"/>
      <c r="EZJ3" s="48"/>
      <c r="EZK3" s="48"/>
      <c r="EZL3" s="48"/>
      <c r="EZM3" s="48"/>
      <c r="EZN3" s="48"/>
      <c r="EZO3" s="48"/>
      <c r="EZP3" s="48"/>
      <c r="EZQ3" s="48"/>
      <c r="EZR3" s="48"/>
      <c r="EZS3" s="48"/>
      <c r="EZT3" s="48"/>
      <c r="EZU3" s="49"/>
      <c r="EZV3" s="48"/>
      <c r="EZW3" s="48"/>
      <c r="EZX3" s="48"/>
      <c r="EZY3" s="48"/>
      <c r="EZZ3" s="48"/>
      <c r="FAA3" s="48"/>
      <c r="FAB3" s="48"/>
      <c r="FAC3" s="48"/>
      <c r="FAD3" s="48"/>
      <c r="FAE3" s="48"/>
      <c r="FAF3" s="48"/>
      <c r="FAG3" s="48"/>
      <c r="FAH3" s="48"/>
      <c r="FAI3" s="49"/>
      <c r="FAJ3" s="48"/>
      <c r="FAK3" s="48"/>
      <c r="FAL3" s="48"/>
      <c r="FAM3" s="48"/>
      <c r="FAN3" s="48"/>
      <c r="FAO3" s="48"/>
      <c r="FAP3" s="48"/>
      <c r="FAQ3" s="48"/>
      <c r="FAR3" s="48"/>
      <c r="FAS3" s="48"/>
      <c r="FAT3" s="48"/>
      <c r="FAU3" s="48"/>
      <c r="FAV3" s="48"/>
      <c r="FAW3" s="49"/>
      <c r="FAX3" s="48"/>
      <c r="FAY3" s="48"/>
      <c r="FAZ3" s="48"/>
      <c r="FBA3" s="48"/>
      <c r="FBB3" s="48"/>
      <c r="FBC3" s="48"/>
      <c r="FBD3" s="48"/>
      <c r="FBE3" s="48"/>
      <c r="FBF3" s="48"/>
      <c r="FBG3" s="48"/>
      <c r="FBH3" s="48"/>
      <c r="FBI3" s="48"/>
      <c r="FBJ3" s="48"/>
      <c r="FBK3" s="49"/>
      <c r="FBL3" s="48"/>
      <c r="FBM3" s="48"/>
      <c r="FBN3" s="48"/>
      <c r="FBO3" s="48"/>
      <c r="FBP3" s="48"/>
      <c r="FBQ3" s="48"/>
      <c r="FBR3" s="48"/>
      <c r="FBS3" s="48"/>
      <c r="FBT3" s="48"/>
      <c r="FBU3" s="48"/>
      <c r="FBV3" s="48"/>
      <c r="FBW3" s="48"/>
      <c r="FBX3" s="48"/>
      <c r="FBY3" s="49"/>
      <c r="FBZ3" s="48"/>
      <c r="FCA3" s="48"/>
      <c r="FCB3" s="48"/>
      <c r="FCC3" s="48"/>
      <c r="FCD3" s="48"/>
      <c r="FCE3" s="48"/>
      <c r="FCF3" s="48"/>
      <c r="FCG3" s="48"/>
      <c r="FCH3" s="48"/>
      <c r="FCI3" s="48"/>
      <c r="FCJ3" s="48"/>
      <c r="FCK3" s="48"/>
      <c r="FCL3" s="48"/>
      <c r="FCM3" s="49"/>
      <c r="FCN3" s="48"/>
      <c r="FCO3" s="48"/>
      <c r="FCP3" s="48"/>
      <c r="FCQ3" s="48"/>
      <c r="FCR3" s="48"/>
      <c r="FCS3" s="48"/>
      <c r="FCT3" s="48"/>
      <c r="FCU3" s="48"/>
      <c r="FCV3" s="48"/>
      <c r="FCW3" s="48"/>
      <c r="FCX3" s="48"/>
      <c r="FCY3" s="48"/>
      <c r="FCZ3" s="48"/>
      <c r="FDA3" s="49"/>
      <c r="FDB3" s="48"/>
      <c r="FDC3" s="48"/>
      <c r="FDD3" s="48"/>
      <c r="FDE3" s="48"/>
      <c r="FDF3" s="48"/>
      <c r="FDG3" s="48"/>
      <c r="FDH3" s="48"/>
      <c r="FDI3" s="48"/>
      <c r="FDJ3" s="48"/>
      <c r="FDK3" s="48"/>
      <c r="FDL3" s="48"/>
      <c r="FDM3" s="48"/>
      <c r="FDN3" s="48"/>
      <c r="FDO3" s="49"/>
      <c r="FDP3" s="48"/>
      <c r="FDQ3" s="48"/>
      <c r="FDR3" s="48"/>
      <c r="FDS3" s="48"/>
      <c r="FDT3" s="48"/>
      <c r="FDU3" s="48"/>
      <c r="FDV3" s="48"/>
      <c r="FDW3" s="48"/>
      <c r="FDX3" s="48"/>
      <c r="FDY3" s="48"/>
      <c r="FDZ3" s="48"/>
      <c r="FEA3" s="48"/>
      <c r="FEB3" s="48"/>
      <c r="FEC3" s="49"/>
      <c r="FED3" s="48"/>
      <c r="FEE3" s="48"/>
      <c r="FEF3" s="48"/>
      <c r="FEG3" s="48"/>
      <c r="FEH3" s="48"/>
      <c r="FEI3" s="48"/>
      <c r="FEJ3" s="48"/>
      <c r="FEK3" s="48"/>
      <c r="FEL3" s="48"/>
      <c r="FEM3" s="48"/>
      <c r="FEN3" s="48"/>
      <c r="FEO3" s="48"/>
      <c r="FEP3" s="48"/>
      <c r="FEQ3" s="49"/>
      <c r="FER3" s="48"/>
      <c r="FES3" s="48"/>
      <c r="FET3" s="48"/>
      <c r="FEU3" s="48"/>
      <c r="FEV3" s="48"/>
      <c r="FEW3" s="48"/>
      <c r="FEX3" s="48"/>
      <c r="FEY3" s="48"/>
      <c r="FEZ3" s="48"/>
      <c r="FFA3" s="48"/>
      <c r="FFB3" s="48"/>
      <c r="FFC3" s="48"/>
      <c r="FFD3" s="48"/>
      <c r="FFE3" s="49"/>
      <c r="FFF3" s="48"/>
      <c r="FFG3" s="48"/>
      <c r="FFH3" s="48"/>
      <c r="FFI3" s="48"/>
      <c r="FFJ3" s="48"/>
      <c r="FFK3" s="48"/>
      <c r="FFL3" s="48"/>
      <c r="FFM3" s="48"/>
      <c r="FFN3" s="48"/>
      <c r="FFO3" s="48"/>
      <c r="FFP3" s="48"/>
      <c r="FFQ3" s="48"/>
      <c r="FFR3" s="48"/>
      <c r="FFS3" s="49"/>
      <c r="FFT3" s="48"/>
      <c r="FFU3" s="48"/>
      <c r="FFV3" s="48"/>
      <c r="FFW3" s="48"/>
      <c r="FFX3" s="48"/>
      <c r="FFY3" s="48"/>
      <c r="FFZ3" s="48"/>
      <c r="FGA3" s="48"/>
      <c r="FGB3" s="48"/>
      <c r="FGC3" s="48"/>
      <c r="FGD3" s="48"/>
      <c r="FGE3" s="48"/>
      <c r="FGF3" s="48"/>
      <c r="FGG3" s="49"/>
      <c r="FGH3" s="48"/>
      <c r="FGI3" s="48"/>
      <c r="FGJ3" s="48"/>
      <c r="FGK3" s="48"/>
      <c r="FGL3" s="48"/>
      <c r="FGM3" s="48"/>
      <c r="FGN3" s="48"/>
      <c r="FGO3" s="48"/>
      <c r="FGP3" s="48"/>
      <c r="FGQ3" s="48"/>
      <c r="FGR3" s="48"/>
      <c r="FGS3" s="48"/>
      <c r="FGT3" s="48"/>
      <c r="FGU3" s="49"/>
      <c r="FGV3" s="48"/>
      <c r="FGW3" s="48"/>
      <c r="FGX3" s="48"/>
      <c r="FGY3" s="48"/>
      <c r="FGZ3" s="48"/>
      <c r="FHA3" s="48"/>
      <c r="FHB3" s="48"/>
      <c r="FHC3" s="48"/>
      <c r="FHD3" s="48"/>
      <c r="FHE3" s="48"/>
      <c r="FHF3" s="48"/>
      <c r="FHG3" s="48"/>
      <c r="FHH3" s="48"/>
      <c r="FHI3" s="49"/>
      <c r="FHJ3" s="48"/>
      <c r="FHK3" s="48"/>
      <c r="FHL3" s="48"/>
      <c r="FHM3" s="48"/>
      <c r="FHN3" s="48"/>
      <c r="FHO3" s="48"/>
      <c r="FHP3" s="48"/>
      <c r="FHQ3" s="48"/>
      <c r="FHR3" s="48"/>
      <c r="FHS3" s="48"/>
      <c r="FHT3" s="48"/>
      <c r="FHU3" s="48"/>
      <c r="FHV3" s="48"/>
      <c r="FHW3" s="49"/>
      <c r="FHX3" s="48"/>
      <c r="FHY3" s="48"/>
      <c r="FHZ3" s="48"/>
      <c r="FIA3" s="48"/>
      <c r="FIB3" s="48"/>
      <c r="FIC3" s="48"/>
      <c r="FID3" s="48"/>
      <c r="FIE3" s="48"/>
      <c r="FIF3" s="48"/>
      <c r="FIG3" s="48"/>
      <c r="FIH3" s="48"/>
      <c r="FII3" s="48"/>
      <c r="FIJ3" s="48"/>
      <c r="FIK3" s="49"/>
      <c r="FIL3" s="48"/>
      <c r="FIM3" s="48"/>
      <c r="FIN3" s="48"/>
      <c r="FIO3" s="48"/>
      <c r="FIP3" s="48"/>
      <c r="FIQ3" s="48"/>
      <c r="FIR3" s="48"/>
      <c r="FIS3" s="48"/>
      <c r="FIT3" s="48"/>
      <c r="FIU3" s="48"/>
      <c r="FIV3" s="48"/>
      <c r="FIW3" s="48"/>
      <c r="FIX3" s="48"/>
      <c r="FIY3" s="49"/>
      <c r="FIZ3" s="48"/>
      <c r="FJA3" s="48"/>
      <c r="FJB3" s="48"/>
      <c r="FJC3" s="48"/>
      <c r="FJD3" s="48"/>
      <c r="FJE3" s="48"/>
      <c r="FJF3" s="48"/>
      <c r="FJG3" s="48"/>
      <c r="FJH3" s="48"/>
      <c r="FJI3" s="48"/>
      <c r="FJJ3" s="48"/>
      <c r="FJK3" s="48"/>
      <c r="FJL3" s="48"/>
      <c r="FJM3" s="49"/>
      <c r="FJN3" s="48"/>
      <c r="FJO3" s="48"/>
      <c r="FJP3" s="48"/>
      <c r="FJQ3" s="48"/>
      <c r="FJR3" s="48"/>
      <c r="FJS3" s="48"/>
      <c r="FJT3" s="48"/>
      <c r="FJU3" s="48"/>
      <c r="FJV3" s="48"/>
      <c r="FJW3" s="48"/>
      <c r="FJX3" s="48"/>
      <c r="FJY3" s="48"/>
      <c r="FJZ3" s="48"/>
      <c r="FKA3" s="49"/>
      <c r="FKB3" s="48"/>
      <c r="FKC3" s="48"/>
      <c r="FKD3" s="48"/>
      <c r="FKE3" s="48"/>
      <c r="FKF3" s="48"/>
      <c r="FKG3" s="48"/>
      <c r="FKH3" s="48"/>
      <c r="FKI3" s="48"/>
      <c r="FKJ3" s="48"/>
      <c r="FKK3" s="48"/>
      <c r="FKL3" s="48"/>
      <c r="FKM3" s="48"/>
      <c r="FKN3" s="48"/>
      <c r="FKO3" s="49"/>
      <c r="FKP3" s="48"/>
      <c r="FKQ3" s="48"/>
      <c r="FKR3" s="48"/>
      <c r="FKS3" s="48"/>
      <c r="FKT3" s="48"/>
      <c r="FKU3" s="48"/>
      <c r="FKV3" s="48"/>
      <c r="FKW3" s="48"/>
      <c r="FKX3" s="48"/>
      <c r="FKY3" s="48"/>
      <c r="FKZ3" s="48"/>
      <c r="FLA3" s="48"/>
      <c r="FLB3" s="48"/>
      <c r="FLC3" s="49"/>
      <c r="FLD3" s="48"/>
      <c r="FLE3" s="48"/>
      <c r="FLF3" s="48"/>
      <c r="FLG3" s="48"/>
      <c r="FLH3" s="48"/>
      <c r="FLI3" s="48"/>
      <c r="FLJ3" s="48"/>
      <c r="FLK3" s="48"/>
      <c r="FLL3" s="48"/>
      <c r="FLM3" s="48"/>
      <c r="FLN3" s="48"/>
      <c r="FLO3" s="48"/>
      <c r="FLP3" s="48"/>
      <c r="FLQ3" s="49"/>
      <c r="FLR3" s="48"/>
      <c r="FLS3" s="48"/>
      <c r="FLT3" s="48"/>
      <c r="FLU3" s="48"/>
      <c r="FLV3" s="48"/>
      <c r="FLW3" s="48"/>
      <c r="FLX3" s="48"/>
      <c r="FLY3" s="48"/>
      <c r="FLZ3" s="48"/>
      <c r="FMA3" s="48"/>
      <c r="FMB3" s="48"/>
      <c r="FMC3" s="48"/>
      <c r="FMD3" s="48"/>
      <c r="FME3" s="49"/>
      <c r="FMF3" s="48"/>
      <c r="FMG3" s="48"/>
      <c r="FMH3" s="48"/>
      <c r="FMI3" s="48"/>
      <c r="FMJ3" s="48"/>
      <c r="FMK3" s="48"/>
      <c r="FML3" s="48"/>
      <c r="FMM3" s="48"/>
      <c r="FMN3" s="48"/>
      <c r="FMO3" s="48"/>
      <c r="FMP3" s="48"/>
      <c r="FMQ3" s="48"/>
      <c r="FMR3" s="48"/>
      <c r="FMS3" s="49"/>
      <c r="FMT3" s="48"/>
      <c r="FMU3" s="48"/>
      <c r="FMV3" s="48"/>
      <c r="FMW3" s="48"/>
      <c r="FMX3" s="48"/>
      <c r="FMY3" s="48"/>
      <c r="FMZ3" s="48"/>
      <c r="FNA3" s="48"/>
      <c r="FNB3" s="48"/>
      <c r="FNC3" s="48"/>
      <c r="FND3" s="48"/>
      <c r="FNE3" s="48"/>
      <c r="FNF3" s="48"/>
      <c r="FNG3" s="49"/>
      <c r="FNH3" s="48"/>
      <c r="FNI3" s="48"/>
      <c r="FNJ3" s="48"/>
      <c r="FNK3" s="48"/>
      <c r="FNL3" s="48"/>
      <c r="FNM3" s="48"/>
      <c r="FNN3" s="48"/>
      <c r="FNO3" s="48"/>
      <c r="FNP3" s="48"/>
      <c r="FNQ3" s="48"/>
      <c r="FNR3" s="48"/>
      <c r="FNS3" s="48"/>
      <c r="FNT3" s="48"/>
      <c r="FNU3" s="49"/>
      <c r="FNV3" s="48"/>
      <c r="FNW3" s="48"/>
      <c r="FNX3" s="48"/>
      <c r="FNY3" s="48"/>
      <c r="FNZ3" s="48"/>
      <c r="FOA3" s="48"/>
      <c r="FOB3" s="48"/>
      <c r="FOC3" s="48"/>
      <c r="FOD3" s="48"/>
      <c r="FOE3" s="48"/>
      <c r="FOF3" s="48"/>
      <c r="FOG3" s="48"/>
      <c r="FOH3" s="48"/>
      <c r="FOI3" s="49"/>
      <c r="FOJ3" s="48"/>
      <c r="FOK3" s="48"/>
      <c r="FOL3" s="48"/>
      <c r="FOM3" s="48"/>
      <c r="FON3" s="48"/>
      <c r="FOO3" s="48"/>
      <c r="FOP3" s="48"/>
      <c r="FOQ3" s="48"/>
      <c r="FOR3" s="48"/>
      <c r="FOS3" s="48"/>
      <c r="FOT3" s="48"/>
      <c r="FOU3" s="48"/>
      <c r="FOV3" s="48"/>
      <c r="FOW3" s="49"/>
      <c r="FOX3" s="48"/>
      <c r="FOY3" s="48"/>
      <c r="FOZ3" s="48"/>
      <c r="FPA3" s="48"/>
      <c r="FPB3" s="48"/>
      <c r="FPC3" s="48"/>
      <c r="FPD3" s="48"/>
      <c r="FPE3" s="48"/>
      <c r="FPF3" s="48"/>
      <c r="FPG3" s="48"/>
      <c r="FPH3" s="48"/>
      <c r="FPI3" s="48"/>
      <c r="FPJ3" s="48"/>
      <c r="FPK3" s="49"/>
      <c r="FPL3" s="48"/>
      <c r="FPM3" s="48"/>
      <c r="FPN3" s="48"/>
      <c r="FPO3" s="48"/>
      <c r="FPP3" s="48"/>
      <c r="FPQ3" s="48"/>
      <c r="FPR3" s="48"/>
      <c r="FPS3" s="48"/>
      <c r="FPT3" s="48"/>
      <c r="FPU3" s="48"/>
      <c r="FPV3" s="48"/>
      <c r="FPW3" s="48"/>
      <c r="FPX3" s="48"/>
      <c r="FPY3" s="49"/>
      <c r="FPZ3" s="48"/>
      <c r="FQA3" s="48"/>
      <c r="FQB3" s="48"/>
      <c r="FQC3" s="48"/>
      <c r="FQD3" s="48"/>
      <c r="FQE3" s="48"/>
      <c r="FQF3" s="48"/>
      <c r="FQG3" s="48"/>
      <c r="FQH3" s="48"/>
      <c r="FQI3" s="48"/>
      <c r="FQJ3" s="48"/>
      <c r="FQK3" s="48"/>
      <c r="FQL3" s="48"/>
      <c r="FQM3" s="49"/>
      <c r="FQN3" s="48"/>
      <c r="FQO3" s="48"/>
      <c r="FQP3" s="48"/>
      <c r="FQQ3" s="48"/>
      <c r="FQR3" s="48"/>
      <c r="FQS3" s="48"/>
      <c r="FQT3" s="48"/>
      <c r="FQU3" s="48"/>
      <c r="FQV3" s="48"/>
      <c r="FQW3" s="48"/>
      <c r="FQX3" s="48"/>
      <c r="FQY3" s="48"/>
      <c r="FQZ3" s="48"/>
      <c r="FRA3" s="49"/>
      <c r="FRB3" s="48"/>
      <c r="FRC3" s="48"/>
      <c r="FRD3" s="48"/>
      <c r="FRE3" s="48"/>
      <c r="FRF3" s="48"/>
      <c r="FRG3" s="48"/>
      <c r="FRH3" s="48"/>
      <c r="FRI3" s="48"/>
      <c r="FRJ3" s="48"/>
      <c r="FRK3" s="48"/>
      <c r="FRL3" s="48"/>
      <c r="FRM3" s="48"/>
      <c r="FRN3" s="48"/>
      <c r="FRO3" s="49"/>
      <c r="FRP3" s="48"/>
      <c r="FRQ3" s="48"/>
      <c r="FRR3" s="48"/>
      <c r="FRS3" s="48"/>
      <c r="FRT3" s="48"/>
      <c r="FRU3" s="48"/>
      <c r="FRV3" s="48"/>
      <c r="FRW3" s="48"/>
      <c r="FRX3" s="48"/>
      <c r="FRY3" s="48"/>
      <c r="FRZ3" s="48"/>
      <c r="FSA3" s="48"/>
      <c r="FSB3" s="48"/>
      <c r="FSC3" s="49"/>
      <c r="FSD3" s="48"/>
      <c r="FSE3" s="48"/>
      <c r="FSF3" s="48"/>
      <c r="FSG3" s="48"/>
      <c r="FSH3" s="48"/>
      <c r="FSI3" s="48"/>
      <c r="FSJ3" s="48"/>
      <c r="FSK3" s="48"/>
      <c r="FSL3" s="48"/>
      <c r="FSM3" s="48"/>
      <c r="FSN3" s="48"/>
      <c r="FSO3" s="48"/>
      <c r="FSP3" s="48"/>
      <c r="FSQ3" s="49"/>
      <c r="FSR3" s="48"/>
      <c r="FSS3" s="48"/>
      <c r="FST3" s="48"/>
      <c r="FSU3" s="48"/>
      <c r="FSV3" s="48"/>
      <c r="FSW3" s="48"/>
      <c r="FSX3" s="48"/>
      <c r="FSY3" s="48"/>
      <c r="FSZ3" s="48"/>
      <c r="FTA3" s="48"/>
      <c r="FTB3" s="48"/>
      <c r="FTC3" s="48"/>
      <c r="FTD3" s="48"/>
      <c r="FTE3" s="49"/>
      <c r="FTF3" s="48"/>
      <c r="FTG3" s="48"/>
      <c r="FTH3" s="48"/>
      <c r="FTI3" s="48"/>
      <c r="FTJ3" s="48"/>
      <c r="FTK3" s="48"/>
      <c r="FTL3" s="48"/>
      <c r="FTM3" s="48"/>
      <c r="FTN3" s="48"/>
      <c r="FTO3" s="48"/>
      <c r="FTP3" s="48"/>
      <c r="FTQ3" s="48"/>
      <c r="FTR3" s="48"/>
      <c r="FTS3" s="49"/>
      <c r="FTT3" s="48"/>
      <c r="FTU3" s="48"/>
      <c r="FTV3" s="48"/>
      <c r="FTW3" s="48"/>
      <c r="FTX3" s="48"/>
      <c r="FTY3" s="48"/>
      <c r="FTZ3" s="48"/>
      <c r="FUA3" s="48"/>
      <c r="FUB3" s="48"/>
      <c r="FUC3" s="48"/>
      <c r="FUD3" s="48"/>
      <c r="FUE3" s="48"/>
      <c r="FUF3" s="48"/>
      <c r="FUG3" s="49"/>
      <c r="FUH3" s="48"/>
      <c r="FUI3" s="48"/>
      <c r="FUJ3" s="48"/>
      <c r="FUK3" s="48"/>
      <c r="FUL3" s="48"/>
      <c r="FUM3" s="48"/>
      <c r="FUN3" s="48"/>
      <c r="FUO3" s="48"/>
      <c r="FUP3" s="48"/>
      <c r="FUQ3" s="48"/>
      <c r="FUR3" s="48"/>
      <c r="FUS3" s="48"/>
      <c r="FUT3" s="48"/>
      <c r="FUU3" s="49"/>
      <c r="FUV3" s="48"/>
      <c r="FUW3" s="48"/>
      <c r="FUX3" s="48"/>
      <c r="FUY3" s="48"/>
      <c r="FUZ3" s="48"/>
      <c r="FVA3" s="48"/>
      <c r="FVB3" s="48"/>
      <c r="FVC3" s="48"/>
      <c r="FVD3" s="48"/>
      <c r="FVE3" s="48"/>
      <c r="FVF3" s="48"/>
      <c r="FVG3" s="48"/>
      <c r="FVH3" s="48"/>
      <c r="FVI3" s="49"/>
      <c r="FVJ3" s="48"/>
      <c r="FVK3" s="48"/>
      <c r="FVL3" s="48"/>
      <c r="FVM3" s="48"/>
      <c r="FVN3" s="48"/>
      <c r="FVO3" s="48"/>
      <c r="FVP3" s="48"/>
      <c r="FVQ3" s="48"/>
      <c r="FVR3" s="48"/>
      <c r="FVS3" s="48"/>
      <c r="FVT3" s="48"/>
      <c r="FVU3" s="48"/>
      <c r="FVV3" s="48"/>
      <c r="FVW3" s="49"/>
      <c r="FVX3" s="48"/>
      <c r="FVY3" s="48"/>
      <c r="FVZ3" s="48"/>
      <c r="FWA3" s="48"/>
      <c r="FWB3" s="48"/>
      <c r="FWC3" s="48"/>
      <c r="FWD3" s="48"/>
      <c r="FWE3" s="48"/>
      <c r="FWF3" s="48"/>
      <c r="FWG3" s="48"/>
      <c r="FWH3" s="48"/>
      <c r="FWI3" s="48"/>
      <c r="FWJ3" s="48"/>
      <c r="FWK3" s="49"/>
      <c r="FWL3" s="48"/>
      <c r="FWM3" s="48"/>
      <c r="FWN3" s="48"/>
      <c r="FWO3" s="48"/>
      <c r="FWP3" s="48"/>
      <c r="FWQ3" s="48"/>
      <c r="FWR3" s="48"/>
      <c r="FWS3" s="48"/>
      <c r="FWT3" s="48"/>
      <c r="FWU3" s="48"/>
      <c r="FWV3" s="48"/>
      <c r="FWW3" s="48"/>
      <c r="FWX3" s="48"/>
      <c r="FWY3" s="49"/>
      <c r="FWZ3" s="48"/>
      <c r="FXA3" s="48"/>
      <c r="FXB3" s="48"/>
      <c r="FXC3" s="48"/>
      <c r="FXD3" s="48"/>
      <c r="FXE3" s="48"/>
      <c r="FXF3" s="48"/>
      <c r="FXG3" s="48"/>
      <c r="FXH3" s="48"/>
      <c r="FXI3" s="48"/>
      <c r="FXJ3" s="48"/>
      <c r="FXK3" s="48"/>
      <c r="FXL3" s="48"/>
      <c r="FXM3" s="49"/>
      <c r="FXN3" s="48"/>
      <c r="FXO3" s="48"/>
      <c r="FXP3" s="48"/>
      <c r="FXQ3" s="48"/>
      <c r="FXR3" s="48"/>
      <c r="FXS3" s="48"/>
      <c r="FXT3" s="48"/>
      <c r="FXU3" s="48"/>
      <c r="FXV3" s="48"/>
      <c r="FXW3" s="48"/>
      <c r="FXX3" s="48"/>
      <c r="FXY3" s="48"/>
      <c r="FXZ3" s="48"/>
      <c r="FYA3" s="49"/>
      <c r="FYB3" s="48"/>
      <c r="FYC3" s="48"/>
      <c r="FYD3" s="48"/>
      <c r="FYE3" s="48"/>
      <c r="FYF3" s="48"/>
      <c r="FYG3" s="48"/>
      <c r="FYH3" s="48"/>
      <c r="FYI3" s="48"/>
      <c r="FYJ3" s="48"/>
      <c r="FYK3" s="48"/>
      <c r="FYL3" s="48"/>
      <c r="FYM3" s="48"/>
      <c r="FYN3" s="48"/>
      <c r="FYO3" s="49"/>
      <c r="FYP3" s="48"/>
      <c r="FYQ3" s="48"/>
      <c r="FYR3" s="48"/>
      <c r="FYS3" s="48"/>
      <c r="FYT3" s="48"/>
      <c r="FYU3" s="48"/>
      <c r="FYV3" s="48"/>
      <c r="FYW3" s="48"/>
      <c r="FYX3" s="48"/>
      <c r="FYY3" s="48"/>
      <c r="FYZ3" s="48"/>
      <c r="FZA3" s="48"/>
      <c r="FZB3" s="48"/>
      <c r="FZC3" s="49"/>
      <c r="FZD3" s="48"/>
      <c r="FZE3" s="48"/>
      <c r="FZF3" s="48"/>
      <c r="FZG3" s="48"/>
      <c r="FZH3" s="48"/>
      <c r="FZI3" s="48"/>
      <c r="FZJ3" s="48"/>
      <c r="FZK3" s="48"/>
      <c r="FZL3" s="48"/>
      <c r="FZM3" s="48"/>
      <c r="FZN3" s="48"/>
      <c r="FZO3" s="48"/>
      <c r="FZP3" s="48"/>
      <c r="FZQ3" s="49"/>
      <c r="FZR3" s="48"/>
      <c r="FZS3" s="48"/>
      <c r="FZT3" s="48"/>
      <c r="FZU3" s="48"/>
      <c r="FZV3" s="48"/>
      <c r="FZW3" s="48"/>
      <c r="FZX3" s="48"/>
      <c r="FZY3" s="48"/>
      <c r="FZZ3" s="48"/>
      <c r="GAA3" s="48"/>
      <c r="GAB3" s="48"/>
      <c r="GAC3" s="48"/>
      <c r="GAD3" s="48"/>
      <c r="GAE3" s="49"/>
      <c r="GAF3" s="48"/>
      <c r="GAG3" s="48"/>
      <c r="GAH3" s="48"/>
      <c r="GAI3" s="48"/>
      <c r="GAJ3" s="48"/>
      <c r="GAK3" s="48"/>
      <c r="GAL3" s="48"/>
      <c r="GAM3" s="48"/>
      <c r="GAN3" s="48"/>
      <c r="GAO3" s="48"/>
      <c r="GAP3" s="48"/>
      <c r="GAQ3" s="48"/>
      <c r="GAR3" s="48"/>
      <c r="GAS3" s="49"/>
      <c r="GAT3" s="48"/>
      <c r="GAU3" s="48"/>
      <c r="GAV3" s="48"/>
      <c r="GAW3" s="48"/>
      <c r="GAX3" s="48"/>
      <c r="GAY3" s="48"/>
      <c r="GAZ3" s="48"/>
      <c r="GBA3" s="48"/>
      <c r="GBB3" s="48"/>
      <c r="GBC3" s="48"/>
      <c r="GBD3" s="48"/>
      <c r="GBE3" s="48"/>
      <c r="GBF3" s="48"/>
      <c r="GBG3" s="49"/>
      <c r="GBH3" s="48"/>
      <c r="GBI3" s="48"/>
      <c r="GBJ3" s="48"/>
      <c r="GBK3" s="48"/>
      <c r="GBL3" s="48"/>
      <c r="GBM3" s="48"/>
      <c r="GBN3" s="48"/>
      <c r="GBO3" s="48"/>
      <c r="GBP3" s="48"/>
      <c r="GBQ3" s="48"/>
      <c r="GBR3" s="48"/>
      <c r="GBS3" s="48"/>
      <c r="GBT3" s="48"/>
      <c r="GBU3" s="49"/>
      <c r="GBV3" s="48"/>
      <c r="GBW3" s="48"/>
      <c r="GBX3" s="48"/>
      <c r="GBY3" s="48"/>
      <c r="GBZ3" s="48"/>
      <c r="GCA3" s="48"/>
      <c r="GCB3" s="48"/>
      <c r="GCC3" s="48"/>
      <c r="GCD3" s="48"/>
      <c r="GCE3" s="48"/>
      <c r="GCF3" s="48"/>
      <c r="GCG3" s="48"/>
      <c r="GCH3" s="48"/>
      <c r="GCI3" s="49"/>
      <c r="GCJ3" s="48"/>
      <c r="GCK3" s="48"/>
      <c r="GCL3" s="48"/>
      <c r="GCM3" s="48"/>
      <c r="GCN3" s="48"/>
      <c r="GCO3" s="48"/>
      <c r="GCP3" s="48"/>
      <c r="GCQ3" s="48"/>
      <c r="GCR3" s="48"/>
      <c r="GCS3" s="48"/>
      <c r="GCT3" s="48"/>
      <c r="GCU3" s="48"/>
      <c r="GCV3" s="48"/>
      <c r="GCW3" s="49"/>
      <c r="GCX3" s="48"/>
      <c r="GCY3" s="48"/>
      <c r="GCZ3" s="48"/>
      <c r="GDA3" s="48"/>
      <c r="GDB3" s="48"/>
      <c r="GDC3" s="48"/>
      <c r="GDD3" s="48"/>
      <c r="GDE3" s="48"/>
      <c r="GDF3" s="48"/>
      <c r="GDG3" s="48"/>
      <c r="GDH3" s="48"/>
      <c r="GDI3" s="48"/>
      <c r="GDJ3" s="48"/>
      <c r="GDK3" s="49"/>
      <c r="GDL3" s="48"/>
      <c r="GDM3" s="48"/>
      <c r="GDN3" s="48"/>
      <c r="GDO3" s="48"/>
      <c r="GDP3" s="48"/>
      <c r="GDQ3" s="48"/>
      <c r="GDR3" s="48"/>
      <c r="GDS3" s="48"/>
      <c r="GDT3" s="48"/>
      <c r="GDU3" s="48"/>
      <c r="GDV3" s="48"/>
      <c r="GDW3" s="48"/>
      <c r="GDX3" s="48"/>
      <c r="GDY3" s="49"/>
      <c r="GDZ3" s="48"/>
      <c r="GEA3" s="48"/>
      <c r="GEB3" s="48"/>
      <c r="GEC3" s="48"/>
      <c r="GED3" s="48"/>
      <c r="GEE3" s="48"/>
      <c r="GEF3" s="48"/>
      <c r="GEG3" s="48"/>
      <c r="GEH3" s="48"/>
      <c r="GEI3" s="48"/>
      <c r="GEJ3" s="48"/>
      <c r="GEK3" s="48"/>
      <c r="GEL3" s="48"/>
      <c r="GEM3" s="49"/>
      <c r="GEN3" s="48"/>
      <c r="GEO3" s="48"/>
      <c r="GEP3" s="48"/>
      <c r="GEQ3" s="48"/>
      <c r="GER3" s="48"/>
      <c r="GES3" s="48"/>
      <c r="GET3" s="48"/>
      <c r="GEU3" s="48"/>
      <c r="GEV3" s="48"/>
      <c r="GEW3" s="48"/>
      <c r="GEX3" s="48"/>
      <c r="GEY3" s="48"/>
      <c r="GEZ3" s="48"/>
      <c r="GFA3" s="49"/>
      <c r="GFB3" s="48"/>
      <c r="GFC3" s="48"/>
      <c r="GFD3" s="48"/>
      <c r="GFE3" s="48"/>
      <c r="GFF3" s="48"/>
      <c r="GFG3" s="48"/>
      <c r="GFH3" s="48"/>
      <c r="GFI3" s="48"/>
      <c r="GFJ3" s="48"/>
      <c r="GFK3" s="48"/>
      <c r="GFL3" s="48"/>
      <c r="GFM3" s="48"/>
      <c r="GFN3" s="48"/>
      <c r="GFO3" s="49"/>
      <c r="GFP3" s="48"/>
      <c r="GFQ3" s="48"/>
      <c r="GFR3" s="48"/>
      <c r="GFS3" s="48"/>
      <c r="GFT3" s="48"/>
      <c r="GFU3" s="48"/>
      <c r="GFV3" s="48"/>
      <c r="GFW3" s="48"/>
      <c r="GFX3" s="48"/>
      <c r="GFY3" s="48"/>
      <c r="GFZ3" s="48"/>
      <c r="GGA3" s="48"/>
      <c r="GGB3" s="48"/>
      <c r="GGC3" s="49"/>
      <c r="GGD3" s="48"/>
      <c r="GGE3" s="48"/>
      <c r="GGF3" s="48"/>
      <c r="GGG3" s="48"/>
      <c r="GGH3" s="48"/>
      <c r="GGI3" s="48"/>
      <c r="GGJ3" s="48"/>
      <c r="GGK3" s="48"/>
      <c r="GGL3" s="48"/>
      <c r="GGM3" s="48"/>
      <c r="GGN3" s="48"/>
      <c r="GGO3" s="48"/>
      <c r="GGP3" s="48"/>
      <c r="GGQ3" s="49"/>
      <c r="GGR3" s="48"/>
      <c r="GGS3" s="48"/>
      <c r="GGT3" s="48"/>
      <c r="GGU3" s="48"/>
      <c r="GGV3" s="48"/>
      <c r="GGW3" s="48"/>
      <c r="GGX3" s="48"/>
      <c r="GGY3" s="48"/>
      <c r="GGZ3" s="48"/>
      <c r="GHA3" s="48"/>
      <c r="GHB3" s="48"/>
      <c r="GHC3" s="48"/>
      <c r="GHD3" s="48"/>
      <c r="GHE3" s="49"/>
      <c r="GHF3" s="48"/>
      <c r="GHG3" s="48"/>
      <c r="GHH3" s="48"/>
      <c r="GHI3" s="48"/>
      <c r="GHJ3" s="48"/>
      <c r="GHK3" s="48"/>
      <c r="GHL3" s="48"/>
      <c r="GHM3" s="48"/>
      <c r="GHN3" s="48"/>
      <c r="GHO3" s="48"/>
      <c r="GHP3" s="48"/>
      <c r="GHQ3" s="48"/>
      <c r="GHR3" s="48"/>
      <c r="GHS3" s="49"/>
      <c r="GHT3" s="48"/>
      <c r="GHU3" s="48"/>
      <c r="GHV3" s="48"/>
      <c r="GHW3" s="48"/>
      <c r="GHX3" s="48"/>
      <c r="GHY3" s="48"/>
      <c r="GHZ3" s="48"/>
      <c r="GIA3" s="48"/>
      <c r="GIB3" s="48"/>
      <c r="GIC3" s="48"/>
      <c r="GID3" s="48"/>
      <c r="GIE3" s="48"/>
      <c r="GIF3" s="48"/>
      <c r="GIG3" s="49"/>
      <c r="GIH3" s="48"/>
      <c r="GII3" s="48"/>
      <c r="GIJ3" s="48"/>
      <c r="GIK3" s="48"/>
      <c r="GIL3" s="48"/>
      <c r="GIM3" s="48"/>
      <c r="GIN3" s="48"/>
      <c r="GIO3" s="48"/>
      <c r="GIP3" s="48"/>
      <c r="GIQ3" s="48"/>
      <c r="GIR3" s="48"/>
      <c r="GIS3" s="48"/>
      <c r="GIT3" s="48"/>
      <c r="GIU3" s="49"/>
      <c r="GIV3" s="48"/>
      <c r="GIW3" s="48"/>
      <c r="GIX3" s="48"/>
      <c r="GIY3" s="48"/>
      <c r="GIZ3" s="48"/>
      <c r="GJA3" s="48"/>
      <c r="GJB3" s="48"/>
      <c r="GJC3" s="48"/>
      <c r="GJD3" s="48"/>
      <c r="GJE3" s="48"/>
      <c r="GJF3" s="48"/>
      <c r="GJG3" s="48"/>
      <c r="GJH3" s="48"/>
      <c r="GJI3" s="49"/>
      <c r="GJJ3" s="48"/>
      <c r="GJK3" s="48"/>
      <c r="GJL3" s="48"/>
      <c r="GJM3" s="48"/>
      <c r="GJN3" s="48"/>
      <c r="GJO3" s="48"/>
      <c r="GJP3" s="48"/>
      <c r="GJQ3" s="48"/>
      <c r="GJR3" s="48"/>
      <c r="GJS3" s="48"/>
      <c r="GJT3" s="48"/>
      <c r="GJU3" s="48"/>
      <c r="GJV3" s="48"/>
      <c r="GJW3" s="49"/>
      <c r="GJX3" s="48"/>
      <c r="GJY3" s="48"/>
      <c r="GJZ3" s="48"/>
      <c r="GKA3" s="48"/>
      <c r="GKB3" s="48"/>
      <c r="GKC3" s="48"/>
      <c r="GKD3" s="48"/>
      <c r="GKE3" s="48"/>
      <c r="GKF3" s="48"/>
      <c r="GKG3" s="48"/>
      <c r="GKH3" s="48"/>
      <c r="GKI3" s="48"/>
      <c r="GKJ3" s="48"/>
      <c r="GKK3" s="49"/>
      <c r="GKL3" s="48"/>
      <c r="GKM3" s="48"/>
      <c r="GKN3" s="48"/>
      <c r="GKO3" s="48"/>
      <c r="GKP3" s="48"/>
      <c r="GKQ3" s="48"/>
      <c r="GKR3" s="48"/>
      <c r="GKS3" s="48"/>
      <c r="GKT3" s="48"/>
      <c r="GKU3" s="48"/>
      <c r="GKV3" s="48"/>
      <c r="GKW3" s="48"/>
      <c r="GKX3" s="48"/>
      <c r="GKY3" s="49"/>
      <c r="GKZ3" s="48"/>
      <c r="GLA3" s="48"/>
      <c r="GLB3" s="48"/>
      <c r="GLC3" s="48"/>
      <c r="GLD3" s="48"/>
      <c r="GLE3" s="48"/>
      <c r="GLF3" s="48"/>
      <c r="GLG3" s="48"/>
      <c r="GLH3" s="48"/>
      <c r="GLI3" s="48"/>
      <c r="GLJ3" s="48"/>
      <c r="GLK3" s="48"/>
      <c r="GLL3" s="48"/>
      <c r="GLM3" s="49"/>
      <c r="GLN3" s="48"/>
      <c r="GLO3" s="48"/>
      <c r="GLP3" s="48"/>
      <c r="GLQ3" s="48"/>
      <c r="GLR3" s="48"/>
      <c r="GLS3" s="48"/>
      <c r="GLT3" s="48"/>
      <c r="GLU3" s="48"/>
      <c r="GLV3" s="48"/>
      <c r="GLW3" s="48"/>
      <c r="GLX3" s="48"/>
      <c r="GLY3" s="48"/>
      <c r="GLZ3" s="48"/>
      <c r="GMA3" s="49"/>
      <c r="GMB3" s="48"/>
      <c r="GMC3" s="48"/>
      <c r="GMD3" s="48"/>
      <c r="GME3" s="48"/>
      <c r="GMF3" s="48"/>
      <c r="GMG3" s="48"/>
      <c r="GMH3" s="48"/>
      <c r="GMI3" s="48"/>
      <c r="GMJ3" s="48"/>
      <c r="GMK3" s="48"/>
      <c r="GML3" s="48"/>
      <c r="GMM3" s="48"/>
      <c r="GMN3" s="48"/>
      <c r="GMO3" s="49"/>
      <c r="GMP3" s="48"/>
      <c r="GMQ3" s="48"/>
      <c r="GMR3" s="48"/>
      <c r="GMS3" s="48"/>
      <c r="GMT3" s="48"/>
      <c r="GMU3" s="48"/>
      <c r="GMV3" s="48"/>
      <c r="GMW3" s="48"/>
      <c r="GMX3" s="48"/>
      <c r="GMY3" s="48"/>
      <c r="GMZ3" s="48"/>
      <c r="GNA3" s="48"/>
      <c r="GNB3" s="48"/>
      <c r="GNC3" s="49"/>
      <c r="GND3" s="48"/>
      <c r="GNE3" s="48"/>
      <c r="GNF3" s="48"/>
      <c r="GNG3" s="48"/>
      <c r="GNH3" s="48"/>
      <c r="GNI3" s="48"/>
      <c r="GNJ3" s="48"/>
      <c r="GNK3" s="48"/>
      <c r="GNL3" s="48"/>
      <c r="GNM3" s="48"/>
      <c r="GNN3" s="48"/>
      <c r="GNO3" s="48"/>
      <c r="GNP3" s="48"/>
      <c r="GNQ3" s="49"/>
      <c r="GNR3" s="48"/>
      <c r="GNS3" s="48"/>
      <c r="GNT3" s="48"/>
      <c r="GNU3" s="48"/>
      <c r="GNV3" s="48"/>
      <c r="GNW3" s="48"/>
      <c r="GNX3" s="48"/>
      <c r="GNY3" s="48"/>
      <c r="GNZ3" s="48"/>
      <c r="GOA3" s="48"/>
      <c r="GOB3" s="48"/>
      <c r="GOC3" s="48"/>
      <c r="GOD3" s="48"/>
      <c r="GOE3" s="49"/>
      <c r="GOF3" s="48"/>
      <c r="GOG3" s="48"/>
      <c r="GOH3" s="48"/>
      <c r="GOI3" s="48"/>
      <c r="GOJ3" s="48"/>
      <c r="GOK3" s="48"/>
      <c r="GOL3" s="48"/>
      <c r="GOM3" s="48"/>
      <c r="GON3" s="48"/>
      <c r="GOO3" s="48"/>
      <c r="GOP3" s="48"/>
      <c r="GOQ3" s="48"/>
      <c r="GOR3" s="48"/>
      <c r="GOS3" s="49"/>
      <c r="GOT3" s="48"/>
      <c r="GOU3" s="48"/>
      <c r="GOV3" s="48"/>
      <c r="GOW3" s="48"/>
      <c r="GOX3" s="48"/>
      <c r="GOY3" s="48"/>
      <c r="GOZ3" s="48"/>
      <c r="GPA3" s="48"/>
      <c r="GPB3" s="48"/>
      <c r="GPC3" s="48"/>
      <c r="GPD3" s="48"/>
      <c r="GPE3" s="48"/>
      <c r="GPF3" s="48"/>
      <c r="GPG3" s="49"/>
      <c r="GPH3" s="48"/>
      <c r="GPI3" s="48"/>
      <c r="GPJ3" s="48"/>
      <c r="GPK3" s="48"/>
      <c r="GPL3" s="48"/>
      <c r="GPM3" s="48"/>
      <c r="GPN3" s="48"/>
      <c r="GPO3" s="48"/>
      <c r="GPP3" s="48"/>
      <c r="GPQ3" s="48"/>
      <c r="GPR3" s="48"/>
      <c r="GPS3" s="48"/>
      <c r="GPT3" s="48"/>
      <c r="GPU3" s="49"/>
      <c r="GPV3" s="48"/>
      <c r="GPW3" s="48"/>
      <c r="GPX3" s="48"/>
      <c r="GPY3" s="48"/>
      <c r="GPZ3" s="48"/>
      <c r="GQA3" s="48"/>
      <c r="GQB3" s="48"/>
      <c r="GQC3" s="48"/>
      <c r="GQD3" s="48"/>
      <c r="GQE3" s="48"/>
      <c r="GQF3" s="48"/>
      <c r="GQG3" s="48"/>
      <c r="GQH3" s="48"/>
      <c r="GQI3" s="49"/>
      <c r="GQJ3" s="48"/>
      <c r="GQK3" s="48"/>
      <c r="GQL3" s="48"/>
      <c r="GQM3" s="48"/>
      <c r="GQN3" s="48"/>
      <c r="GQO3" s="48"/>
      <c r="GQP3" s="48"/>
      <c r="GQQ3" s="48"/>
      <c r="GQR3" s="48"/>
      <c r="GQS3" s="48"/>
      <c r="GQT3" s="48"/>
      <c r="GQU3" s="48"/>
      <c r="GQV3" s="48"/>
      <c r="GQW3" s="49"/>
      <c r="GQX3" s="48"/>
      <c r="GQY3" s="48"/>
      <c r="GQZ3" s="48"/>
      <c r="GRA3" s="48"/>
      <c r="GRB3" s="48"/>
      <c r="GRC3" s="48"/>
      <c r="GRD3" s="48"/>
      <c r="GRE3" s="48"/>
      <c r="GRF3" s="48"/>
      <c r="GRG3" s="48"/>
      <c r="GRH3" s="48"/>
      <c r="GRI3" s="48"/>
      <c r="GRJ3" s="48"/>
      <c r="GRK3" s="49"/>
      <c r="GRL3" s="48"/>
      <c r="GRM3" s="48"/>
      <c r="GRN3" s="48"/>
      <c r="GRO3" s="48"/>
      <c r="GRP3" s="48"/>
      <c r="GRQ3" s="48"/>
      <c r="GRR3" s="48"/>
      <c r="GRS3" s="48"/>
      <c r="GRT3" s="48"/>
      <c r="GRU3" s="48"/>
      <c r="GRV3" s="48"/>
      <c r="GRW3" s="48"/>
      <c r="GRX3" s="48"/>
      <c r="GRY3" s="49"/>
      <c r="GRZ3" s="48"/>
      <c r="GSA3" s="48"/>
      <c r="GSB3" s="48"/>
      <c r="GSC3" s="48"/>
      <c r="GSD3" s="48"/>
      <c r="GSE3" s="48"/>
      <c r="GSF3" s="48"/>
      <c r="GSG3" s="48"/>
      <c r="GSH3" s="48"/>
      <c r="GSI3" s="48"/>
      <c r="GSJ3" s="48"/>
      <c r="GSK3" s="48"/>
      <c r="GSL3" s="48"/>
      <c r="GSM3" s="49"/>
      <c r="GSN3" s="48"/>
      <c r="GSO3" s="48"/>
      <c r="GSP3" s="48"/>
      <c r="GSQ3" s="48"/>
      <c r="GSR3" s="48"/>
      <c r="GSS3" s="48"/>
      <c r="GST3" s="48"/>
      <c r="GSU3" s="48"/>
      <c r="GSV3" s="48"/>
      <c r="GSW3" s="48"/>
      <c r="GSX3" s="48"/>
      <c r="GSY3" s="48"/>
      <c r="GSZ3" s="48"/>
      <c r="GTA3" s="49"/>
      <c r="GTB3" s="48"/>
      <c r="GTC3" s="48"/>
      <c r="GTD3" s="48"/>
      <c r="GTE3" s="48"/>
      <c r="GTF3" s="48"/>
      <c r="GTG3" s="48"/>
      <c r="GTH3" s="48"/>
      <c r="GTI3" s="48"/>
      <c r="GTJ3" s="48"/>
      <c r="GTK3" s="48"/>
      <c r="GTL3" s="48"/>
      <c r="GTM3" s="48"/>
      <c r="GTN3" s="48"/>
      <c r="GTO3" s="49"/>
      <c r="GTP3" s="48"/>
      <c r="GTQ3" s="48"/>
      <c r="GTR3" s="48"/>
      <c r="GTS3" s="48"/>
      <c r="GTT3" s="48"/>
      <c r="GTU3" s="48"/>
      <c r="GTV3" s="48"/>
      <c r="GTW3" s="48"/>
      <c r="GTX3" s="48"/>
      <c r="GTY3" s="48"/>
      <c r="GTZ3" s="48"/>
      <c r="GUA3" s="48"/>
      <c r="GUB3" s="48"/>
      <c r="GUC3" s="49"/>
      <c r="GUD3" s="48"/>
      <c r="GUE3" s="48"/>
      <c r="GUF3" s="48"/>
      <c r="GUG3" s="48"/>
      <c r="GUH3" s="48"/>
      <c r="GUI3" s="48"/>
      <c r="GUJ3" s="48"/>
      <c r="GUK3" s="48"/>
      <c r="GUL3" s="48"/>
      <c r="GUM3" s="48"/>
      <c r="GUN3" s="48"/>
      <c r="GUO3" s="48"/>
      <c r="GUP3" s="48"/>
      <c r="GUQ3" s="49"/>
      <c r="GUR3" s="48"/>
      <c r="GUS3" s="48"/>
      <c r="GUT3" s="48"/>
      <c r="GUU3" s="48"/>
      <c r="GUV3" s="48"/>
      <c r="GUW3" s="48"/>
      <c r="GUX3" s="48"/>
      <c r="GUY3" s="48"/>
      <c r="GUZ3" s="48"/>
      <c r="GVA3" s="48"/>
      <c r="GVB3" s="48"/>
      <c r="GVC3" s="48"/>
      <c r="GVD3" s="48"/>
      <c r="GVE3" s="49"/>
      <c r="GVF3" s="48"/>
      <c r="GVG3" s="48"/>
      <c r="GVH3" s="48"/>
      <c r="GVI3" s="48"/>
      <c r="GVJ3" s="48"/>
      <c r="GVK3" s="48"/>
      <c r="GVL3" s="48"/>
      <c r="GVM3" s="48"/>
      <c r="GVN3" s="48"/>
      <c r="GVO3" s="48"/>
      <c r="GVP3" s="48"/>
      <c r="GVQ3" s="48"/>
      <c r="GVR3" s="48"/>
      <c r="GVS3" s="49"/>
      <c r="GVT3" s="48"/>
      <c r="GVU3" s="48"/>
      <c r="GVV3" s="48"/>
      <c r="GVW3" s="48"/>
      <c r="GVX3" s="48"/>
      <c r="GVY3" s="48"/>
      <c r="GVZ3" s="48"/>
      <c r="GWA3" s="48"/>
      <c r="GWB3" s="48"/>
      <c r="GWC3" s="48"/>
      <c r="GWD3" s="48"/>
      <c r="GWE3" s="48"/>
      <c r="GWF3" s="48"/>
      <c r="GWG3" s="49"/>
      <c r="GWH3" s="48"/>
      <c r="GWI3" s="48"/>
      <c r="GWJ3" s="48"/>
      <c r="GWK3" s="48"/>
      <c r="GWL3" s="48"/>
      <c r="GWM3" s="48"/>
      <c r="GWN3" s="48"/>
      <c r="GWO3" s="48"/>
      <c r="GWP3" s="48"/>
      <c r="GWQ3" s="48"/>
      <c r="GWR3" s="48"/>
      <c r="GWS3" s="48"/>
      <c r="GWT3" s="48"/>
      <c r="GWU3" s="49"/>
      <c r="GWV3" s="48"/>
      <c r="GWW3" s="48"/>
      <c r="GWX3" s="48"/>
      <c r="GWY3" s="48"/>
      <c r="GWZ3" s="48"/>
      <c r="GXA3" s="48"/>
      <c r="GXB3" s="48"/>
      <c r="GXC3" s="48"/>
      <c r="GXD3" s="48"/>
      <c r="GXE3" s="48"/>
      <c r="GXF3" s="48"/>
      <c r="GXG3" s="48"/>
      <c r="GXH3" s="48"/>
      <c r="GXI3" s="49"/>
      <c r="GXJ3" s="48"/>
      <c r="GXK3" s="48"/>
      <c r="GXL3" s="48"/>
      <c r="GXM3" s="48"/>
      <c r="GXN3" s="48"/>
      <c r="GXO3" s="48"/>
      <c r="GXP3" s="48"/>
      <c r="GXQ3" s="48"/>
      <c r="GXR3" s="48"/>
      <c r="GXS3" s="48"/>
      <c r="GXT3" s="48"/>
      <c r="GXU3" s="48"/>
      <c r="GXV3" s="48"/>
      <c r="GXW3" s="49"/>
      <c r="GXX3" s="48"/>
      <c r="GXY3" s="48"/>
      <c r="GXZ3" s="48"/>
      <c r="GYA3" s="48"/>
      <c r="GYB3" s="48"/>
      <c r="GYC3" s="48"/>
      <c r="GYD3" s="48"/>
      <c r="GYE3" s="48"/>
      <c r="GYF3" s="48"/>
      <c r="GYG3" s="48"/>
      <c r="GYH3" s="48"/>
      <c r="GYI3" s="48"/>
      <c r="GYJ3" s="48"/>
      <c r="GYK3" s="49"/>
      <c r="GYL3" s="48"/>
      <c r="GYM3" s="48"/>
      <c r="GYN3" s="48"/>
      <c r="GYO3" s="48"/>
      <c r="GYP3" s="48"/>
      <c r="GYQ3" s="48"/>
      <c r="GYR3" s="48"/>
      <c r="GYS3" s="48"/>
      <c r="GYT3" s="48"/>
      <c r="GYU3" s="48"/>
      <c r="GYV3" s="48"/>
      <c r="GYW3" s="48"/>
      <c r="GYX3" s="48"/>
      <c r="GYY3" s="49"/>
      <c r="GYZ3" s="48"/>
      <c r="GZA3" s="48"/>
      <c r="GZB3" s="48"/>
      <c r="GZC3" s="48"/>
      <c r="GZD3" s="48"/>
      <c r="GZE3" s="48"/>
      <c r="GZF3" s="48"/>
      <c r="GZG3" s="48"/>
      <c r="GZH3" s="48"/>
      <c r="GZI3" s="48"/>
      <c r="GZJ3" s="48"/>
      <c r="GZK3" s="48"/>
      <c r="GZL3" s="48"/>
      <c r="GZM3" s="49"/>
      <c r="GZN3" s="48"/>
      <c r="GZO3" s="48"/>
      <c r="GZP3" s="48"/>
      <c r="GZQ3" s="48"/>
      <c r="GZR3" s="48"/>
      <c r="GZS3" s="48"/>
      <c r="GZT3" s="48"/>
      <c r="GZU3" s="48"/>
      <c r="GZV3" s="48"/>
      <c r="GZW3" s="48"/>
      <c r="GZX3" s="48"/>
      <c r="GZY3" s="48"/>
      <c r="GZZ3" s="48"/>
      <c r="HAA3" s="49"/>
      <c r="HAB3" s="48"/>
      <c r="HAC3" s="48"/>
      <c r="HAD3" s="48"/>
      <c r="HAE3" s="48"/>
      <c r="HAF3" s="48"/>
      <c r="HAG3" s="48"/>
      <c r="HAH3" s="48"/>
      <c r="HAI3" s="48"/>
      <c r="HAJ3" s="48"/>
      <c r="HAK3" s="48"/>
      <c r="HAL3" s="48"/>
      <c r="HAM3" s="48"/>
      <c r="HAN3" s="48"/>
      <c r="HAO3" s="49"/>
      <c r="HAP3" s="48"/>
      <c r="HAQ3" s="48"/>
      <c r="HAR3" s="48"/>
      <c r="HAS3" s="48"/>
      <c r="HAT3" s="48"/>
      <c r="HAU3" s="48"/>
      <c r="HAV3" s="48"/>
      <c r="HAW3" s="48"/>
      <c r="HAX3" s="48"/>
      <c r="HAY3" s="48"/>
      <c r="HAZ3" s="48"/>
      <c r="HBA3" s="48"/>
      <c r="HBB3" s="48"/>
      <c r="HBC3" s="49"/>
      <c r="HBD3" s="48"/>
      <c r="HBE3" s="48"/>
      <c r="HBF3" s="48"/>
      <c r="HBG3" s="48"/>
      <c r="HBH3" s="48"/>
      <c r="HBI3" s="48"/>
      <c r="HBJ3" s="48"/>
      <c r="HBK3" s="48"/>
      <c r="HBL3" s="48"/>
      <c r="HBM3" s="48"/>
      <c r="HBN3" s="48"/>
      <c r="HBO3" s="48"/>
      <c r="HBP3" s="48"/>
      <c r="HBQ3" s="49"/>
      <c r="HBR3" s="48"/>
      <c r="HBS3" s="48"/>
      <c r="HBT3" s="48"/>
      <c r="HBU3" s="48"/>
      <c r="HBV3" s="48"/>
      <c r="HBW3" s="48"/>
      <c r="HBX3" s="48"/>
      <c r="HBY3" s="48"/>
      <c r="HBZ3" s="48"/>
      <c r="HCA3" s="48"/>
      <c r="HCB3" s="48"/>
      <c r="HCC3" s="48"/>
      <c r="HCD3" s="48"/>
      <c r="HCE3" s="49"/>
      <c r="HCF3" s="48"/>
      <c r="HCG3" s="48"/>
      <c r="HCH3" s="48"/>
      <c r="HCI3" s="48"/>
      <c r="HCJ3" s="48"/>
      <c r="HCK3" s="48"/>
      <c r="HCL3" s="48"/>
      <c r="HCM3" s="48"/>
      <c r="HCN3" s="48"/>
      <c r="HCO3" s="48"/>
      <c r="HCP3" s="48"/>
      <c r="HCQ3" s="48"/>
      <c r="HCR3" s="48"/>
      <c r="HCS3" s="49"/>
      <c r="HCT3" s="48"/>
      <c r="HCU3" s="48"/>
      <c r="HCV3" s="48"/>
      <c r="HCW3" s="48"/>
      <c r="HCX3" s="48"/>
      <c r="HCY3" s="48"/>
      <c r="HCZ3" s="48"/>
      <c r="HDA3" s="48"/>
      <c r="HDB3" s="48"/>
      <c r="HDC3" s="48"/>
      <c r="HDD3" s="48"/>
      <c r="HDE3" s="48"/>
      <c r="HDF3" s="48"/>
      <c r="HDG3" s="49"/>
      <c r="HDH3" s="48"/>
      <c r="HDI3" s="48"/>
      <c r="HDJ3" s="48"/>
      <c r="HDK3" s="48"/>
      <c r="HDL3" s="48"/>
      <c r="HDM3" s="48"/>
      <c r="HDN3" s="48"/>
      <c r="HDO3" s="48"/>
      <c r="HDP3" s="48"/>
      <c r="HDQ3" s="48"/>
      <c r="HDR3" s="48"/>
      <c r="HDS3" s="48"/>
      <c r="HDT3" s="48"/>
      <c r="HDU3" s="49"/>
      <c r="HDV3" s="48"/>
      <c r="HDW3" s="48"/>
      <c r="HDX3" s="48"/>
      <c r="HDY3" s="48"/>
      <c r="HDZ3" s="48"/>
      <c r="HEA3" s="48"/>
      <c r="HEB3" s="48"/>
      <c r="HEC3" s="48"/>
      <c r="HED3" s="48"/>
      <c r="HEE3" s="48"/>
      <c r="HEF3" s="48"/>
      <c r="HEG3" s="48"/>
      <c r="HEH3" s="48"/>
      <c r="HEI3" s="49"/>
      <c r="HEJ3" s="48"/>
      <c r="HEK3" s="48"/>
      <c r="HEL3" s="48"/>
      <c r="HEM3" s="48"/>
      <c r="HEN3" s="48"/>
      <c r="HEO3" s="48"/>
      <c r="HEP3" s="48"/>
      <c r="HEQ3" s="48"/>
      <c r="HER3" s="48"/>
      <c r="HES3" s="48"/>
      <c r="HET3" s="48"/>
      <c r="HEU3" s="48"/>
      <c r="HEV3" s="48"/>
      <c r="HEW3" s="49"/>
      <c r="HEX3" s="48"/>
      <c r="HEY3" s="48"/>
      <c r="HEZ3" s="48"/>
      <c r="HFA3" s="48"/>
      <c r="HFB3" s="48"/>
      <c r="HFC3" s="48"/>
      <c r="HFD3" s="48"/>
      <c r="HFE3" s="48"/>
      <c r="HFF3" s="48"/>
      <c r="HFG3" s="48"/>
      <c r="HFH3" s="48"/>
      <c r="HFI3" s="48"/>
      <c r="HFJ3" s="48"/>
      <c r="HFK3" s="49"/>
      <c r="HFL3" s="48"/>
      <c r="HFM3" s="48"/>
      <c r="HFN3" s="48"/>
      <c r="HFO3" s="48"/>
      <c r="HFP3" s="48"/>
      <c r="HFQ3" s="48"/>
      <c r="HFR3" s="48"/>
      <c r="HFS3" s="48"/>
      <c r="HFT3" s="48"/>
      <c r="HFU3" s="48"/>
      <c r="HFV3" s="48"/>
      <c r="HFW3" s="48"/>
      <c r="HFX3" s="48"/>
      <c r="HFY3" s="49"/>
      <c r="HFZ3" s="48"/>
      <c r="HGA3" s="48"/>
      <c r="HGB3" s="48"/>
      <c r="HGC3" s="48"/>
      <c r="HGD3" s="48"/>
      <c r="HGE3" s="48"/>
      <c r="HGF3" s="48"/>
      <c r="HGG3" s="48"/>
      <c r="HGH3" s="48"/>
      <c r="HGI3" s="48"/>
      <c r="HGJ3" s="48"/>
      <c r="HGK3" s="48"/>
      <c r="HGL3" s="48"/>
      <c r="HGM3" s="49"/>
      <c r="HGN3" s="48"/>
      <c r="HGO3" s="48"/>
      <c r="HGP3" s="48"/>
      <c r="HGQ3" s="48"/>
      <c r="HGR3" s="48"/>
      <c r="HGS3" s="48"/>
      <c r="HGT3" s="48"/>
      <c r="HGU3" s="48"/>
      <c r="HGV3" s="48"/>
      <c r="HGW3" s="48"/>
      <c r="HGX3" s="48"/>
      <c r="HGY3" s="48"/>
      <c r="HGZ3" s="48"/>
      <c r="HHA3" s="49"/>
      <c r="HHB3" s="48"/>
      <c r="HHC3" s="48"/>
      <c r="HHD3" s="48"/>
      <c r="HHE3" s="48"/>
      <c r="HHF3" s="48"/>
      <c r="HHG3" s="48"/>
      <c r="HHH3" s="48"/>
      <c r="HHI3" s="48"/>
      <c r="HHJ3" s="48"/>
      <c r="HHK3" s="48"/>
      <c r="HHL3" s="48"/>
      <c r="HHM3" s="48"/>
      <c r="HHN3" s="48"/>
      <c r="HHO3" s="49"/>
      <c r="HHP3" s="48"/>
      <c r="HHQ3" s="48"/>
      <c r="HHR3" s="48"/>
      <c r="HHS3" s="48"/>
      <c r="HHT3" s="48"/>
      <c r="HHU3" s="48"/>
      <c r="HHV3" s="48"/>
      <c r="HHW3" s="48"/>
      <c r="HHX3" s="48"/>
      <c r="HHY3" s="48"/>
      <c r="HHZ3" s="48"/>
      <c r="HIA3" s="48"/>
      <c r="HIB3" s="48"/>
      <c r="HIC3" s="49"/>
      <c r="HID3" s="48"/>
      <c r="HIE3" s="48"/>
      <c r="HIF3" s="48"/>
      <c r="HIG3" s="48"/>
      <c r="HIH3" s="48"/>
      <c r="HII3" s="48"/>
      <c r="HIJ3" s="48"/>
      <c r="HIK3" s="48"/>
      <c r="HIL3" s="48"/>
      <c r="HIM3" s="48"/>
      <c r="HIN3" s="48"/>
      <c r="HIO3" s="48"/>
      <c r="HIP3" s="48"/>
      <c r="HIQ3" s="49"/>
      <c r="HIR3" s="48"/>
      <c r="HIS3" s="48"/>
      <c r="HIT3" s="48"/>
      <c r="HIU3" s="48"/>
      <c r="HIV3" s="48"/>
      <c r="HIW3" s="48"/>
      <c r="HIX3" s="48"/>
      <c r="HIY3" s="48"/>
      <c r="HIZ3" s="48"/>
      <c r="HJA3" s="48"/>
      <c r="HJB3" s="48"/>
      <c r="HJC3" s="48"/>
      <c r="HJD3" s="48"/>
      <c r="HJE3" s="49"/>
      <c r="HJF3" s="48"/>
      <c r="HJG3" s="48"/>
      <c r="HJH3" s="48"/>
      <c r="HJI3" s="48"/>
      <c r="HJJ3" s="48"/>
      <c r="HJK3" s="48"/>
      <c r="HJL3" s="48"/>
      <c r="HJM3" s="48"/>
      <c r="HJN3" s="48"/>
      <c r="HJO3" s="48"/>
      <c r="HJP3" s="48"/>
      <c r="HJQ3" s="48"/>
      <c r="HJR3" s="48"/>
      <c r="HJS3" s="49"/>
      <c r="HJT3" s="48"/>
      <c r="HJU3" s="48"/>
      <c r="HJV3" s="48"/>
      <c r="HJW3" s="48"/>
      <c r="HJX3" s="48"/>
      <c r="HJY3" s="48"/>
      <c r="HJZ3" s="48"/>
      <c r="HKA3" s="48"/>
      <c r="HKB3" s="48"/>
      <c r="HKC3" s="48"/>
      <c r="HKD3" s="48"/>
      <c r="HKE3" s="48"/>
      <c r="HKF3" s="48"/>
      <c r="HKG3" s="49"/>
      <c r="HKH3" s="48"/>
      <c r="HKI3" s="48"/>
      <c r="HKJ3" s="48"/>
      <c r="HKK3" s="48"/>
      <c r="HKL3" s="48"/>
      <c r="HKM3" s="48"/>
      <c r="HKN3" s="48"/>
      <c r="HKO3" s="48"/>
      <c r="HKP3" s="48"/>
      <c r="HKQ3" s="48"/>
      <c r="HKR3" s="48"/>
      <c r="HKS3" s="48"/>
      <c r="HKT3" s="48"/>
      <c r="HKU3" s="49"/>
      <c r="HKV3" s="48"/>
      <c r="HKW3" s="48"/>
      <c r="HKX3" s="48"/>
      <c r="HKY3" s="48"/>
      <c r="HKZ3" s="48"/>
      <c r="HLA3" s="48"/>
      <c r="HLB3" s="48"/>
      <c r="HLC3" s="48"/>
      <c r="HLD3" s="48"/>
      <c r="HLE3" s="48"/>
      <c r="HLF3" s="48"/>
      <c r="HLG3" s="48"/>
      <c r="HLH3" s="48"/>
      <c r="HLI3" s="49"/>
      <c r="HLJ3" s="48"/>
      <c r="HLK3" s="48"/>
      <c r="HLL3" s="48"/>
      <c r="HLM3" s="48"/>
      <c r="HLN3" s="48"/>
      <c r="HLO3" s="48"/>
      <c r="HLP3" s="48"/>
      <c r="HLQ3" s="48"/>
      <c r="HLR3" s="48"/>
      <c r="HLS3" s="48"/>
      <c r="HLT3" s="48"/>
      <c r="HLU3" s="48"/>
      <c r="HLV3" s="48"/>
      <c r="HLW3" s="49"/>
      <c r="HLX3" s="48"/>
      <c r="HLY3" s="48"/>
      <c r="HLZ3" s="48"/>
      <c r="HMA3" s="48"/>
      <c r="HMB3" s="48"/>
      <c r="HMC3" s="48"/>
      <c r="HMD3" s="48"/>
      <c r="HME3" s="48"/>
      <c r="HMF3" s="48"/>
      <c r="HMG3" s="48"/>
      <c r="HMH3" s="48"/>
      <c r="HMI3" s="48"/>
      <c r="HMJ3" s="48"/>
      <c r="HMK3" s="49"/>
      <c r="HML3" s="48"/>
      <c r="HMM3" s="48"/>
      <c r="HMN3" s="48"/>
      <c r="HMO3" s="48"/>
      <c r="HMP3" s="48"/>
      <c r="HMQ3" s="48"/>
      <c r="HMR3" s="48"/>
      <c r="HMS3" s="48"/>
      <c r="HMT3" s="48"/>
      <c r="HMU3" s="48"/>
      <c r="HMV3" s="48"/>
      <c r="HMW3" s="48"/>
      <c r="HMX3" s="48"/>
      <c r="HMY3" s="49"/>
      <c r="HMZ3" s="48"/>
      <c r="HNA3" s="48"/>
      <c r="HNB3" s="48"/>
      <c r="HNC3" s="48"/>
      <c r="HND3" s="48"/>
      <c r="HNE3" s="48"/>
      <c r="HNF3" s="48"/>
      <c r="HNG3" s="48"/>
      <c r="HNH3" s="48"/>
      <c r="HNI3" s="48"/>
      <c r="HNJ3" s="48"/>
      <c r="HNK3" s="48"/>
      <c r="HNL3" s="48"/>
      <c r="HNM3" s="49"/>
      <c r="HNN3" s="48"/>
      <c r="HNO3" s="48"/>
      <c r="HNP3" s="48"/>
      <c r="HNQ3" s="48"/>
      <c r="HNR3" s="48"/>
      <c r="HNS3" s="48"/>
      <c r="HNT3" s="48"/>
      <c r="HNU3" s="48"/>
      <c r="HNV3" s="48"/>
      <c r="HNW3" s="48"/>
      <c r="HNX3" s="48"/>
      <c r="HNY3" s="48"/>
      <c r="HNZ3" s="48"/>
      <c r="HOA3" s="49"/>
      <c r="HOB3" s="48"/>
      <c r="HOC3" s="48"/>
      <c r="HOD3" s="48"/>
      <c r="HOE3" s="48"/>
      <c r="HOF3" s="48"/>
      <c r="HOG3" s="48"/>
      <c r="HOH3" s="48"/>
      <c r="HOI3" s="48"/>
      <c r="HOJ3" s="48"/>
      <c r="HOK3" s="48"/>
      <c r="HOL3" s="48"/>
      <c r="HOM3" s="48"/>
      <c r="HON3" s="48"/>
      <c r="HOO3" s="49"/>
      <c r="HOP3" s="48"/>
      <c r="HOQ3" s="48"/>
      <c r="HOR3" s="48"/>
      <c r="HOS3" s="48"/>
      <c r="HOT3" s="48"/>
      <c r="HOU3" s="48"/>
      <c r="HOV3" s="48"/>
      <c r="HOW3" s="48"/>
      <c r="HOX3" s="48"/>
      <c r="HOY3" s="48"/>
      <c r="HOZ3" s="48"/>
      <c r="HPA3" s="48"/>
      <c r="HPB3" s="48"/>
      <c r="HPC3" s="49"/>
      <c r="HPD3" s="48"/>
      <c r="HPE3" s="48"/>
      <c r="HPF3" s="48"/>
      <c r="HPG3" s="48"/>
      <c r="HPH3" s="48"/>
      <c r="HPI3" s="48"/>
      <c r="HPJ3" s="48"/>
      <c r="HPK3" s="48"/>
      <c r="HPL3" s="48"/>
      <c r="HPM3" s="48"/>
      <c r="HPN3" s="48"/>
      <c r="HPO3" s="48"/>
      <c r="HPP3" s="48"/>
      <c r="HPQ3" s="49"/>
      <c r="HPR3" s="48"/>
      <c r="HPS3" s="48"/>
      <c r="HPT3" s="48"/>
      <c r="HPU3" s="48"/>
      <c r="HPV3" s="48"/>
      <c r="HPW3" s="48"/>
      <c r="HPX3" s="48"/>
      <c r="HPY3" s="48"/>
      <c r="HPZ3" s="48"/>
      <c r="HQA3" s="48"/>
      <c r="HQB3" s="48"/>
      <c r="HQC3" s="48"/>
      <c r="HQD3" s="48"/>
      <c r="HQE3" s="49"/>
      <c r="HQF3" s="48"/>
      <c r="HQG3" s="48"/>
      <c r="HQH3" s="48"/>
      <c r="HQI3" s="48"/>
      <c r="HQJ3" s="48"/>
      <c r="HQK3" s="48"/>
      <c r="HQL3" s="48"/>
      <c r="HQM3" s="48"/>
      <c r="HQN3" s="48"/>
      <c r="HQO3" s="48"/>
      <c r="HQP3" s="48"/>
      <c r="HQQ3" s="48"/>
      <c r="HQR3" s="48"/>
      <c r="HQS3" s="49"/>
      <c r="HQT3" s="48"/>
      <c r="HQU3" s="48"/>
      <c r="HQV3" s="48"/>
      <c r="HQW3" s="48"/>
      <c r="HQX3" s="48"/>
      <c r="HQY3" s="48"/>
      <c r="HQZ3" s="48"/>
      <c r="HRA3" s="48"/>
      <c r="HRB3" s="48"/>
      <c r="HRC3" s="48"/>
      <c r="HRD3" s="48"/>
      <c r="HRE3" s="48"/>
      <c r="HRF3" s="48"/>
      <c r="HRG3" s="49"/>
      <c r="HRH3" s="48"/>
      <c r="HRI3" s="48"/>
      <c r="HRJ3" s="48"/>
      <c r="HRK3" s="48"/>
      <c r="HRL3" s="48"/>
      <c r="HRM3" s="48"/>
      <c r="HRN3" s="48"/>
      <c r="HRO3" s="48"/>
      <c r="HRP3" s="48"/>
      <c r="HRQ3" s="48"/>
      <c r="HRR3" s="48"/>
      <c r="HRS3" s="48"/>
      <c r="HRT3" s="48"/>
      <c r="HRU3" s="49"/>
      <c r="HRV3" s="48"/>
      <c r="HRW3" s="48"/>
      <c r="HRX3" s="48"/>
      <c r="HRY3" s="48"/>
      <c r="HRZ3" s="48"/>
      <c r="HSA3" s="48"/>
      <c r="HSB3" s="48"/>
      <c r="HSC3" s="48"/>
      <c r="HSD3" s="48"/>
      <c r="HSE3" s="48"/>
      <c r="HSF3" s="48"/>
      <c r="HSG3" s="48"/>
      <c r="HSH3" s="48"/>
      <c r="HSI3" s="49"/>
      <c r="HSJ3" s="48"/>
      <c r="HSK3" s="48"/>
      <c r="HSL3" s="48"/>
      <c r="HSM3" s="48"/>
      <c r="HSN3" s="48"/>
      <c r="HSO3" s="48"/>
      <c r="HSP3" s="48"/>
      <c r="HSQ3" s="48"/>
      <c r="HSR3" s="48"/>
      <c r="HSS3" s="48"/>
      <c r="HST3" s="48"/>
      <c r="HSU3" s="48"/>
      <c r="HSV3" s="48"/>
      <c r="HSW3" s="49"/>
      <c r="HSX3" s="48"/>
      <c r="HSY3" s="48"/>
      <c r="HSZ3" s="48"/>
      <c r="HTA3" s="48"/>
      <c r="HTB3" s="48"/>
      <c r="HTC3" s="48"/>
      <c r="HTD3" s="48"/>
      <c r="HTE3" s="48"/>
      <c r="HTF3" s="48"/>
      <c r="HTG3" s="48"/>
      <c r="HTH3" s="48"/>
      <c r="HTI3" s="48"/>
      <c r="HTJ3" s="48"/>
      <c r="HTK3" s="49"/>
      <c r="HTL3" s="48"/>
      <c r="HTM3" s="48"/>
      <c r="HTN3" s="48"/>
      <c r="HTO3" s="48"/>
      <c r="HTP3" s="48"/>
      <c r="HTQ3" s="48"/>
      <c r="HTR3" s="48"/>
      <c r="HTS3" s="48"/>
      <c r="HTT3" s="48"/>
      <c r="HTU3" s="48"/>
      <c r="HTV3" s="48"/>
      <c r="HTW3" s="48"/>
      <c r="HTX3" s="48"/>
      <c r="HTY3" s="49"/>
      <c r="HTZ3" s="48"/>
      <c r="HUA3" s="48"/>
      <c r="HUB3" s="48"/>
      <c r="HUC3" s="48"/>
      <c r="HUD3" s="48"/>
      <c r="HUE3" s="48"/>
      <c r="HUF3" s="48"/>
      <c r="HUG3" s="48"/>
      <c r="HUH3" s="48"/>
      <c r="HUI3" s="48"/>
      <c r="HUJ3" s="48"/>
      <c r="HUK3" s="48"/>
      <c r="HUL3" s="48"/>
      <c r="HUM3" s="49"/>
      <c r="HUN3" s="48"/>
      <c r="HUO3" s="48"/>
      <c r="HUP3" s="48"/>
      <c r="HUQ3" s="48"/>
      <c r="HUR3" s="48"/>
      <c r="HUS3" s="48"/>
      <c r="HUT3" s="48"/>
      <c r="HUU3" s="48"/>
      <c r="HUV3" s="48"/>
      <c r="HUW3" s="48"/>
      <c r="HUX3" s="48"/>
      <c r="HUY3" s="48"/>
      <c r="HUZ3" s="48"/>
      <c r="HVA3" s="49"/>
      <c r="HVB3" s="48"/>
      <c r="HVC3" s="48"/>
      <c r="HVD3" s="48"/>
      <c r="HVE3" s="48"/>
      <c r="HVF3" s="48"/>
      <c r="HVG3" s="48"/>
      <c r="HVH3" s="48"/>
      <c r="HVI3" s="48"/>
      <c r="HVJ3" s="48"/>
      <c r="HVK3" s="48"/>
      <c r="HVL3" s="48"/>
      <c r="HVM3" s="48"/>
      <c r="HVN3" s="48"/>
      <c r="HVO3" s="49"/>
      <c r="HVP3" s="48"/>
      <c r="HVQ3" s="48"/>
      <c r="HVR3" s="48"/>
      <c r="HVS3" s="48"/>
      <c r="HVT3" s="48"/>
      <c r="HVU3" s="48"/>
      <c r="HVV3" s="48"/>
      <c r="HVW3" s="48"/>
      <c r="HVX3" s="48"/>
      <c r="HVY3" s="48"/>
      <c r="HVZ3" s="48"/>
      <c r="HWA3" s="48"/>
      <c r="HWB3" s="48"/>
      <c r="HWC3" s="49"/>
      <c r="HWD3" s="48"/>
      <c r="HWE3" s="48"/>
      <c r="HWF3" s="48"/>
      <c r="HWG3" s="48"/>
      <c r="HWH3" s="48"/>
      <c r="HWI3" s="48"/>
      <c r="HWJ3" s="48"/>
      <c r="HWK3" s="48"/>
      <c r="HWL3" s="48"/>
      <c r="HWM3" s="48"/>
      <c r="HWN3" s="48"/>
      <c r="HWO3" s="48"/>
      <c r="HWP3" s="48"/>
      <c r="HWQ3" s="49"/>
      <c r="HWR3" s="48"/>
      <c r="HWS3" s="48"/>
      <c r="HWT3" s="48"/>
      <c r="HWU3" s="48"/>
      <c r="HWV3" s="48"/>
      <c r="HWW3" s="48"/>
      <c r="HWX3" s="48"/>
      <c r="HWY3" s="48"/>
      <c r="HWZ3" s="48"/>
      <c r="HXA3" s="48"/>
      <c r="HXB3" s="48"/>
      <c r="HXC3" s="48"/>
      <c r="HXD3" s="48"/>
      <c r="HXE3" s="49"/>
      <c r="HXF3" s="48"/>
      <c r="HXG3" s="48"/>
      <c r="HXH3" s="48"/>
      <c r="HXI3" s="48"/>
      <c r="HXJ3" s="48"/>
      <c r="HXK3" s="48"/>
      <c r="HXL3" s="48"/>
      <c r="HXM3" s="48"/>
      <c r="HXN3" s="48"/>
      <c r="HXO3" s="48"/>
      <c r="HXP3" s="48"/>
      <c r="HXQ3" s="48"/>
      <c r="HXR3" s="48"/>
      <c r="HXS3" s="49"/>
      <c r="HXT3" s="48"/>
      <c r="HXU3" s="48"/>
      <c r="HXV3" s="48"/>
      <c r="HXW3" s="48"/>
      <c r="HXX3" s="48"/>
      <c r="HXY3" s="48"/>
      <c r="HXZ3" s="48"/>
      <c r="HYA3" s="48"/>
      <c r="HYB3" s="48"/>
      <c r="HYC3" s="48"/>
      <c r="HYD3" s="48"/>
      <c r="HYE3" s="48"/>
      <c r="HYF3" s="48"/>
      <c r="HYG3" s="49"/>
      <c r="HYH3" s="48"/>
      <c r="HYI3" s="48"/>
      <c r="HYJ3" s="48"/>
      <c r="HYK3" s="48"/>
      <c r="HYL3" s="48"/>
      <c r="HYM3" s="48"/>
      <c r="HYN3" s="48"/>
      <c r="HYO3" s="48"/>
      <c r="HYP3" s="48"/>
      <c r="HYQ3" s="48"/>
      <c r="HYR3" s="48"/>
      <c r="HYS3" s="48"/>
      <c r="HYT3" s="48"/>
      <c r="HYU3" s="49"/>
      <c r="HYV3" s="48"/>
      <c r="HYW3" s="48"/>
      <c r="HYX3" s="48"/>
      <c r="HYY3" s="48"/>
      <c r="HYZ3" s="48"/>
      <c r="HZA3" s="48"/>
      <c r="HZB3" s="48"/>
      <c r="HZC3" s="48"/>
      <c r="HZD3" s="48"/>
      <c r="HZE3" s="48"/>
      <c r="HZF3" s="48"/>
      <c r="HZG3" s="48"/>
      <c r="HZH3" s="48"/>
      <c r="HZI3" s="49"/>
      <c r="HZJ3" s="48"/>
      <c r="HZK3" s="48"/>
      <c r="HZL3" s="48"/>
      <c r="HZM3" s="48"/>
      <c r="HZN3" s="48"/>
      <c r="HZO3" s="48"/>
      <c r="HZP3" s="48"/>
      <c r="HZQ3" s="48"/>
      <c r="HZR3" s="48"/>
      <c r="HZS3" s="48"/>
      <c r="HZT3" s="48"/>
      <c r="HZU3" s="48"/>
      <c r="HZV3" s="48"/>
      <c r="HZW3" s="49"/>
      <c r="HZX3" s="48"/>
      <c r="HZY3" s="48"/>
      <c r="HZZ3" s="48"/>
      <c r="IAA3" s="48"/>
      <c r="IAB3" s="48"/>
      <c r="IAC3" s="48"/>
      <c r="IAD3" s="48"/>
      <c r="IAE3" s="48"/>
      <c r="IAF3" s="48"/>
      <c r="IAG3" s="48"/>
      <c r="IAH3" s="48"/>
      <c r="IAI3" s="48"/>
      <c r="IAJ3" s="48"/>
      <c r="IAK3" s="49"/>
      <c r="IAL3" s="48"/>
      <c r="IAM3" s="48"/>
      <c r="IAN3" s="48"/>
      <c r="IAO3" s="48"/>
      <c r="IAP3" s="48"/>
      <c r="IAQ3" s="48"/>
      <c r="IAR3" s="48"/>
      <c r="IAS3" s="48"/>
      <c r="IAT3" s="48"/>
      <c r="IAU3" s="48"/>
      <c r="IAV3" s="48"/>
      <c r="IAW3" s="48"/>
      <c r="IAX3" s="48"/>
      <c r="IAY3" s="49"/>
      <c r="IAZ3" s="48"/>
      <c r="IBA3" s="48"/>
      <c r="IBB3" s="48"/>
      <c r="IBC3" s="48"/>
      <c r="IBD3" s="48"/>
      <c r="IBE3" s="48"/>
      <c r="IBF3" s="48"/>
      <c r="IBG3" s="48"/>
      <c r="IBH3" s="48"/>
      <c r="IBI3" s="48"/>
      <c r="IBJ3" s="48"/>
      <c r="IBK3" s="48"/>
      <c r="IBL3" s="48"/>
      <c r="IBM3" s="49"/>
      <c r="IBN3" s="48"/>
      <c r="IBO3" s="48"/>
      <c r="IBP3" s="48"/>
      <c r="IBQ3" s="48"/>
      <c r="IBR3" s="48"/>
      <c r="IBS3" s="48"/>
      <c r="IBT3" s="48"/>
      <c r="IBU3" s="48"/>
      <c r="IBV3" s="48"/>
      <c r="IBW3" s="48"/>
      <c r="IBX3" s="48"/>
      <c r="IBY3" s="48"/>
      <c r="IBZ3" s="48"/>
      <c r="ICA3" s="49"/>
      <c r="ICB3" s="48"/>
      <c r="ICC3" s="48"/>
      <c r="ICD3" s="48"/>
      <c r="ICE3" s="48"/>
      <c r="ICF3" s="48"/>
      <c r="ICG3" s="48"/>
      <c r="ICH3" s="48"/>
      <c r="ICI3" s="48"/>
      <c r="ICJ3" s="48"/>
      <c r="ICK3" s="48"/>
      <c r="ICL3" s="48"/>
      <c r="ICM3" s="48"/>
      <c r="ICN3" s="48"/>
      <c r="ICO3" s="49"/>
      <c r="ICP3" s="48"/>
      <c r="ICQ3" s="48"/>
      <c r="ICR3" s="48"/>
      <c r="ICS3" s="48"/>
      <c r="ICT3" s="48"/>
      <c r="ICU3" s="48"/>
      <c r="ICV3" s="48"/>
      <c r="ICW3" s="48"/>
      <c r="ICX3" s="48"/>
      <c r="ICY3" s="48"/>
      <c r="ICZ3" s="48"/>
      <c r="IDA3" s="48"/>
      <c r="IDB3" s="48"/>
      <c r="IDC3" s="49"/>
      <c r="IDD3" s="48"/>
      <c r="IDE3" s="48"/>
      <c r="IDF3" s="48"/>
      <c r="IDG3" s="48"/>
      <c r="IDH3" s="48"/>
      <c r="IDI3" s="48"/>
      <c r="IDJ3" s="48"/>
      <c r="IDK3" s="48"/>
      <c r="IDL3" s="48"/>
      <c r="IDM3" s="48"/>
      <c r="IDN3" s="48"/>
      <c r="IDO3" s="48"/>
      <c r="IDP3" s="48"/>
      <c r="IDQ3" s="49"/>
      <c r="IDR3" s="48"/>
      <c r="IDS3" s="48"/>
      <c r="IDT3" s="48"/>
      <c r="IDU3" s="48"/>
      <c r="IDV3" s="48"/>
      <c r="IDW3" s="48"/>
      <c r="IDX3" s="48"/>
      <c r="IDY3" s="48"/>
      <c r="IDZ3" s="48"/>
      <c r="IEA3" s="48"/>
      <c r="IEB3" s="48"/>
      <c r="IEC3" s="48"/>
      <c r="IED3" s="48"/>
      <c r="IEE3" s="49"/>
      <c r="IEF3" s="48"/>
      <c r="IEG3" s="48"/>
      <c r="IEH3" s="48"/>
      <c r="IEI3" s="48"/>
      <c r="IEJ3" s="48"/>
      <c r="IEK3" s="48"/>
      <c r="IEL3" s="48"/>
      <c r="IEM3" s="48"/>
      <c r="IEN3" s="48"/>
      <c r="IEO3" s="48"/>
      <c r="IEP3" s="48"/>
      <c r="IEQ3" s="48"/>
      <c r="IER3" s="48"/>
      <c r="IES3" s="49"/>
      <c r="IET3" s="48"/>
      <c r="IEU3" s="48"/>
      <c r="IEV3" s="48"/>
      <c r="IEW3" s="48"/>
      <c r="IEX3" s="48"/>
      <c r="IEY3" s="48"/>
      <c r="IEZ3" s="48"/>
      <c r="IFA3" s="48"/>
      <c r="IFB3" s="48"/>
      <c r="IFC3" s="48"/>
      <c r="IFD3" s="48"/>
      <c r="IFE3" s="48"/>
      <c r="IFF3" s="48"/>
      <c r="IFG3" s="49"/>
      <c r="IFH3" s="48"/>
      <c r="IFI3" s="48"/>
      <c r="IFJ3" s="48"/>
      <c r="IFK3" s="48"/>
      <c r="IFL3" s="48"/>
      <c r="IFM3" s="48"/>
      <c r="IFN3" s="48"/>
      <c r="IFO3" s="48"/>
      <c r="IFP3" s="48"/>
      <c r="IFQ3" s="48"/>
      <c r="IFR3" s="48"/>
      <c r="IFS3" s="48"/>
      <c r="IFT3" s="48"/>
      <c r="IFU3" s="49"/>
      <c r="IFV3" s="48"/>
      <c r="IFW3" s="48"/>
      <c r="IFX3" s="48"/>
      <c r="IFY3" s="48"/>
      <c r="IFZ3" s="48"/>
      <c r="IGA3" s="48"/>
      <c r="IGB3" s="48"/>
      <c r="IGC3" s="48"/>
      <c r="IGD3" s="48"/>
      <c r="IGE3" s="48"/>
      <c r="IGF3" s="48"/>
      <c r="IGG3" s="48"/>
      <c r="IGH3" s="48"/>
      <c r="IGI3" s="49"/>
      <c r="IGJ3" s="48"/>
      <c r="IGK3" s="48"/>
      <c r="IGL3" s="48"/>
      <c r="IGM3" s="48"/>
      <c r="IGN3" s="48"/>
      <c r="IGO3" s="48"/>
      <c r="IGP3" s="48"/>
      <c r="IGQ3" s="48"/>
      <c r="IGR3" s="48"/>
      <c r="IGS3" s="48"/>
      <c r="IGT3" s="48"/>
      <c r="IGU3" s="48"/>
      <c r="IGV3" s="48"/>
      <c r="IGW3" s="49"/>
      <c r="IGX3" s="48"/>
      <c r="IGY3" s="48"/>
      <c r="IGZ3" s="48"/>
      <c r="IHA3" s="48"/>
      <c r="IHB3" s="48"/>
      <c r="IHC3" s="48"/>
      <c r="IHD3" s="48"/>
      <c r="IHE3" s="48"/>
      <c r="IHF3" s="48"/>
      <c r="IHG3" s="48"/>
      <c r="IHH3" s="48"/>
      <c r="IHI3" s="48"/>
      <c r="IHJ3" s="48"/>
      <c r="IHK3" s="49"/>
      <c r="IHL3" s="48"/>
      <c r="IHM3" s="48"/>
      <c r="IHN3" s="48"/>
      <c r="IHO3" s="48"/>
      <c r="IHP3" s="48"/>
      <c r="IHQ3" s="48"/>
      <c r="IHR3" s="48"/>
      <c r="IHS3" s="48"/>
      <c r="IHT3" s="48"/>
      <c r="IHU3" s="48"/>
      <c r="IHV3" s="48"/>
      <c r="IHW3" s="48"/>
      <c r="IHX3" s="48"/>
      <c r="IHY3" s="49"/>
      <c r="IHZ3" s="48"/>
      <c r="IIA3" s="48"/>
      <c r="IIB3" s="48"/>
      <c r="IIC3" s="48"/>
      <c r="IID3" s="48"/>
      <c r="IIE3" s="48"/>
      <c r="IIF3" s="48"/>
      <c r="IIG3" s="48"/>
      <c r="IIH3" s="48"/>
      <c r="III3" s="48"/>
      <c r="IIJ3" s="48"/>
      <c r="IIK3" s="48"/>
      <c r="IIL3" s="48"/>
      <c r="IIM3" s="49"/>
      <c r="IIN3" s="48"/>
      <c r="IIO3" s="48"/>
      <c r="IIP3" s="48"/>
      <c r="IIQ3" s="48"/>
      <c r="IIR3" s="48"/>
      <c r="IIS3" s="48"/>
      <c r="IIT3" s="48"/>
      <c r="IIU3" s="48"/>
      <c r="IIV3" s="48"/>
      <c r="IIW3" s="48"/>
      <c r="IIX3" s="48"/>
      <c r="IIY3" s="48"/>
      <c r="IIZ3" s="48"/>
      <c r="IJA3" s="49"/>
      <c r="IJB3" s="48"/>
      <c r="IJC3" s="48"/>
      <c r="IJD3" s="48"/>
      <c r="IJE3" s="48"/>
      <c r="IJF3" s="48"/>
      <c r="IJG3" s="48"/>
      <c r="IJH3" s="48"/>
      <c r="IJI3" s="48"/>
      <c r="IJJ3" s="48"/>
      <c r="IJK3" s="48"/>
      <c r="IJL3" s="48"/>
      <c r="IJM3" s="48"/>
      <c r="IJN3" s="48"/>
      <c r="IJO3" s="49"/>
      <c r="IJP3" s="48"/>
      <c r="IJQ3" s="48"/>
      <c r="IJR3" s="48"/>
      <c r="IJS3" s="48"/>
      <c r="IJT3" s="48"/>
      <c r="IJU3" s="48"/>
      <c r="IJV3" s="48"/>
      <c r="IJW3" s="48"/>
      <c r="IJX3" s="48"/>
      <c r="IJY3" s="48"/>
      <c r="IJZ3" s="48"/>
      <c r="IKA3" s="48"/>
      <c r="IKB3" s="48"/>
      <c r="IKC3" s="49"/>
      <c r="IKD3" s="48"/>
      <c r="IKE3" s="48"/>
      <c r="IKF3" s="48"/>
      <c r="IKG3" s="48"/>
      <c r="IKH3" s="48"/>
      <c r="IKI3" s="48"/>
      <c r="IKJ3" s="48"/>
      <c r="IKK3" s="48"/>
      <c r="IKL3" s="48"/>
      <c r="IKM3" s="48"/>
      <c r="IKN3" s="48"/>
      <c r="IKO3" s="48"/>
      <c r="IKP3" s="48"/>
      <c r="IKQ3" s="49"/>
      <c r="IKR3" s="48"/>
      <c r="IKS3" s="48"/>
      <c r="IKT3" s="48"/>
      <c r="IKU3" s="48"/>
      <c r="IKV3" s="48"/>
      <c r="IKW3" s="48"/>
      <c r="IKX3" s="48"/>
      <c r="IKY3" s="48"/>
      <c r="IKZ3" s="48"/>
      <c r="ILA3" s="48"/>
      <c r="ILB3" s="48"/>
      <c r="ILC3" s="48"/>
      <c r="ILD3" s="48"/>
      <c r="ILE3" s="49"/>
      <c r="ILF3" s="48"/>
      <c r="ILG3" s="48"/>
      <c r="ILH3" s="48"/>
      <c r="ILI3" s="48"/>
      <c r="ILJ3" s="48"/>
      <c r="ILK3" s="48"/>
      <c r="ILL3" s="48"/>
      <c r="ILM3" s="48"/>
      <c r="ILN3" s="48"/>
      <c r="ILO3" s="48"/>
      <c r="ILP3" s="48"/>
      <c r="ILQ3" s="48"/>
      <c r="ILR3" s="48"/>
      <c r="ILS3" s="49"/>
      <c r="ILT3" s="48"/>
      <c r="ILU3" s="48"/>
      <c r="ILV3" s="48"/>
      <c r="ILW3" s="48"/>
      <c r="ILX3" s="48"/>
      <c r="ILY3" s="48"/>
      <c r="ILZ3" s="48"/>
      <c r="IMA3" s="48"/>
      <c r="IMB3" s="48"/>
      <c r="IMC3" s="48"/>
      <c r="IMD3" s="48"/>
      <c r="IME3" s="48"/>
      <c r="IMF3" s="48"/>
      <c r="IMG3" s="49"/>
      <c r="IMH3" s="48"/>
      <c r="IMI3" s="48"/>
      <c r="IMJ3" s="48"/>
      <c r="IMK3" s="48"/>
      <c r="IML3" s="48"/>
      <c r="IMM3" s="48"/>
      <c r="IMN3" s="48"/>
      <c r="IMO3" s="48"/>
      <c r="IMP3" s="48"/>
      <c r="IMQ3" s="48"/>
      <c r="IMR3" s="48"/>
      <c r="IMS3" s="48"/>
      <c r="IMT3" s="48"/>
      <c r="IMU3" s="49"/>
      <c r="IMV3" s="48"/>
      <c r="IMW3" s="48"/>
      <c r="IMX3" s="48"/>
      <c r="IMY3" s="48"/>
      <c r="IMZ3" s="48"/>
      <c r="INA3" s="48"/>
      <c r="INB3" s="48"/>
      <c r="INC3" s="48"/>
      <c r="IND3" s="48"/>
      <c r="INE3" s="48"/>
      <c r="INF3" s="48"/>
      <c r="ING3" s="48"/>
      <c r="INH3" s="48"/>
      <c r="INI3" s="49"/>
      <c r="INJ3" s="48"/>
      <c r="INK3" s="48"/>
      <c r="INL3" s="48"/>
      <c r="INM3" s="48"/>
      <c r="INN3" s="48"/>
      <c r="INO3" s="48"/>
      <c r="INP3" s="48"/>
      <c r="INQ3" s="48"/>
      <c r="INR3" s="48"/>
      <c r="INS3" s="48"/>
      <c r="INT3" s="48"/>
      <c r="INU3" s="48"/>
      <c r="INV3" s="48"/>
      <c r="INW3" s="49"/>
      <c r="INX3" s="48"/>
      <c r="INY3" s="48"/>
      <c r="INZ3" s="48"/>
      <c r="IOA3" s="48"/>
      <c r="IOB3" s="48"/>
      <c r="IOC3" s="48"/>
      <c r="IOD3" s="48"/>
      <c r="IOE3" s="48"/>
      <c r="IOF3" s="48"/>
      <c r="IOG3" s="48"/>
      <c r="IOH3" s="48"/>
      <c r="IOI3" s="48"/>
      <c r="IOJ3" s="48"/>
      <c r="IOK3" s="49"/>
      <c r="IOL3" s="48"/>
      <c r="IOM3" s="48"/>
      <c r="ION3" s="48"/>
      <c r="IOO3" s="48"/>
      <c r="IOP3" s="48"/>
      <c r="IOQ3" s="48"/>
      <c r="IOR3" s="48"/>
      <c r="IOS3" s="48"/>
      <c r="IOT3" s="48"/>
      <c r="IOU3" s="48"/>
      <c r="IOV3" s="48"/>
      <c r="IOW3" s="48"/>
      <c r="IOX3" s="48"/>
      <c r="IOY3" s="49"/>
      <c r="IOZ3" s="48"/>
      <c r="IPA3" s="48"/>
      <c r="IPB3" s="48"/>
      <c r="IPC3" s="48"/>
      <c r="IPD3" s="48"/>
      <c r="IPE3" s="48"/>
      <c r="IPF3" s="48"/>
      <c r="IPG3" s="48"/>
      <c r="IPH3" s="48"/>
      <c r="IPI3" s="48"/>
      <c r="IPJ3" s="48"/>
      <c r="IPK3" s="48"/>
      <c r="IPL3" s="48"/>
      <c r="IPM3" s="49"/>
      <c r="IPN3" s="48"/>
      <c r="IPO3" s="48"/>
      <c r="IPP3" s="48"/>
      <c r="IPQ3" s="48"/>
      <c r="IPR3" s="48"/>
      <c r="IPS3" s="48"/>
      <c r="IPT3" s="48"/>
      <c r="IPU3" s="48"/>
      <c r="IPV3" s="48"/>
      <c r="IPW3" s="48"/>
      <c r="IPX3" s="48"/>
      <c r="IPY3" s="48"/>
      <c r="IPZ3" s="48"/>
      <c r="IQA3" s="49"/>
      <c r="IQB3" s="48"/>
      <c r="IQC3" s="48"/>
      <c r="IQD3" s="48"/>
      <c r="IQE3" s="48"/>
      <c r="IQF3" s="48"/>
      <c r="IQG3" s="48"/>
      <c r="IQH3" s="48"/>
      <c r="IQI3" s="48"/>
      <c r="IQJ3" s="48"/>
      <c r="IQK3" s="48"/>
      <c r="IQL3" s="48"/>
      <c r="IQM3" s="48"/>
      <c r="IQN3" s="48"/>
      <c r="IQO3" s="49"/>
      <c r="IQP3" s="48"/>
      <c r="IQQ3" s="48"/>
      <c r="IQR3" s="48"/>
      <c r="IQS3" s="48"/>
      <c r="IQT3" s="48"/>
      <c r="IQU3" s="48"/>
      <c r="IQV3" s="48"/>
      <c r="IQW3" s="48"/>
      <c r="IQX3" s="48"/>
      <c r="IQY3" s="48"/>
      <c r="IQZ3" s="48"/>
      <c r="IRA3" s="48"/>
      <c r="IRB3" s="48"/>
      <c r="IRC3" s="49"/>
      <c r="IRD3" s="48"/>
      <c r="IRE3" s="48"/>
      <c r="IRF3" s="48"/>
      <c r="IRG3" s="48"/>
      <c r="IRH3" s="48"/>
      <c r="IRI3" s="48"/>
      <c r="IRJ3" s="48"/>
      <c r="IRK3" s="48"/>
      <c r="IRL3" s="48"/>
      <c r="IRM3" s="48"/>
      <c r="IRN3" s="48"/>
      <c r="IRO3" s="48"/>
      <c r="IRP3" s="48"/>
      <c r="IRQ3" s="49"/>
      <c r="IRR3" s="48"/>
      <c r="IRS3" s="48"/>
      <c r="IRT3" s="48"/>
      <c r="IRU3" s="48"/>
      <c r="IRV3" s="48"/>
      <c r="IRW3" s="48"/>
      <c r="IRX3" s="48"/>
      <c r="IRY3" s="48"/>
      <c r="IRZ3" s="48"/>
      <c r="ISA3" s="48"/>
      <c r="ISB3" s="48"/>
      <c r="ISC3" s="48"/>
      <c r="ISD3" s="48"/>
      <c r="ISE3" s="49"/>
      <c r="ISF3" s="48"/>
      <c r="ISG3" s="48"/>
      <c r="ISH3" s="48"/>
      <c r="ISI3" s="48"/>
      <c r="ISJ3" s="48"/>
      <c r="ISK3" s="48"/>
      <c r="ISL3" s="48"/>
      <c r="ISM3" s="48"/>
      <c r="ISN3" s="48"/>
      <c r="ISO3" s="48"/>
      <c r="ISP3" s="48"/>
      <c r="ISQ3" s="48"/>
      <c r="ISR3" s="48"/>
      <c r="ISS3" s="49"/>
      <c r="IST3" s="48"/>
      <c r="ISU3" s="48"/>
      <c r="ISV3" s="48"/>
      <c r="ISW3" s="48"/>
      <c r="ISX3" s="48"/>
      <c r="ISY3" s="48"/>
      <c r="ISZ3" s="48"/>
      <c r="ITA3" s="48"/>
      <c r="ITB3" s="48"/>
      <c r="ITC3" s="48"/>
      <c r="ITD3" s="48"/>
      <c r="ITE3" s="48"/>
      <c r="ITF3" s="48"/>
      <c r="ITG3" s="49"/>
      <c r="ITH3" s="48"/>
      <c r="ITI3" s="48"/>
      <c r="ITJ3" s="48"/>
      <c r="ITK3" s="48"/>
      <c r="ITL3" s="48"/>
      <c r="ITM3" s="48"/>
      <c r="ITN3" s="48"/>
      <c r="ITO3" s="48"/>
      <c r="ITP3" s="48"/>
      <c r="ITQ3" s="48"/>
      <c r="ITR3" s="48"/>
      <c r="ITS3" s="48"/>
      <c r="ITT3" s="48"/>
      <c r="ITU3" s="49"/>
      <c r="ITV3" s="48"/>
      <c r="ITW3" s="48"/>
      <c r="ITX3" s="48"/>
      <c r="ITY3" s="48"/>
      <c r="ITZ3" s="48"/>
      <c r="IUA3" s="48"/>
      <c r="IUB3" s="48"/>
      <c r="IUC3" s="48"/>
      <c r="IUD3" s="48"/>
      <c r="IUE3" s="48"/>
      <c r="IUF3" s="48"/>
      <c r="IUG3" s="48"/>
      <c r="IUH3" s="48"/>
      <c r="IUI3" s="49"/>
      <c r="IUJ3" s="48"/>
      <c r="IUK3" s="48"/>
      <c r="IUL3" s="48"/>
      <c r="IUM3" s="48"/>
      <c r="IUN3" s="48"/>
      <c r="IUO3" s="48"/>
      <c r="IUP3" s="48"/>
      <c r="IUQ3" s="48"/>
      <c r="IUR3" s="48"/>
      <c r="IUS3" s="48"/>
      <c r="IUT3" s="48"/>
      <c r="IUU3" s="48"/>
      <c r="IUV3" s="48"/>
      <c r="IUW3" s="49"/>
      <c r="IUX3" s="48"/>
      <c r="IUY3" s="48"/>
      <c r="IUZ3" s="48"/>
      <c r="IVA3" s="48"/>
      <c r="IVB3" s="48"/>
      <c r="IVC3" s="48"/>
      <c r="IVD3" s="48"/>
      <c r="IVE3" s="48"/>
      <c r="IVF3" s="48"/>
      <c r="IVG3" s="48"/>
      <c r="IVH3" s="48"/>
      <c r="IVI3" s="48"/>
      <c r="IVJ3" s="48"/>
      <c r="IVK3" s="49"/>
      <c r="IVL3" s="48"/>
      <c r="IVM3" s="48"/>
      <c r="IVN3" s="48"/>
      <c r="IVO3" s="48"/>
      <c r="IVP3" s="48"/>
      <c r="IVQ3" s="48"/>
      <c r="IVR3" s="48"/>
      <c r="IVS3" s="48"/>
      <c r="IVT3" s="48"/>
      <c r="IVU3" s="48"/>
      <c r="IVV3" s="48"/>
      <c r="IVW3" s="48"/>
      <c r="IVX3" s="48"/>
      <c r="IVY3" s="49"/>
      <c r="IVZ3" s="48"/>
      <c r="IWA3" s="48"/>
      <c r="IWB3" s="48"/>
      <c r="IWC3" s="48"/>
      <c r="IWD3" s="48"/>
      <c r="IWE3" s="48"/>
      <c r="IWF3" s="48"/>
      <c r="IWG3" s="48"/>
      <c r="IWH3" s="48"/>
      <c r="IWI3" s="48"/>
      <c r="IWJ3" s="48"/>
      <c r="IWK3" s="48"/>
      <c r="IWL3" s="48"/>
      <c r="IWM3" s="49"/>
      <c r="IWN3" s="48"/>
      <c r="IWO3" s="48"/>
      <c r="IWP3" s="48"/>
      <c r="IWQ3" s="48"/>
      <c r="IWR3" s="48"/>
      <c r="IWS3" s="48"/>
      <c r="IWT3" s="48"/>
      <c r="IWU3" s="48"/>
      <c r="IWV3" s="48"/>
      <c r="IWW3" s="48"/>
      <c r="IWX3" s="48"/>
      <c r="IWY3" s="48"/>
      <c r="IWZ3" s="48"/>
      <c r="IXA3" s="49"/>
      <c r="IXB3" s="48"/>
      <c r="IXC3" s="48"/>
      <c r="IXD3" s="48"/>
      <c r="IXE3" s="48"/>
      <c r="IXF3" s="48"/>
      <c r="IXG3" s="48"/>
      <c r="IXH3" s="48"/>
      <c r="IXI3" s="48"/>
      <c r="IXJ3" s="48"/>
      <c r="IXK3" s="48"/>
      <c r="IXL3" s="48"/>
      <c r="IXM3" s="48"/>
      <c r="IXN3" s="48"/>
      <c r="IXO3" s="49"/>
      <c r="IXP3" s="48"/>
      <c r="IXQ3" s="48"/>
      <c r="IXR3" s="48"/>
      <c r="IXS3" s="48"/>
      <c r="IXT3" s="48"/>
      <c r="IXU3" s="48"/>
      <c r="IXV3" s="48"/>
      <c r="IXW3" s="48"/>
      <c r="IXX3" s="48"/>
      <c r="IXY3" s="48"/>
      <c r="IXZ3" s="48"/>
      <c r="IYA3" s="48"/>
      <c r="IYB3" s="48"/>
      <c r="IYC3" s="49"/>
      <c r="IYD3" s="48"/>
      <c r="IYE3" s="48"/>
      <c r="IYF3" s="48"/>
      <c r="IYG3" s="48"/>
      <c r="IYH3" s="48"/>
      <c r="IYI3" s="48"/>
      <c r="IYJ3" s="48"/>
      <c r="IYK3" s="48"/>
      <c r="IYL3" s="48"/>
      <c r="IYM3" s="48"/>
      <c r="IYN3" s="48"/>
      <c r="IYO3" s="48"/>
      <c r="IYP3" s="48"/>
      <c r="IYQ3" s="49"/>
      <c r="IYR3" s="48"/>
      <c r="IYS3" s="48"/>
      <c r="IYT3" s="48"/>
      <c r="IYU3" s="48"/>
      <c r="IYV3" s="48"/>
      <c r="IYW3" s="48"/>
      <c r="IYX3" s="48"/>
      <c r="IYY3" s="48"/>
      <c r="IYZ3" s="48"/>
      <c r="IZA3" s="48"/>
      <c r="IZB3" s="48"/>
      <c r="IZC3" s="48"/>
      <c r="IZD3" s="48"/>
      <c r="IZE3" s="49"/>
      <c r="IZF3" s="48"/>
      <c r="IZG3" s="48"/>
      <c r="IZH3" s="48"/>
      <c r="IZI3" s="48"/>
      <c r="IZJ3" s="48"/>
      <c r="IZK3" s="48"/>
      <c r="IZL3" s="48"/>
      <c r="IZM3" s="48"/>
      <c r="IZN3" s="48"/>
      <c r="IZO3" s="48"/>
      <c r="IZP3" s="48"/>
      <c r="IZQ3" s="48"/>
      <c r="IZR3" s="48"/>
      <c r="IZS3" s="49"/>
      <c r="IZT3" s="48"/>
      <c r="IZU3" s="48"/>
      <c r="IZV3" s="48"/>
      <c r="IZW3" s="48"/>
      <c r="IZX3" s="48"/>
      <c r="IZY3" s="48"/>
      <c r="IZZ3" s="48"/>
      <c r="JAA3" s="48"/>
      <c r="JAB3" s="48"/>
      <c r="JAC3" s="48"/>
      <c r="JAD3" s="48"/>
      <c r="JAE3" s="48"/>
      <c r="JAF3" s="48"/>
      <c r="JAG3" s="49"/>
      <c r="JAH3" s="48"/>
      <c r="JAI3" s="48"/>
      <c r="JAJ3" s="48"/>
      <c r="JAK3" s="48"/>
      <c r="JAL3" s="48"/>
      <c r="JAM3" s="48"/>
      <c r="JAN3" s="48"/>
      <c r="JAO3" s="48"/>
      <c r="JAP3" s="48"/>
      <c r="JAQ3" s="48"/>
      <c r="JAR3" s="48"/>
      <c r="JAS3" s="48"/>
      <c r="JAT3" s="48"/>
      <c r="JAU3" s="49"/>
      <c r="JAV3" s="48"/>
      <c r="JAW3" s="48"/>
      <c r="JAX3" s="48"/>
      <c r="JAY3" s="48"/>
      <c r="JAZ3" s="48"/>
      <c r="JBA3" s="48"/>
      <c r="JBB3" s="48"/>
      <c r="JBC3" s="48"/>
      <c r="JBD3" s="48"/>
      <c r="JBE3" s="48"/>
      <c r="JBF3" s="48"/>
      <c r="JBG3" s="48"/>
      <c r="JBH3" s="48"/>
      <c r="JBI3" s="49"/>
      <c r="JBJ3" s="48"/>
      <c r="JBK3" s="48"/>
      <c r="JBL3" s="48"/>
      <c r="JBM3" s="48"/>
      <c r="JBN3" s="48"/>
      <c r="JBO3" s="48"/>
      <c r="JBP3" s="48"/>
      <c r="JBQ3" s="48"/>
      <c r="JBR3" s="48"/>
      <c r="JBS3" s="48"/>
      <c r="JBT3" s="48"/>
      <c r="JBU3" s="48"/>
      <c r="JBV3" s="48"/>
      <c r="JBW3" s="49"/>
      <c r="JBX3" s="48"/>
      <c r="JBY3" s="48"/>
      <c r="JBZ3" s="48"/>
      <c r="JCA3" s="48"/>
      <c r="JCB3" s="48"/>
      <c r="JCC3" s="48"/>
      <c r="JCD3" s="48"/>
      <c r="JCE3" s="48"/>
      <c r="JCF3" s="48"/>
      <c r="JCG3" s="48"/>
      <c r="JCH3" s="48"/>
      <c r="JCI3" s="48"/>
      <c r="JCJ3" s="48"/>
      <c r="JCK3" s="49"/>
      <c r="JCL3" s="48"/>
      <c r="JCM3" s="48"/>
      <c r="JCN3" s="48"/>
      <c r="JCO3" s="48"/>
      <c r="JCP3" s="48"/>
      <c r="JCQ3" s="48"/>
      <c r="JCR3" s="48"/>
      <c r="JCS3" s="48"/>
      <c r="JCT3" s="48"/>
      <c r="JCU3" s="48"/>
      <c r="JCV3" s="48"/>
      <c r="JCW3" s="48"/>
      <c r="JCX3" s="48"/>
      <c r="JCY3" s="49"/>
      <c r="JCZ3" s="48"/>
      <c r="JDA3" s="48"/>
      <c r="JDB3" s="48"/>
      <c r="JDC3" s="48"/>
      <c r="JDD3" s="48"/>
      <c r="JDE3" s="48"/>
      <c r="JDF3" s="48"/>
      <c r="JDG3" s="48"/>
      <c r="JDH3" s="48"/>
      <c r="JDI3" s="48"/>
      <c r="JDJ3" s="48"/>
      <c r="JDK3" s="48"/>
      <c r="JDL3" s="48"/>
      <c r="JDM3" s="49"/>
      <c r="JDN3" s="48"/>
      <c r="JDO3" s="48"/>
      <c r="JDP3" s="48"/>
      <c r="JDQ3" s="48"/>
      <c r="JDR3" s="48"/>
      <c r="JDS3" s="48"/>
      <c r="JDT3" s="48"/>
      <c r="JDU3" s="48"/>
      <c r="JDV3" s="48"/>
      <c r="JDW3" s="48"/>
      <c r="JDX3" s="48"/>
      <c r="JDY3" s="48"/>
      <c r="JDZ3" s="48"/>
      <c r="JEA3" s="49"/>
      <c r="JEB3" s="48"/>
      <c r="JEC3" s="48"/>
      <c r="JED3" s="48"/>
      <c r="JEE3" s="48"/>
      <c r="JEF3" s="48"/>
      <c r="JEG3" s="48"/>
      <c r="JEH3" s="48"/>
      <c r="JEI3" s="48"/>
      <c r="JEJ3" s="48"/>
      <c r="JEK3" s="48"/>
      <c r="JEL3" s="48"/>
      <c r="JEM3" s="48"/>
      <c r="JEN3" s="48"/>
      <c r="JEO3" s="49"/>
      <c r="JEP3" s="48"/>
      <c r="JEQ3" s="48"/>
      <c r="JER3" s="48"/>
      <c r="JES3" s="48"/>
      <c r="JET3" s="48"/>
      <c r="JEU3" s="48"/>
      <c r="JEV3" s="48"/>
      <c r="JEW3" s="48"/>
      <c r="JEX3" s="48"/>
      <c r="JEY3" s="48"/>
      <c r="JEZ3" s="48"/>
      <c r="JFA3" s="48"/>
      <c r="JFB3" s="48"/>
      <c r="JFC3" s="49"/>
      <c r="JFD3" s="48"/>
      <c r="JFE3" s="48"/>
      <c r="JFF3" s="48"/>
      <c r="JFG3" s="48"/>
      <c r="JFH3" s="48"/>
      <c r="JFI3" s="48"/>
      <c r="JFJ3" s="48"/>
      <c r="JFK3" s="48"/>
      <c r="JFL3" s="48"/>
      <c r="JFM3" s="48"/>
      <c r="JFN3" s="48"/>
      <c r="JFO3" s="48"/>
      <c r="JFP3" s="48"/>
      <c r="JFQ3" s="49"/>
      <c r="JFR3" s="48"/>
      <c r="JFS3" s="48"/>
      <c r="JFT3" s="48"/>
      <c r="JFU3" s="48"/>
      <c r="JFV3" s="48"/>
      <c r="JFW3" s="48"/>
      <c r="JFX3" s="48"/>
      <c r="JFY3" s="48"/>
      <c r="JFZ3" s="48"/>
      <c r="JGA3" s="48"/>
      <c r="JGB3" s="48"/>
      <c r="JGC3" s="48"/>
      <c r="JGD3" s="48"/>
      <c r="JGE3" s="49"/>
      <c r="JGF3" s="48"/>
      <c r="JGG3" s="48"/>
      <c r="JGH3" s="48"/>
      <c r="JGI3" s="48"/>
      <c r="JGJ3" s="48"/>
      <c r="JGK3" s="48"/>
      <c r="JGL3" s="48"/>
      <c r="JGM3" s="48"/>
      <c r="JGN3" s="48"/>
      <c r="JGO3" s="48"/>
      <c r="JGP3" s="48"/>
      <c r="JGQ3" s="48"/>
      <c r="JGR3" s="48"/>
      <c r="JGS3" s="49"/>
      <c r="JGT3" s="48"/>
      <c r="JGU3" s="48"/>
      <c r="JGV3" s="48"/>
      <c r="JGW3" s="48"/>
      <c r="JGX3" s="48"/>
      <c r="JGY3" s="48"/>
      <c r="JGZ3" s="48"/>
      <c r="JHA3" s="48"/>
      <c r="JHB3" s="48"/>
      <c r="JHC3" s="48"/>
      <c r="JHD3" s="48"/>
      <c r="JHE3" s="48"/>
      <c r="JHF3" s="48"/>
      <c r="JHG3" s="49"/>
      <c r="JHH3" s="48"/>
      <c r="JHI3" s="48"/>
      <c r="JHJ3" s="48"/>
      <c r="JHK3" s="48"/>
      <c r="JHL3" s="48"/>
      <c r="JHM3" s="48"/>
      <c r="JHN3" s="48"/>
      <c r="JHO3" s="48"/>
      <c r="JHP3" s="48"/>
      <c r="JHQ3" s="48"/>
      <c r="JHR3" s="48"/>
      <c r="JHS3" s="48"/>
      <c r="JHT3" s="48"/>
      <c r="JHU3" s="49"/>
      <c r="JHV3" s="48"/>
      <c r="JHW3" s="48"/>
      <c r="JHX3" s="48"/>
      <c r="JHY3" s="48"/>
      <c r="JHZ3" s="48"/>
      <c r="JIA3" s="48"/>
      <c r="JIB3" s="48"/>
      <c r="JIC3" s="48"/>
      <c r="JID3" s="48"/>
      <c r="JIE3" s="48"/>
      <c r="JIF3" s="48"/>
      <c r="JIG3" s="48"/>
      <c r="JIH3" s="48"/>
      <c r="JII3" s="49"/>
      <c r="JIJ3" s="48"/>
      <c r="JIK3" s="48"/>
      <c r="JIL3" s="48"/>
      <c r="JIM3" s="48"/>
      <c r="JIN3" s="48"/>
      <c r="JIO3" s="48"/>
      <c r="JIP3" s="48"/>
      <c r="JIQ3" s="48"/>
      <c r="JIR3" s="48"/>
      <c r="JIS3" s="48"/>
      <c r="JIT3" s="48"/>
      <c r="JIU3" s="48"/>
      <c r="JIV3" s="48"/>
      <c r="JIW3" s="49"/>
      <c r="JIX3" s="48"/>
      <c r="JIY3" s="48"/>
      <c r="JIZ3" s="48"/>
      <c r="JJA3" s="48"/>
      <c r="JJB3" s="48"/>
      <c r="JJC3" s="48"/>
      <c r="JJD3" s="48"/>
      <c r="JJE3" s="48"/>
      <c r="JJF3" s="48"/>
      <c r="JJG3" s="48"/>
      <c r="JJH3" s="48"/>
      <c r="JJI3" s="48"/>
      <c r="JJJ3" s="48"/>
      <c r="JJK3" s="49"/>
      <c r="JJL3" s="48"/>
      <c r="JJM3" s="48"/>
      <c r="JJN3" s="48"/>
      <c r="JJO3" s="48"/>
      <c r="JJP3" s="48"/>
      <c r="JJQ3" s="48"/>
      <c r="JJR3" s="48"/>
      <c r="JJS3" s="48"/>
      <c r="JJT3" s="48"/>
      <c r="JJU3" s="48"/>
      <c r="JJV3" s="48"/>
      <c r="JJW3" s="48"/>
      <c r="JJX3" s="48"/>
      <c r="JJY3" s="49"/>
      <c r="JJZ3" s="48"/>
      <c r="JKA3" s="48"/>
      <c r="JKB3" s="48"/>
      <c r="JKC3" s="48"/>
      <c r="JKD3" s="48"/>
      <c r="JKE3" s="48"/>
      <c r="JKF3" s="48"/>
      <c r="JKG3" s="48"/>
      <c r="JKH3" s="48"/>
      <c r="JKI3" s="48"/>
      <c r="JKJ3" s="48"/>
      <c r="JKK3" s="48"/>
      <c r="JKL3" s="48"/>
      <c r="JKM3" s="49"/>
      <c r="JKN3" s="48"/>
      <c r="JKO3" s="48"/>
      <c r="JKP3" s="48"/>
      <c r="JKQ3" s="48"/>
      <c r="JKR3" s="48"/>
      <c r="JKS3" s="48"/>
      <c r="JKT3" s="48"/>
      <c r="JKU3" s="48"/>
      <c r="JKV3" s="48"/>
      <c r="JKW3" s="48"/>
      <c r="JKX3" s="48"/>
      <c r="JKY3" s="48"/>
      <c r="JKZ3" s="48"/>
      <c r="JLA3" s="49"/>
      <c r="JLB3" s="48"/>
      <c r="JLC3" s="48"/>
      <c r="JLD3" s="48"/>
      <c r="JLE3" s="48"/>
      <c r="JLF3" s="48"/>
      <c r="JLG3" s="48"/>
      <c r="JLH3" s="48"/>
      <c r="JLI3" s="48"/>
      <c r="JLJ3" s="48"/>
      <c r="JLK3" s="48"/>
      <c r="JLL3" s="48"/>
      <c r="JLM3" s="48"/>
      <c r="JLN3" s="48"/>
      <c r="JLO3" s="49"/>
      <c r="JLP3" s="48"/>
      <c r="JLQ3" s="48"/>
      <c r="JLR3" s="48"/>
      <c r="JLS3" s="48"/>
      <c r="JLT3" s="48"/>
      <c r="JLU3" s="48"/>
      <c r="JLV3" s="48"/>
      <c r="JLW3" s="48"/>
      <c r="JLX3" s="48"/>
      <c r="JLY3" s="48"/>
      <c r="JLZ3" s="48"/>
      <c r="JMA3" s="48"/>
      <c r="JMB3" s="48"/>
      <c r="JMC3" s="49"/>
      <c r="JMD3" s="48"/>
      <c r="JME3" s="48"/>
      <c r="JMF3" s="48"/>
      <c r="JMG3" s="48"/>
      <c r="JMH3" s="48"/>
      <c r="JMI3" s="48"/>
      <c r="JMJ3" s="48"/>
      <c r="JMK3" s="48"/>
      <c r="JML3" s="48"/>
      <c r="JMM3" s="48"/>
      <c r="JMN3" s="48"/>
      <c r="JMO3" s="48"/>
      <c r="JMP3" s="48"/>
      <c r="JMQ3" s="49"/>
      <c r="JMR3" s="48"/>
      <c r="JMS3" s="48"/>
      <c r="JMT3" s="48"/>
      <c r="JMU3" s="48"/>
      <c r="JMV3" s="48"/>
      <c r="JMW3" s="48"/>
      <c r="JMX3" s="48"/>
      <c r="JMY3" s="48"/>
      <c r="JMZ3" s="48"/>
      <c r="JNA3" s="48"/>
      <c r="JNB3" s="48"/>
      <c r="JNC3" s="48"/>
      <c r="JND3" s="48"/>
      <c r="JNE3" s="49"/>
      <c r="JNF3" s="48"/>
      <c r="JNG3" s="48"/>
      <c r="JNH3" s="48"/>
      <c r="JNI3" s="48"/>
      <c r="JNJ3" s="48"/>
      <c r="JNK3" s="48"/>
      <c r="JNL3" s="48"/>
      <c r="JNM3" s="48"/>
      <c r="JNN3" s="48"/>
      <c r="JNO3" s="48"/>
      <c r="JNP3" s="48"/>
      <c r="JNQ3" s="48"/>
      <c r="JNR3" s="48"/>
      <c r="JNS3" s="49"/>
      <c r="JNT3" s="48"/>
      <c r="JNU3" s="48"/>
      <c r="JNV3" s="48"/>
      <c r="JNW3" s="48"/>
      <c r="JNX3" s="48"/>
      <c r="JNY3" s="48"/>
      <c r="JNZ3" s="48"/>
      <c r="JOA3" s="48"/>
      <c r="JOB3" s="48"/>
      <c r="JOC3" s="48"/>
      <c r="JOD3" s="48"/>
      <c r="JOE3" s="48"/>
      <c r="JOF3" s="48"/>
      <c r="JOG3" s="49"/>
      <c r="JOH3" s="48"/>
      <c r="JOI3" s="48"/>
      <c r="JOJ3" s="48"/>
      <c r="JOK3" s="48"/>
      <c r="JOL3" s="48"/>
      <c r="JOM3" s="48"/>
      <c r="JON3" s="48"/>
      <c r="JOO3" s="48"/>
      <c r="JOP3" s="48"/>
      <c r="JOQ3" s="48"/>
      <c r="JOR3" s="48"/>
      <c r="JOS3" s="48"/>
      <c r="JOT3" s="48"/>
      <c r="JOU3" s="49"/>
      <c r="JOV3" s="48"/>
      <c r="JOW3" s="48"/>
      <c r="JOX3" s="48"/>
      <c r="JOY3" s="48"/>
      <c r="JOZ3" s="48"/>
      <c r="JPA3" s="48"/>
      <c r="JPB3" s="48"/>
      <c r="JPC3" s="48"/>
      <c r="JPD3" s="48"/>
      <c r="JPE3" s="48"/>
      <c r="JPF3" s="48"/>
      <c r="JPG3" s="48"/>
      <c r="JPH3" s="48"/>
      <c r="JPI3" s="49"/>
      <c r="JPJ3" s="48"/>
      <c r="JPK3" s="48"/>
      <c r="JPL3" s="48"/>
      <c r="JPM3" s="48"/>
      <c r="JPN3" s="48"/>
      <c r="JPO3" s="48"/>
      <c r="JPP3" s="48"/>
      <c r="JPQ3" s="48"/>
      <c r="JPR3" s="48"/>
      <c r="JPS3" s="48"/>
      <c r="JPT3" s="48"/>
      <c r="JPU3" s="48"/>
      <c r="JPV3" s="48"/>
      <c r="JPW3" s="49"/>
      <c r="JPX3" s="48"/>
      <c r="JPY3" s="48"/>
      <c r="JPZ3" s="48"/>
      <c r="JQA3" s="48"/>
      <c r="JQB3" s="48"/>
      <c r="JQC3" s="48"/>
      <c r="JQD3" s="48"/>
      <c r="JQE3" s="48"/>
      <c r="JQF3" s="48"/>
      <c r="JQG3" s="48"/>
      <c r="JQH3" s="48"/>
      <c r="JQI3" s="48"/>
      <c r="JQJ3" s="48"/>
      <c r="JQK3" s="49"/>
      <c r="JQL3" s="48"/>
      <c r="JQM3" s="48"/>
      <c r="JQN3" s="48"/>
      <c r="JQO3" s="48"/>
      <c r="JQP3" s="48"/>
      <c r="JQQ3" s="48"/>
      <c r="JQR3" s="48"/>
      <c r="JQS3" s="48"/>
      <c r="JQT3" s="48"/>
      <c r="JQU3" s="48"/>
      <c r="JQV3" s="48"/>
      <c r="JQW3" s="48"/>
      <c r="JQX3" s="48"/>
      <c r="JQY3" s="49"/>
      <c r="JQZ3" s="48"/>
      <c r="JRA3" s="48"/>
      <c r="JRB3" s="48"/>
      <c r="JRC3" s="48"/>
      <c r="JRD3" s="48"/>
      <c r="JRE3" s="48"/>
      <c r="JRF3" s="48"/>
      <c r="JRG3" s="48"/>
      <c r="JRH3" s="48"/>
      <c r="JRI3" s="48"/>
      <c r="JRJ3" s="48"/>
      <c r="JRK3" s="48"/>
      <c r="JRL3" s="48"/>
      <c r="JRM3" s="49"/>
      <c r="JRN3" s="48"/>
      <c r="JRO3" s="48"/>
      <c r="JRP3" s="48"/>
      <c r="JRQ3" s="48"/>
      <c r="JRR3" s="48"/>
      <c r="JRS3" s="48"/>
      <c r="JRT3" s="48"/>
      <c r="JRU3" s="48"/>
      <c r="JRV3" s="48"/>
      <c r="JRW3" s="48"/>
      <c r="JRX3" s="48"/>
      <c r="JRY3" s="48"/>
      <c r="JRZ3" s="48"/>
      <c r="JSA3" s="49"/>
      <c r="JSB3" s="48"/>
      <c r="JSC3" s="48"/>
      <c r="JSD3" s="48"/>
      <c r="JSE3" s="48"/>
      <c r="JSF3" s="48"/>
      <c r="JSG3" s="48"/>
      <c r="JSH3" s="48"/>
      <c r="JSI3" s="48"/>
      <c r="JSJ3" s="48"/>
      <c r="JSK3" s="48"/>
      <c r="JSL3" s="48"/>
      <c r="JSM3" s="48"/>
      <c r="JSN3" s="48"/>
      <c r="JSO3" s="49"/>
      <c r="JSP3" s="48"/>
      <c r="JSQ3" s="48"/>
      <c r="JSR3" s="48"/>
      <c r="JSS3" s="48"/>
      <c r="JST3" s="48"/>
      <c r="JSU3" s="48"/>
      <c r="JSV3" s="48"/>
      <c r="JSW3" s="48"/>
      <c r="JSX3" s="48"/>
      <c r="JSY3" s="48"/>
      <c r="JSZ3" s="48"/>
      <c r="JTA3" s="48"/>
      <c r="JTB3" s="48"/>
      <c r="JTC3" s="49"/>
      <c r="JTD3" s="48"/>
      <c r="JTE3" s="48"/>
      <c r="JTF3" s="48"/>
      <c r="JTG3" s="48"/>
      <c r="JTH3" s="48"/>
      <c r="JTI3" s="48"/>
      <c r="JTJ3" s="48"/>
      <c r="JTK3" s="48"/>
      <c r="JTL3" s="48"/>
      <c r="JTM3" s="48"/>
      <c r="JTN3" s="48"/>
      <c r="JTO3" s="48"/>
      <c r="JTP3" s="48"/>
      <c r="JTQ3" s="49"/>
      <c r="JTR3" s="48"/>
      <c r="JTS3" s="48"/>
      <c r="JTT3" s="48"/>
      <c r="JTU3" s="48"/>
      <c r="JTV3" s="48"/>
      <c r="JTW3" s="48"/>
      <c r="JTX3" s="48"/>
      <c r="JTY3" s="48"/>
      <c r="JTZ3" s="48"/>
      <c r="JUA3" s="48"/>
      <c r="JUB3" s="48"/>
      <c r="JUC3" s="48"/>
      <c r="JUD3" s="48"/>
      <c r="JUE3" s="49"/>
      <c r="JUF3" s="48"/>
      <c r="JUG3" s="48"/>
      <c r="JUH3" s="48"/>
      <c r="JUI3" s="48"/>
      <c r="JUJ3" s="48"/>
      <c r="JUK3" s="48"/>
      <c r="JUL3" s="48"/>
      <c r="JUM3" s="48"/>
      <c r="JUN3" s="48"/>
      <c r="JUO3" s="48"/>
      <c r="JUP3" s="48"/>
      <c r="JUQ3" s="48"/>
      <c r="JUR3" s="48"/>
      <c r="JUS3" s="49"/>
      <c r="JUT3" s="48"/>
      <c r="JUU3" s="48"/>
      <c r="JUV3" s="48"/>
      <c r="JUW3" s="48"/>
      <c r="JUX3" s="48"/>
      <c r="JUY3" s="48"/>
      <c r="JUZ3" s="48"/>
      <c r="JVA3" s="48"/>
      <c r="JVB3" s="48"/>
      <c r="JVC3" s="48"/>
      <c r="JVD3" s="48"/>
      <c r="JVE3" s="48"/>
      <c r="JVF3" s="48"/>
      <c r="JVG3" s="49"/>
      <c r="JVH3" s="48"/>
      <c r="JVI3" s="48"/>
      <c r="JVJ3" s="48"/>
      <c r="JVK3" s="48"/>
      <c r="JVL3" s="48"/>
      <c r="JVM3" s="48"/>
      <c r="JVN3" s="48"/>
      <c r="JVO3" s="48"/>
      <c r="JVP3" s="48"/>
      <c r="JVQ3" s="48"/>
      <c r="JVR3" s="48"/>
      <c r="JVS3" s="48"/>
      <c r="JVT3" s="48"/>
      <c r="JVU3" s="49"/>
      <c r="JVV3" s="48"/>
      <c r="JVW3" s="48"/>
      <c r="JVX3" s="48"/>
      <c r="JVY3" s="48"/>
      <c r="JVZ3" s="48"/>
      <c r="JWA3" s="48"/>
      <c r="JWB3" s="48"/>
      <c r="JWC3" s="48"/>
      <c r="JWD3" s="48"/>
      <c r="JWE3" s="48"/>
      <c r="JWF3" s="48"/>
      <c r="JWG3" s="48"/>
      <c r="JWH3" s="48"/>
      <c r="JWI3" s="49"/>
      <c r="JWJ3" s="48"/>
      <c r="JWK3" s="48"/>
      <c r="JWL3" s="48"/>
      <c r="JWM3" s="48"/>
      <c r="JWN3" s="48"/>
      <c r="JWO3" s="48"/>
      <c r="JWP3" s="48"/>
      <c r="JWQ3" s="48"/>
      <c r="JWR3" s="48"/>
      <c r="JWS3" s="48"/>
      <c r="JWT3" s="48"/>
      <c r="JWU3" s="48"/>
      <c r="JWV3" s="48"/>
      <c r="JWW3" s="49"/>
      <c r="JWX3" s="48"/>
      <c r="JWY3" s="48"/>
      <c r="JWZ3" s="48"/>
      <c r="JXA3" s="48"/>
      <c r="JXB3" s="48"/>
      <c r="JXC3" s="48"/>
      <c r="JXD3" s="48"/>
      <c r="JXE3" s="48"/>
      <c r="JXF3" s="48"/>
      <c r="JXG3" s="48"/>
      <c r="JXH3" s="48"/>
      <c r="JXI3" s="48"/>
      <c r="JXJ3" s="48"/>
      <c r="JXK3" s="49"/>
      <c r="JXL3" s="48"/>
      <c r="JXM3" s="48"/>
      <c r="JXN3" s="48"/>
      <c r="JXO3" s="48"/>
      <c r="JXP3" s="48"/>
      <c r="JXQ3" s="48"/>
      <c r="JXR3" s="48"/>
      <c r="JXS3" s="48"/>
      <c r="JXT3" s="48"/>
      <c r="JXU3" s="48"/>
      <c r="JXV3" s="48"/>
      <c r="JXW3" s="48"/>
      <c r="JXX3" s="48"/>
      <c r="JXY3" s="49"/>
      <c r="JXZ3" s="48"/>
      <c r="JYA3" s="48"/>
      <c r="JYB3" s="48"/>
      <c r="JYC3" s="48"/>
      <c r="JYD3" s="48"/>
      <c r="JYE3" s="48"/>
      <c r="JYF3" s="48"/>
      <c r="JYG3" s="48"/>
      <c r="JYH3" s="48"/>
      <c r="JYI3" s="48"/>
      <c r="JYJ3" s="48"/>
      <c r="JYK3" s="48"/>
      <c r="JYL3" s="48"/>
      <c r="JYM3" s="49"/>
      <c r="JYN3" s="48"/>
      <c r="JYO3" s="48"/>
      <c r="JYP3" s="48"/>
      <c r="JYQ3" s="48"/>
      <c r="JYR3" s="48"/>
      <c r="JYS3" s="48"/>
      <c r="JYT3" s="48"/>
      <c r="JYU3" s="48"/>
      <c r="JYV3" s="48"/>
      <c r="JYW3" s="48"/>
      <c r="JYX3" s="48"/>
      <c r="JYY3" s="48"/>
      <c r="JYZ3" s="48"/>
      <c r="JZA3" s="49"/>
      <c r="JZB3" s="48"/>
      <c r="JZC3" s="48"/>
      <c r="JZD3" s="48"/>
      <c r="JZE3" s="48"/>
      <c r="JZF3" s="48"/>
      <c r="JZG3" s="48"/>
      <c r="JZH3" s="48"/>
      <c r="JZI3" s="48"/>
      <c r="JZJ3" s="48"/>
      <c r="JZK3" s="48"/>
      <c r="JZL3" s="48"/>
      <c r="JZM3" s="48"/>
      <c r="JZN3" s="48"/>
      <c r="JZO3" s="49"/>
      <c r="JZP3" s="48"/>
      <c r="JZQ3" s="48"/>
      <c r="JZR3" s="48"/>
      <c r="JZS3" s="48"/>
      <c r="JZT3" s="48"/>
      <c r="JZU3" s="48"/>
      <c r="JZV3" s="48"/>
      <c r="JZW3" s="48"/>
      <c r="JZX3" s="48"/>
      <c r="JZY3" s="48"/>
      <c r="JZZ3" s="48"/>
      <c r="KAA3" s="48"/>
      <c r="KAB3" s="48"/>
      <c r="KAC3" s="49"/>
      <c r="KAD3" s="48"/>
      <c r="KAE3" s="48"/>
      <c r="KAF3" s="48"/>
      <c r="KAG3" s="48"/>
      <c r="KAH3" s="48"/>
      <c r="KAI3" s="48"/>
      <c r="KAJ3" s="48"/>
      <c r="KAK3" s="48"/>
      <c r="KAL3" s="48"/>
      <c r="KAM3" s="48"/>
      <c r="KAN3" s="48"/>
      <c r="KAO3" s="48"/>
      <c r="KAP3" s="48"/>
      <c r="KAQ3" s="49"/>
      <c r="KAR3" s="48"/>
      <c r="KAS3" s="48"/>
      <c r="KAT3" s="48"/>
      <c r="KAU3" s="48"/>
      <c r="KAV3" s="48"/>
      <c r="KAW3" s="48"/>
      <c r="KAX3" s="48"/>
      <c r="KAY3" s="48"/>
      <c r="KAZ3" s="48"/>
      <c r="KBA3" s="48"/>
      <c r="KBB3" s="48"/>
      <c r="KBC3" s="48"/>
      <c r="KBD3" s="48"/>
      <c r="KBE3" s="49"/>
      <c r="KBF3" s="48"/>
      <c r="KBG3" s="48"/>
      <c r="KBH3" s="48"/>
      <c r="KBI3" s="48"/>
      <c r="KBJ3" s="48"/>
      <c r="KBK3" s="48"/>
      <c r="KBL3" s="48"/>
      <c r="KBM3" s="48"/>
      <c r="KBN3" s="48"/>
      <c r="KBO3" s="48"/>
      <c r="KBP3" s="48"/>
      <c r="KBQ3" s="48"/>
      <c r="KBR3" s="48"/>
      <c r="KBS3" s="49"/>
      <c r="KBT3" s="48"/>
      <c r="KBU3" s="48"/>
      <c r="KBV3" s="48"/>
      <c r="KBW3" s="48"/>
      <c r="KBX3" s="48"/>
      <c r="KBY3" s="48"/>
      <c r="KBZ3" s="48"/>
      <c r="KCA3" s="48"/>
      <c r="KCB3" s="48"/>
      <c r="KCC3" s="48"/>
      <c r="KCD3" s="48"/>
      <c r="KCE3" s="48"/>
      <c r="KCF3" s="48"/>
      <c r="KCG3" s="49"/>
      <c r="KCH3" s="48"/>
      <c r="KCI3" s="48"/>
      <c r="KCJ3" s="48"/>
      <c r="KCK3" s="48"/>
      <c r="KCL3" s="48"/>
      <c r="KCM3" s="48"/>
      <c r="KCN3" s="48"/>
      <c r="KCO3" s="48"/>
      <c r="KCP3" s="48"/>
      <c r="KCQ3" s="48"/>
      <c r="KCR3" s="48"/>
      <c r="KCS3" s="48"/>
      <c r="KCT3" s="48"/>
      <c r="KCU3" s="49"/>
      <c r="KCV3" s="48"/>
      <c r="KCW3" s="48"/>
      <c r="KCX3" s="48"/>
      <c r="KCY3" s="48"/>
      <c r="KCZ3" s="48"/>
      <c r="KDA3" s="48"/>
      <c r="KDB3" s="48"/>
      <c r="KDC3" s="48"/>
      <c r="KDD3" s="48"/>
      <c r="KDE3" s="48"/>
      <c r="KDF3" s="48"/>
      <c r="KDG3" s="48"/>
      <c r="KDH3" s="48"/>
      <c r="KDI3" s="49"/>
      <c r="KDJ3" s="48"/>
      <c r="KDK3" s="48"/>
      <c r="KDL3" s="48"/>
      <c r="KDM3" s="48"/>
      <c r="KDN3" s="48"/>
      <c r="KDO3" s="48"/>
      <c r="KDP3" s="48"/>
      <c r="KDQ3" s="48"/>
      <c r="KDR3" s="48"/>
      <c r="KDS3" s="48"/>
      <c r="KDT3" s="48"/>
      <c r="KDU3" s="48"/>
      <c r="KDV3" s="48"/>
      <c r="KDW3" s="49"/>
      <c r="KDX3" s="48"/>
      <c r="KDY3" s="48"/>
      <c r="KDZ3" s="48"/>
      <c r="KEA3" s="48"/>
      <c r="KEB3" s="48"/>
      <c r="KEC3" s="48"/>
      <c r="KED3" s="48"/>
      <c r="KEE3" s="48"/>
      <c r="KEF3" s="48"/>
      <c r="KEG3" s="48"/>
      <c r="KEH3" s="48"/>
      <c r="KEI3" s="48"/>
      <c r="KEJ3" s="48"/>
      <c r="KEK3" s="49"/>
      <c r="KEL3" s="48"/>
      <c r="KEM3" s="48"/>
      <c r="KEN3" s="48"/>
      <c r="KEO3" s="48"/>
      <c r="KEP3" s="48"/>
      <c r="KEQ3" s="48"/>
      <c r="KER3" s="48"/>
      <c r="KES3" s="48"/>
      <c r="KET3" s="48"/>
      <c r="KEU3" s="48"/>
      <c r="KEV3" s="48"/>
      <c r="KEW3" s="48"/>
      <c r="KEX3" s="48"/>
      <c r="KEY3" s="49"/>
      <c r="KEZ3" s="48"/>
      <c r="KFA3" s="48"/>
      <c r="KFB3" s="48"/>
      <c r="KFC3" s="48"/>
      <c r="KFD3" s="48"/>
      <c r="KFE3" s="48"/>
      <c r="KFF3" s="48"/>
      <c r="KFG3" s="48"/>
      <c r="KFH3" s="48"/>
      <c r="KFI3" s="48"/>
      <c r="KFJ3" s="48"/>
      <c r="KFK3" s="48"/>
      <c r="KFL3" s="48"/>
      <c r="KFM3" s="49"/>
      <c r="KFN3" s="48"/>
      <c r="KFO3" s="48"/>
      <c r="KFP3" s="48"/>
      <c r="KFQ3" s="48"/>
      <c r="KFR3" s="48"/>
      <c r="KFS3" s="48"/>
      <c r="KFT3" s="48"/>
      <c r="KFU3" s="48"/>
      <c r="KFV3" s="48"/>
      <c r="KFW3" s="48"/>
      <c r="KFX3" s="48"/>
      <c r="KFY3" s="48"/>
      <c r="KFZ3" s="48"/>
      <c r="KGA3" s="49"/>
      <c r="KGB3" s="48"/>
      <c r="KGC3" s="48"/>
      <c r="KGD3" s="48"/>
      <c r="KGE3" s="48"/>
      <c r="KGF3" s="48"/>
      <c r="KGG3" s="48"/>
      <c r="KGH3" s="48"/>
      <c r="KGI3" s="48"/>
      <c r="KGJ3" s="48"/>
      <c r="KGK3" s="48"/>
      <c r="KGL3" s="48"/>
      <c r="KGM3" s="48"/>
      <c r="KGN3" s="48"/>
      <c r="KGO3" s="49"/>
      <c r="KGP3" s="48"/>
      <c r="KGQ3" s="48"/>
      <c r="KGR3" s="48"/>
      <c r="KGS3" s="48"/>
      <c r="KGT3" s="48"/>
      <c r="KGU3" s="48"/>
      <c r="KGV3" s="48"/>
      <c r="KGW3" s="48"/>
      <c r="KGX3" s="48"/>
      <c r="KGY3" s="48"/>
      <c r="KGZ3" s="48"/>
      <c r="KHA3" s="48"/>
      <c r="KHB3" s="48"/>
      <c r="KHC3" s="49"/>
      <c r="KHD3" s="48"/>
      <c r="KHE3" s="48"/>
      <c r="KHF3" s="48"/>
      <c r="KHG3" s="48"/>
      <c r="KHH3" s="48"/>
      <c r="KHI3" s="48"/>
      <c r="KHJ3" s="48"/>
      <c r="KHK3" s="48"/>
      <c r="KHL3" s="48"/>
      <c r="KHM3" s="48"/>
      <c r="KHN3" s="48"/>
      <c r="KHO3" s="48"/>
      <c r="KHP3" s="48"/>
      <c r="KHQ3" s="49"/>
      <c r="KHR3" s="48"/>
      <c r="KHS3" s="48"/>
      <c r="KHT3" s="48"/>
      <c r="KHU3" s="48"/>
      <c r="KHV3" s="48"/>
      <c r="KHW3" s="48"/>
      <c r="KHX3" s="48"/>
      <c r="KHY3" s="48"/>
      <c r="KHZ3" s="48"/>
      <c r="KIA3" s="48"/>
      <c r="KIB3" s="48"/>
      <c r="KIC3" s="48"/>
      <c r="KID3" s="48"/>
      <c r="KIE3" s="49"/>
      <c r="KIF3" s="48"/>
      <c r="KIG3" s="48"/>
      <c r="KIH3" s="48"/>
      <c r="KII3" s="48"/>
      <c r="KIJ3" s="48"/>
      <c r="KIK3" s="48"/>
      <c r="KIL3" s="48"/>
      <c r="KIM3" s="48"/>
      <c r="KIN3" s="48"/>
      <c r="KIO3" s="48"/>
      <c r="KIP3" s="48"/>
      <c r="KIQ3" s="48"/>
      <c r="KIR3" s="48"/>
      <c r="KIS3" s="49"/>
      <c r="KIT3" s="48"/>
      <c r="KIU3" s="48"/>
      <c r="KIV3" s="48"/>
      <c r="KIW3" s="48"/>
      <c r="KIX3" s="48"/>
      <c r="KIY3" s="48"/>
      <c r="KIZ3" s="48"/>
      <c r="KJA3" s="48"/>
      <c r="KJB3" s="48"/>
      <c r="KJC3" s="48"/>
      <c r="KJD3" s="48"/>
      <c r="KJE3" s="48"/>
      <c r="KJF3" s="48"/>
      <c r="KJG3" s="49"/>
      <c r="KJH3" s="48"/>
      <c r="KJI3" s="48"/>
      <c r="KJJ3" s="48"/>
      <c r="KJK3" s="48"/>
      <c r="KJL3" s="48"/>
      <c r="KJM3" s="48"/>
      <c r="KJN3" s="48"/>
      <c r="KJO3" s="48"/>
      <c r="KJP3" s="48"/>
      <c r="KJQ3" s="48"/>
      <c r="KJR3" s="48"/>
      <c r="KJS3" s="48"/>
      <c r="KJT3" s="48"/>
      <c r="KJU3" s="49"/>
      <c r="KJV3" s="48"/>
      <c r="KJW3" s="48"/>
      <c r="KJX3" s="48"/>
      <c r="KJY3" s="48"/>
      <c r="KJZ3" s="48"/>
      <c r="KKA3" s="48"/>
      <c r="KKB3" s="48"/>
      <c r="KKC3" s="48"/>
      <c r="KKD3" s="48"/>
      <c r="KKE3" s="48"/>
      <c r="KKF3" s="48"/>
      <c r="KKG3" s="48"/>
      <c r="KKH3" s="48"/>
      <c r="KKI3" s="49"/>
      <c r="KKJ3" s="48"/>
      <c r="KKK3" s="48"/>
      <c r="KKL3" s="48"/>
      <c r="KKM3" s="48"/>
      <c r="KKN3" s="48"/>
      <c r="KKO3" s="48"/>
      <c r="KKP3" s="48"/>
      <c r="KKQ3" s="48"/>
      <c r="KKR3" s="48"/>
      <c r="KKS3" s="48"/>
      <c r="KKT3" s="48"/>
      <c r="KKU3" s="48"/>
      <c r="KKV3" s="48"/>
      <c r="KKW3" s="49"/>
      <c r="KKX3" s="48"/>
      <c r="KKY3" s="48"/>
      <c r="KKZ3" s="48"/>
      <c r="KLA3" s="48"/>
      <c r="KLB3" s="48"/>
      <c r="KLC3" s="48"/>
      <c r="KLD3" s="48"/>
      <c r="KLE3" s="48"/>
      <c r="KLF3" s="48"/>
      <c r="KLG3" s="48"/>
      <c r="KLH3" s="48"/>
      <c r="KLI3" s="48"/>
      <c r="KLJ3" s="48"/>
      <c r="KLK3" s="49"/>
      <c r="KLL3" s="48"/>
      <c r="KLM3" s="48"/>
      <c r="KLN3" s="48"/>
      <c r="KLO3" s="48"/>
      <c r="KLP3" s="48"/>
      <c r="KLQ3" s="48"/>
      <c r="KLR3" s="48"/>
      <c r="KLS3" s="48"/>
      <c r="KLT3" s="48"/>
      <c r="KLU3" s="48"/>
      <c r="KLV3" s="48"/>
      <c r="KLW3" s="48"/>
      <c r="KLX3" s="48"/>
      <c r="KLY3" s="49"/>
      <c r="KLZ3" s="48"/>
      <c r="KMA3" s="48"/>
      <c r="KMB3" s="48"/>
      <c r="KMC3" s="48"/>
      <c r="KMD3" s="48"/>
      <c r="KME3" s="48"/>
      <c r="KMF3" s="48"/>
      <c r="KMG3" s="48"/>
      <c r="KMH3" s="48"/>
      <c r="KMI3" s="48"/>
      <c r="KMJ3" s="48"/>
      <c r="KMK3" s="48"/>
      <c r="KML3" s="48"/>
      <c r="KMM3" s="49"/>
      <c r="KMN3" s="48"/>
      <c r="KMO3" s="48"/>
      <c r="KMP3" s="48"/>
      <c r="KMQ3" s="48"/>
      <c r="KMR3" s="48"/>
      <c r="KMS3" s="48"/>
      <c r="KMT3" s="48"/>
      <c r="KMU3" s="48"/>
      <c r="KMV3" s="48"/>
      <c r="KMW3" s="48"/>
      <c r="KMX3" s="48"/>
      <c r="KMY3" s="48"/>
      <c r="KMZ3" s="48"/>
      <c r="KNA3" s="49"/>
      <c r="KNB3" s="48"/>
      <c r="KNC3" s="48"/>
      <c r="KND3" s="48"/>
      <c r="KNE3" s="48"/>
      <c r="KNF3" s="48"/>
      <c r="KNG3" s="48"/>
      <c r="KNH3" s="48"/>
      <c r="KNI3" s="48"/>
      <c r="KNJ3" s="48"/>
      <c r="KNK3" s="48"/>
      <c r="KNL3" s="48"/>
      <c r="KNM3" s="48"/>
      <c r="KNN3" s="48"/>
      <c r="KNO3" s="49"/>
      <c r="KNP3" s="48"/>
      <c r="KNQ3" s="48"/>
      <c r="KNR3" s="48"/>
      <c r="KNS3" s="48"/>
      <c r="KNT3" s="48"/>
      <c r="KNU3" s="48"/>
      <c r="KNV3" s="48"/>
      <c r="KNW3" s="48"/>
      <c r="KNX3" s="48"/>
      <c r="KNY3" s="48"/>
      <c r="KNZ3" s="48"/>
      <c r="KOA3" s="48"/>
      <c r="KOB3" s="48"/>
      <c r="KOC3" s="49"/>
      <c r="KOD3" s="48"/>
      <c r="KOE3" s="48"/>
      <c r="KOF3" s="48"/>
      <c r="KOG3" s="48"/>
      <c r="KOH3" s="48"/>
      <c r="KOI3" s="48"/>
      <c r="KOJ3" s="48"/>
      <c r="KOK3" s="48"/>
      <c r="KOL3" s="48"/>
      <c r="KOM3" s="48"/>
      <c r="KON3" s="48"/>
      <c r="KOO3" s="48"/>
      <c r="KOP3" s="48"/>
      <c r="KOQ3" s="49"/>
      <c r="KOR3" s="48"/>
      <c r="KOS3" s="48"/>
      <c r="KOT3" s="48"/>
      <c r="KOU3" s="48"/>
      <c r="KOV3" s="48"/>
      <c r="KOW3" s="48"/>
      <c r="KOX3" s="48"/>
      <c r="KOY3" s="48"/>
      <c r="KOZ3" s="48"/>
      <c r="KPA3" s="48"/>
      <c r="KPB3" s="48"/>
      <c r="KPC3" s="48"/>
      <c r="KPD3" s="48"/>
      <c r="KPE3" s="49"/>
      <c r="KPF3" s="48"/>
      <c r="KPG3" s="48"/>
      <c r="KPH3" s="48"/>
      <c r="KPI3" s="48"/>
      <c r="KPJ3" s="48"/>
      <c r="KPK3" s="48"/>
      <c r="KPL3" s="48"/>
      <c r="KPM3" s="48"/>
      <c r="KPN3" s="48"/>
      <c r="KPO3" s="48"/>
      <c r="KPP3" s="48"/>
      <c r="KPQ3" s="48"/>
      <c r="KPR3" s="48"/>
      <c r="KPS3" s="49"/>
      <c r="KPT3" s="48"/>
      <c r="KPU3" s="48"/>
      <c r="KPV3" s="48"/>
      <c r="KPW3" s="48"/>
      <c r="KPX3" s="48"/>
      <c r="KPY3" s="48"/>
      <c r="KPZ3" s="48"/>
      <c r="KQA3" s="48"/>
      <c r="KQB3" s="48"/>
      <c r="KQC3" s="48"/>
      <c r="KQD3" s="48"/>
      <c r="KQE3" s="48"/>
      <c r="KQF3" s="48"/>
      <c r="KQG3" s="49"/>
      <c r="KQH3" s="48"/>
      <c r="KQI3" s="48"/>
      <c r="KQJ3" s="48"/>
      <c r="KQK3" s="48"/>
      <c r="KQL3" s="48"/>
      <c r="KQM3" s="48"/>
      <c r="KQN3" s="48"/>
      <c r="KQO3" s="48"/>
      <c r="KQP3" s="48"/>
      <c r="KQQ3" s="48"/>
      <c r="KQR3" s="48"/>
      <c r="KQS3" s="48"/>
      <c r="KQT3" s="48"/>
      <c r="KQU3" s="49"/>
      <c r="KQV3" s="48"/>
      <c r="KQW3" s="48"/>
      <c r="KQX3" s="48"/>
      <c r="KQY3" s="48"/>
      <c r="KQZ3" s="48"/>
      <c r="KRA3" s="48"/>
      <c r="KRB3" s="48"/>
      <c r="KRC3" s="48"/>
      <c r="KRD3" s="48"/>
      <c r="KRE3" s="48"/>
      <c r="KRF3" s="48"/>
      <c r="KRG3" s="48"/>
      <c r="KRH3" s="48"/>
      <c r="KRI3" s="49"/>
      <c r="KRJ3" s="48"/>
      <c r="KRK3" s="48"/>
      <c r="KRL3" s="48"/>
      <c r="KRM3" s="48"/>
      <c r="KRN3" s="48"/>
      <c r="KRO3" s="48"/>
      <c r="KRP3" s="48"/>
      <c r="KRQ3" s="48"/>
      <c r="KRR3" s="48"/>
      <c r="KRS3" s="48"/>
      <c r="KRT3" s="48"/>
      <c r="KRU3" s="48"/>
      <c r="KRV3" s="48"/>
      <c r="KRW3" s="49"/>
      <c r="KRX3" s="48"/>
      <c r="KRY3" s="48"/>
      <c r="KRZ3" s="48"/>
      <c r="KSA3" s="48"/>
      <c r="KSB3" s="48"/>
      <c r="KSC3" s="48"/>
      <c r="KSD3" s="48"/>
      <c r="KSE3" s="48"/>
      <c r="KSF3" s="48"/>
      <c r="KSG3" s="48"/>
      <c r="KSH3" s="48"/>
      <c r="KSI3" s="48"/>
      <c r="KSJ3" s="48"/>
      <c r="KSK3" s="49"/>
      <c r="KSL3" s="48"/>
      <c r="KSM3" s="48"/>
      <c r="KSN3" s="48"/>
      <c r="KSO3" s="48"/>
      <c r="KSP3" s="48"/>
      <c r="KSQ3" s="48"/>
      <c r="KSR3" s="48"/>
      <c r="KSS3" s="48"/>
      <c r="KST3" s="48"/>
      <c r="KSU3" s="48"/>
      <c r="KSV3" s="48"/>
      <c r="KSW3" s="48"/>
      <c r="KSX3" s="48"/>
      <c r="KSY3" s="49"/>
      <c r="KSZ3" s="48"/>
      <c r="KTA3" s="48"/>
      <c r="KTB3" s="48"/>
      <c r="KTC3" s="48"/>
      <c r="KTD3" s="48"/>
      <c r="KTE3" s="48"/>
      <c r="KTF3" s="48"/>
      <c r="KTG3" s="48"/>
      <c r="KTH3" s="48"/>
      <c r="KTI3" s="48"/>
      <c r="KTJ3" s="48"/>
      <c r="KTK3" s="48"/>
      <c r="KTL3" s="48"/>
      <c r="KTM3" s="49"/>
      <c r="KTN3" s="48"/>
      <c r="KTO3" s="48"/>
      <c r="KTP3" s="48"/>
      <c r="KTQ3" s="48"/>
      <c r="KTR3" s="48"/>
      <c r="KTS3" s="48"/>
      <c r="KTT3" s="48"/>
      <c r="KTU3" s="48"/>
      <c r="KTV3" s="48"/>
      <c r="KTW3" s="48"/>
      <c r="KTX3" s="48"/>
      <c r="KTY3" s="48"/>
      <c r="KTZ3" s="48"/>
      <c r="KUA3" s="49"/>
      <c r="KUB3" s="48"/>
      <c r="KUC3" s="48"/>
      <c r="KUD3" s="48"/>
      <c r="KUE3" s="48"/>
      <c r="KUF3" s="48"/>
      <c r="KUG3" s="48"/>
      <c r="KUH3" s="48"/>
      <c r="KUI3" s="48"/>
      <c r="KUJ3" s="48"/>
      <c r="KUK3" s="48"/>
      <c r="KUL3" s="48"/>
      <c r="KUM3" s="48"/>
      <c r="KUN3" s="48"/>
      <c r="KUO3" s="49"/>
      <c r="KUP3" s="48"/>
      <c r="KUQ3" s="48"/>
      <c r="KUR3" s="48"/>
      <c r="KUS3" s="48"/>
      <c r="KUT3" s="48"/>
      <c r="KUU3" s="48"/>
      <c r="KUV3" s="48"/>
      <c r="KUW3" s="48"/>
      <c r="KUX3" s="48"/>
      <c r="KUY3" s="48"/>
      <c r="KUZ3" s="48"/>
      <c r="KVA3" s="48"/>
      <c r="KVB3" s="48"/>
      <c r="KVC3" s="49"/>
      <c r="KVD3" s="48"/>
      <c r="KVE3" s="48"/>
      <c r="KVF3" s="48"/>
      <c r="KVG3" s="48"/>
      <c r="KVH3" s="48"/>
      <c r="KVI3" s="48"/>
      <c r="KVJ3" s="48"/>
      <c r="KVK3" s="48"/>
      <c r="KVL3" s="48"/>
      <c r="KVM3" s="48"/>
      <c r="KVN3" s="48"/>
      <c r="KVO3" s="48"/>
      <c r="KVP3" s="48"/>
      <c r="KVQ3" s="49"/>
      <c r="KVR3" s="48"/>
      <c r="KVS3" s="48"/>
      <c r="KVT3" s="48"/>
      <c r="KVU3" s="48"/>
      <c r="KVV3" s="48"/>
      <c r="KVW3" s="48"/>
      <c r="KVX3" s="48"/>
      <c r="KVY3" s="48"/>
      <c r="KVZ3" s="48"/>
      <c r="KWA3" s="48"/>
      <c r="KWB3" s="48"/>
      <c r="KWC3" s="48"/>
      <c r="KWD3" s="48"/>
      <c r="KWE3" s="49"/>
      <c r="KWF3" s="48"/>
      <c r="KWG3" s="48"/>
      <c r="KWH3" s="48"/>
      <c r="KWI3" s="48"/>
      <c r="KWJ3" s="48"/>
      <c r="KWK3" s="48"/>
      <c r="KWL3" s="48"/>
      <c r="KWM3" s="48"/>
      <c r="KWN3" s="48"/>
      <c r="KWO3" s="48"/>
      <c r="KWP3" s="48"/>
      <c r="KWQ3" s="48"/>
      <c r="KWR3" s="48"/>
      <c r="KWS3" s="49"/>
      <c r="KWT3" s="48"/>
      <c r="KWU3" s="48"/>
      <c r="KWV3" s="48"/>
      <c r="KWW3" s="48"/>
      <c r="KWX3" s="48"/>
      <c r="KWY3" s="48"/>
      <c r="KWZ3" s="48"/>
      <c r="KXA3" s="48"/>
      <c r="KXB3" s="48"/>
      <c r="KXC3" s="48"/>
      <c r="KXD3" s="48"/>
      <c r="KXE3" s="48"/>
      <c r="KXF3" s="48"/>
      <c r="KXG3" s="49"/>
      <c r="KXH3" s="48"/>
      <c r="KXI3" s="48"/>
      <c r="KXJ3" s="48"/>
      <c r="KXK3" s="48"/>
      <c r="KXL3" s="48"/>
      <c r="KXM3" s="48"/>
      <c r="KXN3" s="48"/>
      <c r="KXO3" s="48"/>
      <c r="KXP3" s="48"/>
      <c r="KXQ3" s="48"/>
      <c r="KXR3" s="48"/>
      <c r="KXS3" s="48"/>
      <c r="KXT3" s="48"/>
      <c r="KXU3" s="49"/>
      <c r="KXV3" s="48"/>
      <c r="KXW3" s="48"/>
      <c r="KXX3" s="48"/>
      <c r="KXY3" s="48"/>
      <c r="KXZ3" s="48"/>
      <c r="KYA3" s="48"/>
      <c r="KYB3" s="48"/>
      <c r="KYC3" s="48"/>
      <c r="KYD3" s="48"/>
      <c r="KYE3" s="48"/>
      <c r="KYF3" s="48"/>
      <c r="KYG3" s="48"/>
      <c r="KYH3" s="48"/>
      <c r="KYI3" s="49"/>
      <c r="KYJ3" s="48"/>
      <c r="KYK3" s="48"/>
      <c r="KYL3" s="48"/>
      <c r="KYM3" s="48"/>
      <c r="KYN3" s="48"/>
      <c r="KYO3" s="48"/>
      <c r="KYP3" s="48"/>
      <c r="KYQ3" s="48"/>
      <c r="KYR3" s="48"/>
      <c r="KYS3" s="48"/>
      <c r="KYT3" s="48"/>
      <c r="KYU3" s="48"/>
      <c r="KYV3" s="48"/>
      <c r="KYW3" s="49"/>
      <c r="KYX3" s="48"/>
      <c r="KYY3" s="48"/>
      <c r="KYZ3" s="48"/>
      <c r="KZA3" s="48"/>
      <c r="KZB3" s="48"/>
      <c r="KZC3" s="48"/>
      <c r="KZD3" s="48"/>
      <c r="KZE3" s="48"/>
      <c r="KZF3" s="48"/>
      <c r="KZG3" s="48"/>
      <c r="KZH3" s="48"/>
      <c r="KZI3" s="48"/>
      <c r="KZJ3" s="48"/>
      <c r="KZK3" s="49"/>
      <c r="KZL3" s="48"/>
      <c r="KZM3" s="48"/>
      <c r="KZN3" s="48"/>
      <c r="KZO3" s="48"/>
      <c r="KZP3" s="48"/>
      <c r="KZQ3" s="48"/>
      <c r="KZR3" s="48"/>
      <c r="KZS3" s="48"/>
      <c r="KZT3" s="48"/>
      <c r="KZU3" s="48"/>
      <c r="KZV3" s="48"/>
      <c r="KZW3" s="48"/>
      <c r="KZX3" s="48"/>
      <c r="KZY3" s="49"/>
      <c r="KZZ3" s="48"/>
      <c r="LAA3" s="48"/>
      <c r="LAB3" s="48"/>
      <c r="LAC3" s="48"/>
      <c r="LAD3" s="48"/>
      <c r="LAE3" s="48"/>
      <c r="LAF3" s="48"/>
      <c r="LAG3" s="48"/>
      <c r="LAH3" s="48"/>
      <c r="LAI3" s="48"/>
      <c r="LAJ3" s="48"/>
      <c r="LAK3" s="48"/>
      <c r="LAL3" s="48"/>
      <c r="LAM3" s="49"/>
      <c r="LAN3" s="48"/>
      <c r="LAO3" s="48"/>
      <c r="LAP3" s="48"/>
      <c r="LAQ3" s="48"/>
      <c r="LAR3" s="48"/>
      <c r="LAS3" s="48"/>
      <c r="LAT3" s="48"/>
      <c r="LAU3" s="48"/>
      <c r="LAV3" s="48"/>
      <c r="LAW3" s="48"/>
      <c r="LAX3" s="48"/>
      <c r="LAY3" s="48"/>
      <c r="LAZ3" s="48"/>
      <c r="LBA3" s="49"/>
      <c r="LBB3" s="48"/>
      <c r="LBC3" s="48"/>
      <c r="LBD3" s="48"/>
      <c r="LBE3" s="48"/>
      <c r="LBF3" s="48"/>
      <c r="LBG3" s="48"/>
      <c r="LBH3" s="48"/>
      <c r="LBI3" s="48"/>
      <c r="LBJ3" s="48"/>
      <c r="LBK3" s="48"/>
      <c r="LBL3" s="48"/>
      <c r="LBM3" s="48"/>
      <c r="LBN3" s="48"/>
      <c r="LBO3" s="49"/>
      <c r="LBP3" s="48"/>
      <c r="LBQ3" s="48"/>
      <c r="LBR3" s="48"/>
      <c r="LBS3" s="48"/>
      <c r="LBT3" s="48"/>
      <c r="LBU3" s="48"/>
      <c r="LBV3" s="48"/>
      <c r="LBW3" s="48"/>
      <c r="LBX3" s="48"/>
      <c r="LBY3" s="48"/>
      <c r="LBZ3" s="48"/>
      <c r="LCA3" s="48"/>
      <c r="LCB3" s="48"/>
      <c r="LCC3" s="49"/>
      <c r="LCD3" s="48"/>
      <c r="LCE3" s="48"/>
      <c r="LCF3" s="48"/>
      <c r="LCG3" s="48"/>
      <c r="LCH3" s="48"/>
      <c r="LCI3" s="48"/>
      <c r="LCJ3" s="48"/>
      <c r="LCK3" s="48"/>
      <c r="LCL3" s="48"/>
      <c r="LCM3" s="48"/>
      <c r="LCN3" s="48"/>
      <c r="LCO3" s="48"/>
      <c r="LCP3" s="48"/>
      <c r="LCQ3" s="49"/>
      <c r="LCR3" s="48"/>
      <c r="LCS3" s="48"/>
      <c r="LCT3" s="48"/>
      <c r="LCU3" s="48"/>
      <c r="LCV3" s="48"/>
      <c r="LCW3" s="48"/>
      <c r="LCX3" s="48"/>
      <c r="LCY3" s="48"/>
      <c r="LCZ3" s="48"/>
      <c r="LDA3" s="48"/>
      <c r="LDB3" s="48"/>
      <c r="LDC3" s="48"/>
      <c r="LDD3" s="48"/>
      <c r="LDE3" s="49"/>
      <c r="LDF3" s="48"/>
      <c r="LDG3" s="48"/>
      <c r="LDH3" s="48"/>
      <c r="LDI3" s="48"/>
      <c r="LDJ3" s="48"/>
      <c r="LDK3" s="48"/>
      <c r="LDL3" s="48"/>
      <c r="LDM3" s="48"/>
      <c r="LDN3" s="48"/>
      <c r="LDO3" s="48"/>
      <c r="LDP3" s="48"/>
      <c r="LDQ3" s="48"/>
      <c r="LDR3" s="48"/>
      <c r="LDS3" s="49"/>
      <c r="LDT3" s="48"/>
      <c r="LDU3" s="48"/>
      <c r="LDV3" s="48"/>
      <c r="LDW3" s="48"/>
      <c r="LDX3" s="48"/>
      <c r="LDY3" s="48"/>
      <c r="LDZ3" s="48"/>
      <c r="LEA3" s="48"/>
      <c r="LEB3" s="48"/>
      <c r="LEC3" s="48"/>
      <c r="LED3" s="48"/>
      <c r="LEE3" s="48"/>
      <c r="LEF3" s="48"/>
      <c r="LEG3" s="49"/>
      <c r="LEH3" s="48"/>
      <c r="LEI3" s="48"/>
      <c r="LEJ3" s="48"/>
      <c r="LEK3" s="48"/>
      <c r="LEL3" s="48"/>
      <c r="LEM3" s="48"/>
      <c r="LEN3" s="48"/>
      <c r="LEO3" s="48"/>
      <c r="LEP3" s="48"/>
      <c r="LEQ3" s="48"/>
      <c r="LER3" s="48"/>
      <c r="LES3" s="48"/>
      <c r="LET3" s="48"/>
      <c r="LEU3" s="49"/>
      <c r="LEV3" s="48"/>
      <c r="LEW3" s="48"/>
      <c r="LEX3" s="48"/>
      <c r="LEY3" s="48"/>
      <c r="LEZ3" s="48"/>
      <c r="LFA3" s="48"/>
      <c r="LFB3" s="48"/>
      <c r="LFC3" s="48"/>
      <c r="LFD3" s="48"/>
      <c r="LFE3" s="48"/>
      <c r="LFF3" s="48"/>
      <c r="LFG3" s="48"/>
      <c r="LFH3" s="48"/>
      <c r="LFI3" s="49"/>
      <c r="LFJ3" s="48"/>
      <c r="LFK3" s="48"/>
      <c r="LFL3" s="48"/>
      <c r="LFM3" s="48"/>
      <c r="LFN3" s="48"/>
      <c r="LFO3" s="48"/>
      <c r="LFP3" s="48"/>
      <c r="LFQ3" s="48"/>
      <c r="LFR3" s="48"/>
      <c r="LFS3" s="48"/>
      <c r="LFT3" s="48"/>
      <c r="LFU3" s="48"/>
      <c r="LFV3" s="48"/>
      <c r="LFW3" s="49"/>
      <c r="LFX3" s="48"/>
      <c r="LFY3" s="48"/>
      <c r="LFZ3" s="48"/>
      <c r="LGA3" s="48"/>
      <c r="LGB3" s="48"/>
      <c r="LGC3" s="48"/>
      <c r="LGD3" s="48"/>
      <c r="LGE3" s="48"/>
      <c r="LGF3" s="48"/>
      <c r="LGG3" s="48"/>
      <c r="LGH3" s="48"/>
      <c r="LGI3" s="48"/>
      <c r="LGJ3" s="48"/>
      <c r="LGK3" s="49"/>
      <c r="LGL3" s="48"/>
      <c r="LGM3" s="48"/>
      <c r="LGN3" s="48"/>
      <c r="LGO3" s="48"/>
      <c r="LGP3" s="48"/>
      <c r="LGQ3" s="48"/>
      <c r="LGR3" s="48"/>
      <c r="LGS3" s="48"/>
      <c r="LGT3" s="48"/>
      <c r="LGU3" s="48"/>
      <c r="LGV3" s="48"/>
      <c r="LGW3" s="48"/>
      <c r="LGX3" s="48"/>
      <c r="LGY3" s="49"/>
      <c r="LGZ3" s="48"/>
      <c r="LHA3" s="48"/>
      <c r="LHB3" s="48"/>
      <c r="LHC3" s="48"/>
      <c r="LHD3" s="48"/>
      <c r="LHE3" s="48"/>
      <c r="LHF3" s="48"/>
      <c r="LHG3" s="48"/>
      <c r="LHH3" s="48"/>
      <c r="LHI3" s="48"/>
      <c r="LHJ3" s="48"/>
      <c r="LHK3" s="48"/>
      <c r="LHL3" s="48"/>
      <c r="LHM3" s="49"/>
      <c r="LHN3" s="48"/>
      <c r="LHO3" s="48"/>
      <c r="LHP3" s="48"/>
      <c r="LHQ3" s="48"/>
      <c r="LHR3" s="48"/>
      <c r="LHS3" s="48"/>
      <c r="LHT3" s="48"/>
      <c r="LHU3" s="48"/>
      <c r="LHV3" s="48"/>
      <c r="LHW3" s="48"/>
      <c r="LHX3" s="48"/>
      <c r="LHY3" s="48"/>
      <c r="LHZ3" s="48"/>
      <c r="LIA3" s="49"/>
      <c r="LIB3" s="48"/>
      <c r="LIC3" s="48"/>
      <c r="LID3" s="48"/>
      <c r="LIE3" s="48"/>
      <c r="LIF3" s="48"/>
      <c r="LIG3" s="48"/>
      <c r="LIH3" s="48"/>
      <c r="LII3" s="48"/>
      <c r="LIJ3" s="48"/>
      <c r="LIK3" s="48"/>
      <c r="LIL3" s="48"/>
      <c r="LIM3" s="48"/>
      <c r="LIN3" s="48"/>
      <c r="LIO3" s="49"/>
      <c r="LIP3" s="48"/>
      <c r="LIQ3" s="48"/>
      <c r="LIR3" s="48"/>
      <c r="LIS3" s="48"/>
      <c r="LIT3" s="48"/>
      <c r="LIU3" s="48"/>
      <c r="LIV3" s="48"/>
      <c r="LIW3" s="48"/>
      <c r="LIX3" s="48"/>
      <c r="LIY3" s="48"/>
      <c r="LIZ3" s="48"/>
      <c r="LJA3" s="48"/>
      <c r="LJB3" s="48"/>
      <c r="LJC3" s="49"/>
      <c r="LJD3" s="48"/>
      <c r="LJE3" s="48"/>
      <c r="LJF3" s="48"/>
      <c r="LJG3" s="48"/>
      <c r="LJH3" s="48"/>
      <c r="LJI3" s="48"/>
      <c r="LJJ3" s="48"/>
      <c r="LJK3" s="48"/>
      <c r="LJL3" s="48"/>
      <c r="LJM3" s="48"/>
      <c r="LJN3" s="48"/>
      <c r="LJO3" s="48"/>
      <c r="LJP3" s="48"/>
      <c r="LJQ3" s="49"/>
      <c r="LJR3" s="48"/>
      <c r="LJS3" s="48"/>
      <c r="LJT3" s="48"/>
      <c r="LJU3" s="48"/>
      <c r="LJV3" s="48"/>
      <c r="LJW3" s="48"/>
      <c r="LJX3" s="48"/>
      <c r="LJY3" s="48"/>
      <c r="LJZ3" s="48"/>
      <c r="LKA3" s="48"/>
      <c r="LKB3" s="48"/>
      <c r="LKC3" s="48"/>
      <c r="LKD3" s="48"/>
      <c r="LKE3" s="49"/>
      <c r="LKF3" s="48"/>
      <c r="LKG3" s="48"/>
      <c r="LKH3" s="48"/>
      <c r="LKI3" s="48"/>
      <c r="LKJ3" s="48"/>
      <c r="LKK3" s="48"/>
      <c r="LKL3" s="48"/>
      <c r="LKM3" s="48"/>
      <c r="LKN3" s="48"/>
      <c r="LKO3" s="48"/>
      <c r="LKP3" s="48"/>
      <c r="LKQ3" s="48"/>
      <c r="LKR3" s="48"/>
      <c r="LKS3" s="49"/>
      <c r="LKT3" s="48"/>
      <c r="LKU3" s="48"/>
      <c r="LKV3" s="48"/>
      <c r="LKW3" s="48"/>
      <c r="LKX3" s="48"/>
      <c r="LKY3" s="48"/>
      <c r="LKZ3" s="48"/>
      <c r="LLA3" s="48"/>
      <c r="LLB3" s="48"/>
      <c r="LLC3" s="48"/>
      <c r="LLD3" s="48"/>
      <c r="LLE3" s="48"/>
      <c r="LLF3" s="48"/>
      <c r="LLG3" s="49"/>
      <c r="LLH3" s="48"/>
      <c r="LLI3" s="48"/>
      <c r="LLJ3" s="48"/>
      <c r="LLK3" s="48"/>
      <c r="LLL3" s="48"/>
      <c r="LLM3" s="48"/>
      <c r="LLN3" s="48"/>
      <c r="LLO3" s="48"/>
      <c r="LLP3" s="48"/>
      <c r="LLQ3" s="48"/>
      <c r="LLR3" s="48"/>
      <c r="LLS3" s="48"/>
      <c r="LLT3" s="48"/>
      <c r="LLU3" s="49"/>
      <c r="LLV3" s="48"/>
      <c r="LLW3" s="48"/>
      <c r="LLX3" s="48"/>
      <c r="LLY3" s="48"/>
      <c r="LLZ3" s="48"/>
      <c r="LMA3" s="48"/>
      <c r="LMB3" s="48"/>
      <c r="LMC3" s="48"/>
      <c r="LMD3" s="48"/>
      <c r="LME3" s="48"/>
      <c r="LMF3" s="48"/>
      <c r="LMG3" s="48"/>
      <c r="LMH3" s="48"/>
      <c r="LMI3" s="49"/>
      <c r="LMJ3" s="48"/>
      <c r="LMK3" s="48"/>
      <c r="LML3" s="48"/>
      <c r="LMM3" s="48"/>
      <c r="LMN3" s="48"/>
      <c r="LMO3" s="48"/>
      <c r="LMP3" s="48"/>
      <c r="LMQ3" s="48"/>
      <c r="LMR3" s="48"/>
      <c r="LMS3" s="48"/>
      <c r="LMT3" s="48"/>
      <c r="LMU3" s="48"/>
      <c r="LMV3" s="48"/>
      <c r="LMW3" s="49"/>
      <c r="LMX3" s="48"/>
      <c r="LMY3" s="48"/>
      <c r="LMZ3" s="48"/>
      <c r="LNA3" s="48"/>
      <c r="LNB3" s="48"/>
      <c r="LNC3" s="48"/>
      <c r="LND3" s="48"/>
      <c r="LNE3" s="48"/>
      <c r="LNF3" s="48"/>
      <c r="LNG3" s="48"/>
      <c r="LNH3" s="48"/>
      <c r="LNI3" s="48"/>
      <c r="LNJ3" s="48"/>
      <c r="LNK3" s="49"/>
      <c r="LNL3" s="48"/>
      <c r="LNM3" s="48"/>
      <c r="LNN3" s="48"/>
      <c r="LNO3" s="48"/>
      <c r="LNP3" s="48"/>
      <c r="LNQ3" s="48"/>
      <c r="LNR3" s="48"/>
      <c r="LNS3" s="48"/>
      <c r="LNT3" s="48"/>
      <c r="LNU3" s="48"/>
      <c r="LNV3" s="48"/>
      <c r="LNW3" s="48"/>
      <c r="LNX3" s="48"/>
      <c r="LNY3" s="49"/>
      <c r="LNZ3" s="48"/>
      <c r="LOA3" s="48"/>
      <c r="LOB3" s="48"/>
      <c r="LOC3" s="48"/>
      <c r="LOD3" s="48"/>
      <c r="LOE3" s="48"/>
      <c r="LOF3" s="48"/>
      <c r="LOG3" s="48"/>
      <c r="LOH3" s="48"/>
      <c r="LOI3" s="48"/>
      <c r="LOJ3" s="48"/>
      <c r="LOK3" s="48"/>
      <c r="LOL3" s="48"/>
      <c r="LOM3" s="49"/>
      <c r="LON3" s="48"/>
      <c r="LOO3" s="48"/>
      <c r="LOP3" s="48"/>
      <c r="LOQ3" s="48"/>
      <c r="LOR3" s="48"/>
      <c r="LOS3" s="48"/>
      <c r="LOT3" s="48"/>
      <c r="LOU3" s="48"/>
      <c r="LOV3" s="48"/>
      <c r="LOW3" s="48"/>
      <c r="LOX3" s="48"/>
      <c r="LOY3" s="48"/>
      <c r="LOZ3" s="48"/>
      <c r="LPA3" s="49"/>
      <c r="LPB3" s="48"/>
      <c r="LPC3" s="48"/>
      <c r="LPD3" s="48"/>
      <c r="LPE3" s="48"/>
      <c r="LPF3" s="48"/>
      <c r="LPG3" s="48"/>
      <c r="LPH3" s="48"/>
      <c r="LPI3" s="48"/>
      <c r="LPJ3" s="48"/>
      <c r="LPK3" s="48"/>
      <c r="LPL3" s="48"/>
      <c r="LPM3" s="48"/>
      <c r="LPN3" s="48"/>
      <c r="LPO3" s="49"/>
      <c r="LPP3" s="48"/>
      <c r="LPQ3" s="48"/>
      <c r="LPR3" s="48"/>
      <c r="LPS3" s="48"/>
      <c r="LPT3" s="48"/>
      <c r="LPU3" s="48"/>
      <c r="LPV3" s="48"/>
      <c r="LPW3" s="48"/>
      <c r="LPX3" s="48"/>
      <c r="LPY3" s="48"/>
      <c r="LPZ3" s="48"/>
      <c r="LQA3" s="48"/>
      <c r="LQB3" s="48"/>
      <c r="LQC3" s="49"/>
      <c r="LQD3" s="48"/>
      <c r="LQE3" s="48"/>
      <c r="LQF3" s="48"/>
      <c r="LQG3" s="48"/>
      <c r="LQH3" s="48"/>
      <c r="LQI3" s="48"/>
      <c r="LQJ3" s="48"/>
      <c r="LQK3" s="48"/>
      <c r="LQL3" s="48"/>
      <c r="LQM3" s="48"/>
      <c r="LQN3" s="48"/>
      <c r="LQO3" s="48"/>
      <c r="LQP3" s="48"/>
      <c r="LQQ3" s="49"/>
      <c r="LQR3" s="48"/>
      <c r="LQS3" s="48"/>
      <c r="LQT3" s="48"/>
      <c r="LQU3" s="48"/>
      <c r="LQV3" s="48"/>
      <c r="LQW3" s="48"/>
      <c r="LQX3" s="48"/>
      <c r="LQY3" s="48"/>
      <c r="LQZ3" s="48"/>
      <c r="LRA3" s="48"/>
      <c r="LRB3" s="48"/>
      <c r="LRC3" s="48"/>
      <c r="LRD3" s="48"/>
      <c r="LRE3" s="49"/>
      <c r="LRF3" s="48"/>
      <c r="LRG3" s="48"/>
      <c r="LRH3" s="48"/>
      <c r="LRI3" s="48"/>
      <c r="LRJ3" s="48"/>
      <c r="LRK3" s="48"/>
      <c r="LRL3" s="48"/>
      <c r="LRM3" s="48"/>
      <c r="LRN3" s="48"/>
      <c r="LRO3" s="48"/>
      <c r="LRP3" s="48"/>
      <c r="LRQ3" s="48"/>
      <c r="LRR3" s="48"/>
      <c r="LRS3" s="49"/>
      <c r="LRT3" s="48"/>
      <c r="LRU3" s="48"/>
      <c r="LRV3" s="48"/>
      <c r="LRW3" s="48"/>
      <c r="LRX3" s="48"/>
      <c r="LRY3" s="48"/>
      <c r="LRZ3" s="48"/>
      <c r="LSA3" s="48"/>
      <c r="LSB3" s="48"/>
      <c r="LSC3" s="48"/>
      <c r="LSD3" s="48"/>
      <c r="LSE3" s="48"/>
      <c r="LSF3" s="48"/>
      <c r="LSG3" s="49"/>
      <c r="LSH3" s="48"/>
      <c r="LSI3" s="48"/>
      <c r="LSJ3" s="48"/>
      <c r="LSK3" s="48"/>
      <c r="LSL3" s="48"/>
      <c r="LSM3" s="48"/>
      <c r="LSN3" s="48"/>
      <c r="LSO3" s="48"/>
      <c r="LSP3" s="48"/>
      <c r="LSQ3" s="48"/>
      <c r="LSR3" s="48"/>
      <c r="LSS3" s="48"/>
      <c r="LST3" s="48"/>
      <c r="LSU3" s="49"/>
      <c r="LSV3" s="48"/>
      <c r="LSW3" s="48"/>
      <c r="LSX3" s="48"/>
      <c r="LSY3" s="48"/>
      <c r="LSZ3" s="48"/>
      <c r="LTA3" s="48"/>
      <c r="LTB3" s="48"/>
      <c r="LTC3" s="48"/>
      <c r="LTD3" s="48"/>
      <c r="LTE3" s="48"/>
      <c r="LTF3" s="48"/>
      <c r="LTG3" s="48"/>
      <c r="LTH3" s="48"/>
      <c r="LTI3" s="49"/>
      <c r="LTJ3" s="48"/>
      <c r="LTK3" s="48"/>
      <c r="LTL3" s="48"/>
      <c r="LTM3" s="48"/>
      <c r="LTN3" s="48"/>
      <c r="LTO3" s="48"/>
      <c r="LTP3" s="48"/>
      <c r="LTQ3" s="48"/>
      <c r="LTR3" s="48"/>
      <c r="LTS3" s="48"/>
      <c r="LTT3" s="48"/>
      <c r="LTU3" s="48"/>
      <c r="LTV3" s="48"/>
      <c r="LTW3" s="49"/>
      <c r="LTX3" s="48"/>
      <c r="LTY3" s="48"/>
      <c r="LTZ3" s="48"/>
      <c r="LUA3" s="48"/>
      <c r="LUB3" s="48"/>
      <c r="LUC3" s="48"/>
      <c r="LUD3" s="48"/>
      <c r="LUE3" s="48"/>
      <c r="LUF3" s="48"/>
      <c r="LUG3" s="48"/>
      <c r="LUH3" s="48"/>
      <c r="LUI3" s="48"/>
      <c r="LUJ3" s="48"/>
      <c r="LUK3" s="49"/>
      <c r="LUL3" s="48"/>
      <c r="LUM3" s="48"/>
      <c r="LUN3" s="48"/>
      <c r="LUO3" s="48"/>
      <c r="LUP3" s="48"/>
      <c r="LUQ3" s="48"/>
      <c r="LUR3" s="48"/>
      <c r="LUS3" s="48"/>
      <c r="LUT3" s="48"/>
      <c r="LUU3" s="48"/>
      <c r="LUV3" s="48"/>
      <c r="LUW3" s="48"/>
      <c r="LUX3" s="48"/>
      <c r="LUY3" s="49"/>
      <c r="LUZ3" s="48"/>
      <c r="LVA3" s="48"/>
      <c r="LVB3" s="48"/>
      <c r="LVC3" s="48"/>
      <c r="LVD3" s="48"/>
      <c r="LVE3" s="48"/>
      <c r="LVF3" s="48"/>
      <c r="LVG3" s="48"/>
      <c r="LVH3" s="48"/>
      <c r="LVI3" s="48"/>
      <c r="LVJ3" s="48"/>
      <c r="LVK3" s="48"/>
      <c r="LVL3" s="48"/>
      <c r="LVM3" s="49"/>
      <c r="LVN3" s="48"/>
      <c r="LVO3" s="48"/>
      <c r="LVP3" s="48"/>
      <c r="LVQ3" s="48"/>
      <c r="LVR3" s="48"/>
      <c r="LVS3" s="48"/>
      <c r="LVT3" s="48"/>
      <c r="LVU3" s="48"/>
      <c r="LVV3" s="48"/>
      <c r="LVW3" s="48"/>
      <c r="LVX3" s="48"/>
      <c r="LVY3" s="48"/>
      <c r="LVZ3" s="48"/>
      <c r="LWA3" s="49"/>
      <c r="LWB3" s="48"/>
      <c r="LWC3" s="48"/>
      <c r="LWD3" s="48"/>
      <c r="LWE3" s="48"/>
      <c r="LWF3" s="48"/>
      <c r="LWG3" s="48"/>
      <c r="LWH3" s="48"/>
      <c r="LWI3" s="48"/>
      <c r="LWJ3" s="48"/>
      <c r="LWK3" s="48"/>
      <c r="LWL3" s="48"/>
      <c r="LWM3" s="48"/>
      <c r="LWN3" s="48"/>
      <c r="LWO3" s="49"/>
      <c r="LWP3" s="48"/>
      <c r="LWQ3" s="48"/>
      <c r="LWR3" s="48"/>
      <c r="LWS3" s="48"/>
      <c r="LWT3" s="48"/>
      <c r="LWU3" s="48"/>
      <c r="LWV3" s="48"/>
      <c r="LWW3" s="48"/>
      <c r="LWX3" s="48"/>
      <c r="LWY3" s="48"/>
      <c r="LWZ3" s="48"/>
      <c r="LXA3" s="48"/>
      <c r="LXB3" s="48"/>
      <c r="LXC3" s="49"/>
      <c r="LXD3" s="48"/>
      <c r="LXE3" s="48"/>
      <c r="LXF3" s="48"/>
      <c r="LXG3" s="48"/>
      <c r="LXH3" s="48"/>
      <c r="LXI3" s="48"/>
      <c r="LXJ3" s="48"/>
      <c r="LXK3" s="48"/>
      <c r="LXL3" s="48"/>
      <c r="LXM3" s="48"/>
      <c r="LXN3" s="48"/>
      <c r="LXO3" s="48"/>
      <c r="LXP3" s="48"/>
      <c r="LXQ3" s="49"/>
      <c r="LXR3" s="48"/>
      <c r="LXS3" s="48"/>
      <c r="LXT3" s="48"/>
      <c r="LXU3" s="48"/>
      <c r="LXV3" s="48"/>
      <c r="LXW3" s="48"/>
      <c r="LXX3" s="48"/>
      <c r="LXY3" s="48"/>
      <c r="LXZ3" s="48"/>
      <c r="LYA3" s="48"/>
      <c r="LYB3" s="48"/>
      <c r="LYC3" s="48"/>
      <c r="LYD3" s="48"/>
      <c r="LYE3" s="49"/>
      <c r="LYF3" s="48"/>
      <c r="LYG3" s="48"/>
      <c r="LYH3" s="48"/>
      <c r="LYI3" s="48"/>
      <c r="LYJ3" s="48"/>
      <c r="LYK3" s="48"/>
      <c r="LYL3" s="48"/>
      <c r="LYM3" s="48"/>
      <c r="LYN3" s="48"/>
      <c r="LYO3" s="48"/>
      <c r="LYP3" s="48"/>
      <c r="LYQ3" s="48"/>
      <c r="LYR3" s="48"/>
      <c r="LYS3" s="49"/>
      <c r="LYT3" s="48"/>
      <c r="LYU3" s="48"/>
      <c r="LYV3" s="48"/>
      <c r="LYW3" s="48"/>
      <c r="LYX3" s="48"/>
      <c r="LYY3" s="48"/>
      <c r="LYZ3" s="48"/>
      <c r="LZA3" s="48"/>
      <c r="LZB3" s="48"/>
      <c r="LZC3" s="48"/>
      <c r="LZD3" s="48"/>
      <c r="LZE3" s="48"/>
      <c r="LZF3" s="48"/>
      <c r="LZG3" s="49"/>
      <c r="LZH3" s="48"/>
      <c r="LZI3" s="48"/>
      <c r="LZJ3" s="48"/>
      <c r="LZK3" s="48"/>
      <c r="LZL3" s="48"/>
      <c r="LZM3" s="48"/>
      <c r="LZN3" s="48"/>
      <c r="LZO3" s="48"/>
      <c r="LZP3" s="48"/>
      <c r="LZQ3" s="48"/>
      <c r="LZR3" s="48"/>
      <c r="LZS3" s="48"/>
      <c r="LZT3" s="48"/>
      <c r="LZU3" s="49"/>
      <c r="LZV3" s="48"/>
      <c r="LZW3" s="48"/>
      <c r="LZX3" s="48"/>
      <c r="LZY3" s="48"/>
      <c r="LZZ3" s="48"/>
      <c r="MAA3" s="48"/>
      <c r="MAB3" s="48"/>
      <c r="MAC3" s="48"/>
      <c r="MAD3" s="48"/>
      <c r="MAE3" s="48"/>
      <c r="MAF3" s="48"/>
      <c r="MAG3" s="48"/>
      <c r="MAH3" s="48"/>
      <c r="MAI3" s="49"/>
      <c r="MAJ3" s="48"/>
      <c r="MAK3" s="48"/>
      <c r="MAL3" s="48"/>
      <c r="MAM3" s="48"/>
      <c r="MAN3" s="48"/>
      <c r="MAO3" s="48"/>
      <c r="MAP3" s="48"/>
      <c r="MAQ3" s="48"/>
      <c r="MAR3" s="48"/>
      <c r="MAS3" s="48"/>
      <c r="MAT3" s="48"/>
      <c r="MAU3" s="48"/>
      <c r="MAV3" s="48"/>
      <c r="MAW3" s="49"/>
      <c r="MAX3" s="48"/>
      <c r="MAY3" s="48"/>
      <c r="MAZ3" s="48"/>
      <c r="MBA3" s="48"/>
      <c r="MBB3" s="48"/>
      <c r="MBC3" s="48"/>
      <c r="MBD3" s="48"/>
      <c r="MBE3" s="48"/>
      <c r="MBF3" s="48"/>
      <c r="MBG3" s="48"/>
      <c r="MBH3" s="48"/>
      <c r="MBI3" s="48"/>
      <c r="MBJ3" s="48"/>
      <c r="MBK3" s="49"/>
      <c r="MBL3" s="48"/>
      <c r="MBM3" s="48"/>
      <c r="MBN3" s="48"/>
      <c r="MBO3" s="48"/>
      <c r="MBP3" s="48"/>
      <c r="MBQ3" s="48"/>
      <c r="MBR3" s="48"/>
      <c r="MBS3" s="48"/>
      <c r="MBT3" s="48"/>
      <c r="MBU3" s="48"/>
      <c r="MBV3" s="48"/>
      <c r="MBW3" s="48"/>
      <c r="MBX3" s="48"/>
      <c r="MBY3" s="49"/>
      <c r="MBZ3" s="48"/>
      <c r="MCA3" s="48"/>
      <c r="MCB3" s="48"/>
      <c r="MCC3" s="48"/>
      <c r="MCD3" s="48"/>
      <c r="MCE3" s="48"/>
      <c r="MCF3" s="48"/>
      <c r="MCG3" s="48"/>
      <c r="MCH3" s="48"/>
      <c r="MCI3" s="48"/>
      <c r="MCJ3" s="48"/>
      <c r="MCK3" s="48"/>
      <c r="MCL3" s="48"/>
      <c r="MCM3" s="49"/>
      <c r="MCN3" s="48"/>
      <c r="MCO3" s="48"/>
      <c r="MCP3" s="48"/>
      <c r="MCQ3" s="48"/>
      <c r="MCR3" s="48"/>
      <c r="MCS3" s="48"/>
      <c r="MCT3" s="48"/>
      <c r="MCU3" s="48"/>
      <c r="MCV3" s="48"/>
      <c r="MCW3" s="48"/>
      <c r="MCX3" s="48"/>
      <c r="MCY3" s="48"/>
      <c r="MCZ3" s="48"/>
      <c r="MDA3" s="49"/>
      <c r="MDB3" s="48"/>
      <c r="MDC3" s="48"/>
      <c r="MDD3" s="48"/>
      <c r="MDE3" s="48"/>
      <c r="MDF3" s="48"/>
      <c r="MDG3" s="48"/>
      <c r="MDH3" s="48"/>
      <c r="MDI3" s="48"/>
      <c r="MDJ3" s="48"/>
      <c r="MDK3" s="48"/>
      <c r="MDL3" s="48"/>
      <c r="MDM3" s="48"/>
      <c r="MDN3" s="48"/>
      <c r="MDO3" s="49"/>
      <c r="MDP3" s="48"/>
      <c r="MDQ3" s="48"/>
      <c r="MDR3" s="48"/>
      <c r="MDS3" s="48"/>
      <c r="MDT3" s="48"/>
      <c r="MDU3" s="48"/>
      <c r="MDV3" s="48"/>
      <c r="MDW3" s="48"/>
      <c r="MDX3" s="48"/>
      <c r="MDY3" s="48"/>
      <c r="MDZ3" s="48"/>
      <c r="MEA3" s="48"/>
      <c r="MEB3" s="48"/>
      <c r="MEC3" s="49"/>
      <c r="MED3" s="48"/>
      <c r="MEE3" s="48"/>
      <c r="MEF3" s="48"/>
      <c r="MEG3" s="48"/>
      <c r="MEH3" s="48"/>
      <c r="MEI3" s="48"/>
      <c r="MEJ3" s="48"/>
      <c r="MEK3" s="48"/>
      <c r="MEL3" s="48"/>
      <c r="MEM3" s="48"/>
      <c r="MEN3" s="48"/>
      <c r="MEO3" s="48"/>
      <c r="MEP3" s="48"/>
      <c r="MEQ3" s="49"/>
      <c r="MER3" s="48"/>
      <c r="MES3" s="48"/>
      <c r="MET3" s="48"/>
      <c r="MEU3" s="48"/>
      <c r="MEV3" s="48"/>
      <c r="MEW3" s="48"/>
      <c r="MEX3" s="48"/>
      <c r="MEY3" s="48"/>
      <c r="MEZ3" s="48"/>
      <c r="MFA3" s="48"/>
      <c r="MFB3" s="48"/>
      <c r="MFC3" s="48"/>
      <c r="MFD3" s="48"/>
      <c r="MFE3" s="49"/>
      <c r="MFF3" s="48"/>
      <c r="MFG3" s="48"/>
      <c r="MFH3" s="48"/>
      <c r="MFI3" s="48"/>
      <c r="MFJ3" s="48"/>
      <c r="MFK3" s="48"/>
      <c r="MFL3" s="48"/>
      <c r="MFM3" s="48"/>
      <c r="MFN3" s="48"/>
      <c r="MFO3" s="48"/>
      <c r="MFP3" s="48"/>
      <c r="MFQ3" s="48"/>
      <c r="MFR3" s="48"/>
      <c r="MFS3" s="49"/>
      <c r="MFT3" s="48"/>
      <c r="MFU3" s="48"/>
      <c r="MFV3" s="48"/>
      <c r="MFW3" s="48"/>
      <c r="MFX3" s="48"/>
      <c r="MFY3" s="48"/>
      <c r="MFZ3" s="48"/>
      <c r="MGA3" s="48"/>
      <c r="MGB3" s="48"/>
      <c r="MGC3" s="48"/>
      <c r="MGD3" s="48"/>
      <c r="MGE3" s="48"/>
      <c r="MGF3" s="48"/>
      <c r="MGG3" s="49"/>
      <c r="MGH3" s="48"/>
      <c r="MGI3" s="48"/>
      <c r="MGJ3" s="48"/>
      <c r="MGK3" s="48"/>
      <c r="MGL3" s="48"/>
      <c r="MGM3" s="48"/>
      <c r="MGN3" s="48"/>
      <c r="MGO3" s="48"/>
      <c r="MGP3" s="48"/>
      <c r="MGQ3" s="48"/>
      <c r="MGR3" s="48"/>
      <c r="MGS3" s="48"/>
      <c r="MGT3" s="48"/>
      <c r="MGU3" s="49"/>
      <c r="MGV3" s="48"/>
      <c r="MGW3" s="48"/>
      <c r="MGX3" s="48"/>
      <c r="MGY3" s="48"/>
      <c r="MGZ3" s="48"/>
      <c r="MHA3" s="48"/>
      <c r="MHB3" s="48"/>
      <c r="MHC3" s="48"/>
      <c r="MHD3" s="48"/>
      <c r="MHE3" s="48"/>
      <c r="MHF3" s="48"/>
      <c r="MHG3" s="48"/>
      <c r="MHH3" s="48"/>
      <c r="MHI3" s="49"/>
      <c r="MHJ3" s="48"/>
      <c r="MHK3" s="48"/>
      <c r="MHL3" s="48"/>
      <c r="MHM3" s="48"/>
      <c r="MHN3" s="48"/>
      <c r="MHO3" s="48"/>
      <c r="MHP3" s="48"/>
      <c r="MHQ3" s="48"/>
      <c r="MHR3" s="48"/>
      <c r="MHS3" s="48"/>
      <c r="MHT3" s="48"/>
      <c r="MHU3" s="48"/>
      <c r="MHV3" s="48"/>
      <c r="MHW3" s="49"/>
      <c r="MHX3" s="48"/>
      <c r="MHY3" s="48"/>
      <c r="MHZ3" s="48"/>
      <c r="MIA3" s="48"/>
      <c r="MIB3" s="48"/>
      <c r="MIC3" s="48"/>
      <c r="MID3" s="48"/>
      <c r="MIE3" s="48"/>
      <c r="MIF3" s="48"/>
      <c r="MIG3" s="48"/>
      <c r="MIH3" s="48"/>
      <c r="MII3" s="48"/>
      <c r="MIJ3" s="48"/>
      <c r="MIK3" s="49"/>
      <c r="MIL3" s="48"/>
      <c r="MIM3" s="48"/>
      <c r="MIN3" s="48"/>
      <c r="MIO3" s="48"/>
      <c r="MIP3" s="48"/>
      <c r="MIQ3" s="48"/>
      <c r="MIR3" s="48"/>
      <c r="MIS3" s="48"/>
      <c r="MIT3" s="48"/>
      <c r="MIU3" s="48"/>
      <c r="MIV3" s="48"/>
      <c r="MIW3" s="48"/>
      <c r="MIX3" s="48"/>
      <c r="MIY3" s="49"/>
      <c r="MIZ3" s="48"/>
      <c r="MJA3" s="48"/>
      <c r="MJB3" s="48"/>
      <c r="MJC3" s="48"/>
      <c r="MJD3" s="48"/>
      <c r="MJE3" s="48"/>
      <c r="MJF3" s="48"/>
      <c r="MJG3" s="48"/>
      <c r="MJH3" s="48"/>
      <c r="MJI3" s="48"/>
      <c r="MJJ3" s="48"/>
      <c r="MJK3" s="48"/>
      <c r="MJL3" s="48"/>
      <c r="MJM3" s="49"/>
      <c r="MJN3" s="48"/>
      <c r="MJO3" s="48"/>
      <c r="MJP3" s="48"/>
      <c r="MJQ3" s="48"/>
      <c r="MJR3" s="48"/>
      <c r="MJS3" s="48"/>
      <c r="MJT3" s="48"/>
      <c r="MJU3" s="48"/>
      <c r="MJV3" s="48"/>
      <c r="MJW3" s="48"/>
      <c r="MJX3" s="48"/>
      <c r="MJY3" s="48"/>
      <c r="MJZ3" s="48"/>
      <c r="MKA3" s="49"/>
      <c r="MKB3" s="48"/>
      <c r="MKC3" s="48"/>
      <c r="MKD3" s="48"/>
      <c r="MKE3" s="48"/>
      <c r="MKF3" s="48"/>
      <c r="MKG3" s="48"/>
      <c r="MKH3" s="48"/>
      <c r="MKI3" s="48"/>
      <c r="MKJ3" s="48"/>
      <c r="MKK3" s="48"/>
      <c r="MKL3" s="48"/>
      <c r="MKM3" s="48"/>
      <c r="MKN3" s="48"/>
      <c r="MKO3" s="49"/>
      <c r="MKP3" s="48"/>
      <c r="MKQ3" s="48"/>
      <c r="MKR3" s="48"/>
      <c r="MKS3" s="48"/>
      <c r="MKT3" s="48"/>
      <c r="MKU3" s="48"/>
      <c r="MKV3" s="48"/>
      <c r="MKW3" s="48"/>
      <c r="MKX3" s="48"/>
      <c r="MKY3" s="48"/>
      <c r="MKZ3" s="48"/>
      <c r="MLA3" s="48"/>
      <c r="MLB3" s="48"/>
      <c r="MLC3" s="49"/>
      <c r="MLD3" s="48"/>
      <c r="MLE3" s="48"/>
      <c r="MLF3" s="48"/>
      <c r="MLG3" s="48"/>
      <c r="MLH3" s="48"/>
      <c r="MLI3" s="48"/>
      <c r="MLJ3" s="48"/>
      <c r="MLK3" s="48"/>
      <c r="MLL3" s="48"/>
      <c r="MLM3" s="48"/>
      <c r="MLN3" s="48"/>
      <c r="MLO3" s="48"/>
      <c r="MLP3" s="48"/>
      <c r="MLQ3" s="49"/>
      <c r="MLR3" s="48"/>
      <c r="MLS3" s="48"/>
      <c r="MLT3" s="48"/>
      <c r="MLU3" s="48"/>
      <c r="MLV3" s="48"/>
      <c r="MLW3" s="48"/>
      <c r="MLX3" s="48"/>
      <c r="MLY3" s="48"/>
      <c r="MLZ3" s="48"/>
      <c r="MMA3" s="48"/>
      <c r="MMB3" s="48"/>
      <c r="MMC3" s="48"/>
      <c r="MMD3" s="48"/>
      <c r="MME3" s="49"/>
      <c r="MMF3" s="48"/>
      <c r="MMG3" s="48"/>
      <c r="MMH3" s="48"/>
      <c r="MMI3" s="48"/>
      <c r="MMJ3" s="48"/>
      <c r="MMK3" s="48"/>
      <c r="MML3" s="48"/>
      <c r="MMM3" s="48"/>
      <c r="MMN3" s="48"/>
      <c r="MMO3" s="48"/>
      <c r="MMP3" s="48"/>
      <c r="MMQ3" s="48"/>
      <c r="MMR3" s="48"/>
      <c r="MMS3" s="49"/>
      <c r="MMT3" s="48"/>
      <c r="MMU3" s="48"/>
      <c r="MMV3" s="48"/>
      <c r="MMW3" s="48"/>
      <c r="MMX3" s="48"/>
      <c r="MMY3" s="48"/>
      <c r="MMZ3" s="48"/>
      <c r="MNA3" s="48"/>
      <c r="MNB3" s="48"/>
      <c r="MNC3" s="48"/>
      <c r="MND3" s="48"/>
      <c r="MNE3" s="48"/>
      <c r="MNF3" s="48"/>
      <c r="MNG3" s="49"/>
      <c r="MNH3" s="48"/>
      <c r="MNI3" s="48"/>
      <c r="MNJ3" s="48"/>
      <c r="MNK3" s="48"/>
      <c r="MNL3" s="48"/>
      <c r="MNM3" s="48"/>
      <c r="MNN3" s="48"/>
      <c r="MNO3" s="48"/>
      <c r="MNP3" s="48"/>
      <c r="MNQ3" s="48"/>
      <c r="MNR3" s="48"/>
      <c r="MNS3" s="48"/>
      <c r="MNT3" s="48"/>
      <c r="MNU3" s="49"/>
      <c r="MNV3" s="48"/>
      <c r="MNW3" s="48"/>
      <c r="MNX3" s="48"/>
      <c r="MNY3" s="48"/>
      <c r="MNZ3" s="48"/>
      <c r="MOA3" s="48"/>
      <c r="MOB3" s="48"/>
      <c r="MOC3" s="48"/>
      <c r="MOD3" s="48"/>
      <c r="MOE3" s="48"/>
      <c r="MOF3" s="48"/>
      <c r="MOG3" s="48"/>
      <c r="MOH3" s="48"/>
      <c r="MOI3" s="49"/>
      <c r="MOJ3" s="48"/>
      <c r="MOK3" s="48"/>
      <c r="MOL3" s="48"/>
      <c r="MOM3" s="48"/>
      <c r="MON3" s="48"/>
      <c r="MOO3" s="48"/>
      <c r="MOP3" s="48"/>
      <c r="MOQ3" s="48"/>
      <c r="MOR3" s="48"/>
      <c r="MOS3" s="48"/>
      <c r="MOT3" s="48"/>
      <c r="MOU3" s="48"/>
      <c r="MOV3" s="48"/>
      <c r="MOW3" s="49"/>
      <c r="MOX3" s="48"/>
      <c r="MOY3" s="48"/>
      <c r="MOZ3" s="48"/>
      <c r="MPA3" s="48"/>
      <c r="MPB3" s="48"/>
      <c r="MPC3" s="48"/>
      <c r="MPD3" s="48"/>
      <c r="MPE3" s="48"/>
      <c r="MPF3" s="48"/>
      <c r="MPG3" s="48"/>
      <c r="MPH3" s="48"/>
      <c r="MPI3" s="48"/>
      <c r="MPJ3" s="48"/>
      <c r="MPK3" s="49"/>
      <c r="MPL3" s="48"/>
      <c r="MPM3" s="48"/>
      <c r="MPN3" s="48"/>
      <c r="MPO3" s="48"/>
      <c r="MPP3" s="48"/>
      <c r="MPQ3" s="48"/>
      <c r="MPR3" s="48"/>
      <c r="MPS3" s="48"/>
      <c r="MPT3" s="48"/>
      <c r="MPU3" s="48"/>
      <c r="MPV3" s="48"/>
      <c r="MPW3" s="48"/>
      <c r="MPX3" s="48"/>
      <c r="MPY3" s="49"/>
      <c r="MPZ3" s="48"/>
      <c r="MQA3" s="48"/>
      <c r="MQB3" s="48"/>
      <c r="MQC3" s="48"/>
      <c r="MQD3" s="48"/>
      <c r="MQE3" s="48"/>
      <c r="MQF3" s="48"/>
      <c r="MQG3" s="48"/>
      <c r="MQH3" s="48"/>
      <c r="MQI3" s="48"/>
      <c r="MQJ3" s="48"/>
      <c r="MQK3" s="48"/>
      <c r="MQL3" s="48"/>
      <c r="MQM3" s="49"/>
      <c r="MQN3" s="48"/>
      <c r="MQO3" s="48"/>
      <c r="MQP3" s="48"/>
      <c r="MQQ3" s="48"/>
      <c r="MQR3" s="48"/>
      <c r="MQS3" s="48"/>
      <c r="MQT3" s="48"/>
      <c r="MQU3" s="48"/>
      <c r="MQV3" s="48"/>
      <c r="MQW3" s="48"/>
      <c r="MQX3" s="48"/>
      <c r="MQY3" s="48"/>
      <c r="MQZ3" s="48"/>
      <c r="MRA3" s="49"/>
      <c r="MRB3" s="48"/>
      <c r="MRC3" s="48"/>
      <c r="MRD3" s="48"/>
      <c r="MRE3" s="48"/>
      <c r="MRF3" s="48"/>
      <c r="MRG3" s="48"/>
      <c r="MRH3" s="48"/>
      <c r="MRI3" s="48"/>
      <c r="MRJ3" s="48"/>
      <c r="MRK3" s="48"/>
      <c r="MRL3" s="48"/>
      <c r="MRM3" s="48"/>
      <c r="MRN3" s="48"/>
      <c r="MRO3" s="49"/>
      <c r="MRP3" s="48"/>
      <c r="MRQ3" s="48"/>
      <c r="MRR3" s="48"/>
      <c r="MRS3" s="48"/>
      <c r="MRT3" s="48"/>
      <c r="MRU3" s="48"/>
      <c r="MRV3" s="48"/>
      <c r="MRW3" s="48"/>
      <c r="MRX3" s="48"/>
      <c r="MRY3" s="48"/>
      <c r="MRZ3" s="48"/>
      <c r="MSA3" s="48"/>
      <c r="MSB3" s="48"/>
      <c r="MSC3" s="49"/>
      <c r="MSD3" s="48"/>
      <c r="MSE3" s="48"/>
      <c r="MSF3" s="48"/>
      <c r="MSG3" s="48"/>
      <c r="MSH3" s="48"/>
      <c r="MSI3" s="48"/>
      <c r="MSJ3" s="48"/>
      <c r="MSK3" s="48"/>
      <c r="MSL3" s="48"/>
      <c r="MSM3" s="48"/>
      <c r="MSN3" s="48"/>
      <c r="MSO3" s="48"/>
      <c r="MSP3" s="48"/>
      <c r="MSQ3" s="49"/>
      <c r="MSR3" s="48"/>
      <c r="MSS3" s="48"/>
      <c r="MST3" s="48"/>
      <c r="MSU3" s="48"/>
      <c r="MSV3" s="48"/>
      <c r="MSW3" s="48"/>
      <c r="MSX3" s="48"/>
      <c r="MSY3" s="48"/>
      <c r="MSZ3" s="48"/>
      <c r="MTA3" s="48"/>
      <c r="MTB3" s="48"/>
      <c r="MTC3" s="48"/>
      <c r="MTD3" s="48"/>
      <c r="MTE3" s="49"/>
      <c r="MTF3" s="48"/>
      <c r="MTG3" s="48"/>
      <c r="MTH3" s="48"/>
      <c r="MTI3" s="48"/>
      <c r="MTJ3" s="48"/>
      <c r="MTK3" s="48"/>
      <c r="MTL3" s="48"/>
      <c r="MTM3" s="48"/>
      <c r="MTN3" s="48"/>
      <c r="MTO3" s="48"/>
      <c r="MTP3" s="48"/>
      <c r="MTQ3" s="48"/>
      <c r="MTR3" s="48"/>
      <c r="MTS3" s="49"/>
      <c r="MTT3" s="48"/>
      <c r="MTU3" s="48"/>
      <c r="MTV3" s="48"/>
      <c r="MTW3" s="48"/>
      <c r="MTX3" s="48"/>
      <c r="MTY3" s="48"/>
      <c r="MTZ3" s="48"/>
      <c r="MUA3" s="48"/>
      <c r="MUB3" s="48"/>
      <c r="MUC3" s="48"/>
      <c r="MUD3" s="48"/>
      <c r="MUE3" s="48"/>
      <c r="MUF3" s="48"/>
      <c r="MUG3" s="49"/>
      <c r="MUH3" s="48"/>
      <c r="MUI3" s="48"/>
      <c r="MUJ3" s="48"/>
      <c r="MUK3" s="48"/>
      <c r="MUL3" s="48"/>
      <c r="MUM3" s="48"/>
      <c r="MUN3" s="48"/>
      <c r="MUO3" s="48"/>
      <c r="MUP3" s="48"/>
      <c r="MUQ3" s="48"/>
      <c r="MUR3" s="48"/>
      <c r="MUS3" s="48"/>
      <c r="MUT3" s="48"/>
      <c r="MUU3" s="49"/>
      <c r="MUV3" s="48"/>
      <c r="MUW3" s="48"/>
      <c r="MUX3" s="48"/>
      <c r="MUY3" s="48"/>
      <c r="MUZ3" s="48"/>
      <c r="MVA3" s="48"/>
      <c r="MVB3" s="48"/>
      <c r="MVC3" s="48"/>
      <c r="MVD3" s="48"/>
      <c r="MVE3" s="48"/>
      <c r="MVF3" s="48"/>
      <c r="MVG3" s="48"/>
      <c r="MVH3" s="48"/>
      <c r="MVI3" s="49"/>
      <c r="MVJ3" s="48"/>
      <c r="MVK3" s="48"/>
      <c r="MVL3" s="48"/>
      <c r="MVM3" s="48"/>
      <c r="MVN3" s="48"/>
      <c r="MVO3" s="48"/>
      <c r="MVP3" s="48"/>
      <c r="MVQ3" s="48"/>
      <c r="MVR3" s="48"/>
      <c r="MVS3" s="48"/>
      <c r="MVT3" s="48"/>
      <c r="MVU3" s="48"/>
      <c r="MVV3" s="48"/>
      <c r="MVW3" s="49"/>
      <c r="MVX3" s="48"/>
      <c r="MVY3" s="48"/>
      <c r="MVZ3" s="48"/>
      <c r="MWA3" s="48"/>
      <c r="MWB3" s="48"/>
      <c r="MWC3" s="48"/>
      <c r="MWD3" s="48"/>
      <c r="MWE3" s="48"/>
      <c r="MWF3" s="48"/>
      <c r="MWG3" s="48"/>
      <c r="MWH3" s="48"/>
      <c r="MWI3" s="48"/>
      <c r="MWJ3" s="48"/>
      <c r="MWK3" s="49"/>
      <c r="MWL3" s="48"/>
      <c r="MWM3" s="48"/>
      <c r="MWN3" s="48"/>
      <c r="MWO3" s="48"/>
      <c r="MWP3" s="48"/>
      <c r="MWQ3" s="48"/>
      <c r="MWR3" s="48"/>
      <c r="MWS3" s="48"/>
      <c r="MWT3" s="48"/>
      <c r="MWU3" s="48"/>
      <c r="MWV3" s="48"/>
      <c r="MWW3" s="48"/>
      <c r="MWX3" s="48"/>
      <c r="MWY3" s="49"/>
      <c r="MWZ3" s="48"/>
      <c r="MXA3" s="48"/>
      <c r="MXB3" s="48"/>
      <c r="MXC3" s="48"/>
      <c r="MXD3" s="48"/>
      <c r="MXE3" s="48"/>
      <c r="MXF3" s="48"/>
      <c r="MXG3" s="48"/>
      <c r="MXH3" s="48"/>
      <c r="MXI3" s="48"/>
      <c r="MXJ3" s="48"/>
      <c r="MXK3" s="48"/>
      <c r="MXL3" s="48"/>
      <c r="MXM3" s="49"/>
      <c r="MXN3" s="48"/>
      <c r="MXO3" s="48"/>
      <c r="MXP3" s="48"/>
      <c r="MXQ3" s="48"/>
      <c r="MXR3" s="48"/>
      <c r="MXS3" s="48"/>
      <c r="MXT3" s="48"/>
      <c r="MXU3" s="48"/>
      <c r="MXV3" s="48"/>
      <c r="MXW3" s="48"/>
      <c r="MXX3" s="48"/>
      <c r="MXY3" s="48"/>
      <c r="MXZ3" s="48"/>
      <c r="MYA3" s="49"/>
      <c r="MYB3" s="48"/>
      <c r="MYC3" s="48"/>
      <c r="MYD3" s="48"/>
      <c r="MYE3" s="48"/>
      <c r="MYF3" s="48"/>
      <c r="MYG3" s="48"/>
      <c r="MYH3" s="48"/>
      <c r="MYI3" s="48"/>
      <c r="MYJ3" s="48"/>
      <c r="MYK3" s="48"/>
      <c r="MYL3" s="48"/>
      <c r="MYM3" s="48"/>
      <c r="MYN3" s="48"/>
      <c r="MYO3" s="49"/>
      <c r="MYP3" s="48"/>
      <c r="MYQ3" s="48"/>
      <c r="MYR3" s="48"/>
      <c r="MYS3" s="48"/>
      <c r="MYT3" s="48"/>
      <c r="MYU3" s="48"/>
      <c r="MYV3" s="48"/>
      <c r="MYW3" s="48"/>
      <c r="MYX3" s="48"/>
      <c r="MYY3" s="48"/>
      <c r="MYZ3" s="48"/>
      <c r="MZA3" s="48"/>
      <c r="MZB3" s="48"/>
      <c r="MZC3" s="49"/>
      <c r="MZD3" s="48"/>
      <c r="MZE3" s="48"/>
      <c r="MZF3" s="48"/>
      <c r="MZG3" s="48"/>
      <c r="MZH3" s="48"/>
      <c r="MZI3" s="48"/>
      <c r="MZJ3" s="48"/>
      <c r="MZK3" s="48"/>
      <c r="MZL3" s="48"/>
      <c r="MZM3" s="48"/>
      <c r="MZN3" s="48"/>
      <c r="MZO3" s="48"/>
      <c r="MZP3" s="48"/>
      <c r="MZQ3" s="49"/>
      <c r="MZR3" s="48"/>
      <c r="MZS3" s="48"/>
      <c r="MZT3" s="48"/>
      <c r="MZU3" s="48"/>
      <c r="MZV3" s="48"/>
      <c r="MZW3" s="48"/>
      <c r="MZX3" s="48"/>
      <c r="MZY3" s="48"/>
      <c r="MZZ3" s="48"/>
      <c r="NAA3" s="48"/>
      <c r="NAB3" s="48"/>
      <c r="NAC3" s="48"/>
      <c r="NAD3" s="48"/>
      <c r="NAE3" s="49"/>
      <c r="NAF3" s="48"/>
      <c r="NAG3" s="48"/>
      <c r="NAH3" s="48"/>
      <c r="NAI3" s="48"/>
      <c r="NAJ3" s="48"/>
      <c r="NAK3" s="48"/>
      <c r="NAL3" s="48"/>
      <c r="NAM3" s="48"/>
      <c r="NAN3" s="48"/>
      <c r="NAO3" s="48"/>
      <c r="NAP3" s="48"/>
      <c r="NAQ3" s="48"/>
      <c r="NAR3" s="48"/>
      <c r="NAS3" s="49"/>
      <c r="NAT3" s="48"/>
      <c r="NAU3" s="48"/>
      <c r="NAV3" s="48"/>
      <c r="NAW3" s="48"/>
      <c r="NAX3" s="48"/>
      <c r="NAY3" s="48"/>
      <c r="NAZ3" s="48"/>
      <c r="NBA3" s="48"/>
      <c r="NBB3" s="48"/>
      <c r="NBC3" s="48"/>
      <c r="NBD3" s="48"/>
      <c r="NBE3" s="48"/>
      <c r="NBF3" s="48"/>
      <c r="NBG3" s="49"/>
      <c r="NBH3" s="48"/>
      <c r="NBI3" s="48"/>
      <c r="NBJ3" s="48"/>
      <c r="NBK3" s="48"/>
      <c r="NBL3" s="48"/>
      <c r="NBM3" s="48"/>
      <c r="NBN3" s="48"/>
      <c r="NBO3" s="48"/>
      <c r="NBP3" s="48"/>
      <c r="NBQ3" s="48"/>
      <c r="NBR3" s="48"/>
      <c r="NBS3" s="48"/>
      <c r="NBT3" s="48"/>
      <c r="NBU3" s="49"/>
      <c r="NBV3" s="48"/>
      <c r="NBW3" s="48"/>
      <c r="NBX3" s="48"/>
      <c r="NBY3" s="48"/>
      <c r="NBZ3" s="48"/>
      <c r="NCA3" s="48"/>
      <c r="NCB3" s="48"/>
      <c r="NCC3" s="48"/>
      <c r="NCD3" s="48"/>
      <c r="NCE3" s="48"/>
      <c r="NCF3" s="48"/>
      <c r="NCG3" s="48"/>
      <c r="NCH3" s="48"/>
      <c r="NCI3" s="49"/>
      <c r="NCJ3" s="48"/>
      <c r="NCK3" s="48"/>
      <c r="NCL3" s="48"/>
      <c r="NCM3" s="48"/>
      <c r="NCN3" s="48"/>
      <c r="NCO3" s="48"/>
      <c r="NCP3" s="48"/>
      <c r="NCQ3" s="48"/>
      <c r="NCR3" s="48"/>
      <c r="NCS3" s="48"/>
      <c r="NCT3" s="48"/>
      <c r="NCU3" s="48"/>
      <c r="NCV3" s="48"/>
      <c r="NCW3" s="49"/>
      <c r="NCX3" s="48"/>
      <c r="NCY3" s="48"/>
      <c r="NCZ3" s="48"/>
      <c r="NDA3" s="48"/>
      <c r="NDB3" s="48"/>
      <c r="NDC3" s="48"/>
      <c r="NDD3" s="48"/>
      <c r="NDE3" s="48"/>
      <c r="NDF3" s="48"/>
      <c r="NDG3" s="48"/>
      <c r="NDH3" s="48"/>
      <c r="NDI3" s="48"/>
      <c r="NDJ3" s="48"/>
      <c r="NDK3" s="49"/>
      <c r="NDL3" s="48"/>
      <c r="NDM3" s="48"/>
      <c r="NDN3" s="48"/>
      <c r="NDO3" s="48"/>
      <c r="NDP3" s="48"/>
      <c r="NDQ3" s="48"/>
      <c r="NDR3" s="48"/>
      <c r="NDS3" s="48"/>
      <c r="NDT3" s="48"/>
      <c r="NDU3" s="48"/>
      <c r="NDV3" s="48"/>
      <c r="NDW3" s="48"/>
      <c r="NDX3" s="48"/>
      <c r="NDY3" s="49"/>
      <c r="NDZ3" s="48"/>
      <c r="NEA3" s="48"/>
      <c r="NEB3" s="48"/>
      <c r="NEC3" s="48"/>
      <c r="NED3" s="48"/>
      <c r="NEE3" s="48"/>
      <c r="NEF3" s="48"/>
      <c r="NEG3" s="48"/>
      <c r="NEH3" s="48"/>
      <c r="NEI3" s="48"/>
      <c r="NEJ3" s="48"/>
      <c r="NEK3" s="48"/>
      <c r="NEL3" s="48"/>
      <c r="NEM3" s="49"/>
      <c r="NEN3" s="48"/>
      <c r="NEO3" s="48"/>
      <c r="NEP3" s="48"/>
      <c r="NEQ3" s="48"/>
      <c r="NER3" s="48"/>
      <c r="NES3" s="48"/>
      <c r="NET3" s="48"/>
      <c r="NEU3" s="48"/>
      <c r="NEV3" s="48"/>
      <c r="NEW3" s="48"/>
      <c r="NEX3" s="48"/>
      <c r="NEY3" s="48"/>
      <c r="NEZ3" s="48"/>
      <c r="NFA3" s="49"/>
      <c r="NFB3" s="48"/>
      <c r="NFC3" s="48"/>
      <c r="NFD3" s="48"/>
      <c r="NFE3" s="48"/>
      <c r="NFF3" s="48"/>
      <c r="NFG3" s="48"/>
      <c r="NFH3" s="48"/>
      <c r="NFI3" s="48"/>
      <c r="NFJ3" s="48"/>
      <c r="NFK3" s="48"/>
      <c r="NFL3" s="48"/>
      <c r="NFM3" s="48"/>
      <c r="NFN3" s="48"/>
      <c r="NFO3" s="49"/>
      <c r="NFP3" s="48"/>
      <c r="NFQ3" s="48"/>
      <c r="NFR3" s="48"/>
      <c r="NFS3" s="48"/>
      <c r="NFT3" s="48"/>
      <c r="NFU3" s="48"/>
      <c r="NFV3" s="48"/>
      <c r="NFW3" s="48"/>
      <c r="NFX3" s="48"/>
      <c r="NFY3" s="48"/>
      <c r="NFZ3" s="48"/>
      <c r="NGA3" s="48"/>
      <c r="NGB3" s="48"/>
      <c r="NGC3" s="49"/>
      <c r="NGD3" s="48"/>
      <c r="NGE3" s="48"/>
      <c r="NGF3" s="48"/>
      <c r="NGG3" s="48"/>
      <c r="NGH3" s="48"/>
      <c r="NGI3" s="48"/>
      <c r="NGJ3" s="48"/>
      <c r="NGK3" s="48"/>
      <c r="NGL3" s="48"/>
      <c r="NGM3" s="48"/>
      <c r="NGN3" s="48"/>
      <c r="NGO3" s="48"/>
      <c r="NGP3" s="48"/>
      <c r="NGQ3" s="49"/>
      <c r="NGR3" s="48"/>
      <c r="NGS3" s="48"/>
      <c r="NGT3" s="48"/>
      <c r="NGU3" s="48"/>
      <c r="NGV3" s="48"/>
      <c r="NGW3" s="48"/>
      <c r="NGX3" s="48"/>
      <c r="NGY3" s="48"/>
      <c r="NGZ3" s="48"/>
      <c r="NHA3" s="48"/>
      <c r="NHB3" s="48"/>
      <c r="NHC3" s="48"/>
      <c r="NHD3" s="48"/>
      <c r="NHE3" s="49"/>
      <c r="NHF3" s="48"/>
      <c r="NHG3" s="48"/>
      <c r="NHH3" s="48"/>
      <c r="NHI3" s="48"/>
      <c r="NHJ3" s="48"/>
      <c r="NHK3" s="48"/>
      <c r="NHL3" s="48"/>
      <c r="NHM3" s="48"/>
      <c r="NHN3" s="48"/>
      <c r="NHO3" s="48"/>
      <c r="NHP3" s="48"/>
      <c r="NHQ3" s="48"/>
      <c r="NHR3" s="48"/>
      <c r="NHS3" s="49"/>
      <c r="NHT3" s="48"/>
      <c r="NHU3" s="48"/>
      <c r="NHV3" s="48"/>
      <c r="NHW3" s="48"/>
      <c r="NHX3" s="48"/>
      <c r="NHY3" s="48"/>
      <c r="NHZ3" s="48"/>
      <c r="NIA3" s="48"/>
      <c r="NIB3" s="48"/>
      <c r="NIC3" s="48"/>
      <c r="NID3" s="48"/>
      <c r="NIE3" s="48"/>
      <c r="NIF3" s="48"/>
      <c r="NIG3" s="49"/>
      <c r="NIH3" s="48"/>
      <c r="NII3" s="48"/>
      <c r="NIJ3" s="48"/>
      <c r="NIK3" s="48"/>
      <c r="NIL3" s="48"/>
      <c r="NIM3" s="48"/>
      <c r="NIN3" s="48"/>
      <c r="NIO3" s="48"/>
      <c r="NIP3" s="48"/>
      <c r="NIQ3" s="48"/>
      <c r="NIR3" s="48"/>
      <c r="NIS3" s="48"/>
      <c r="NIT3" s="48"/>
      <c r="NIU3" s="49"/>
      <c r="NIV3" s="48"/>
      <c r="NIW3" s="48"/>
      <c r="NIX3" s="48"/>
      <c r="NIY3" s="48"/>
      <c r="NIZ3" s="48"/>
      <c r="NJA3" s="48"/>
      <c r="NJB3" s="48"/>
      <c r="NJC3" s="48"/>
      <c r="NJD3" s="48"/>
      <c r="NJE3" s="48"/>
      <c r="NJF3" s="48"/>
      <c r="NJG3" s="48"/>
      <c r="NJH3" s="48"/>
      <c r="NJI3" s="49"/>
      <c r="NJJ3" s="48"/>
      <c r="NJK3" s="48"/>
      <c r="NJL3" s="48"/>
      <c r="NJM3" s="48"/>
      <c r="NJN3" s="48"/>
      <c r="NJO3" s="48"/>
      <c r="NJP3" s="48"/>
      <c r="NJQ3" s="48"/>
      <c r="NJR3" s="48"/>
      <c r="NJS3" s="48"/>
      <c r="NJT3" s="48"/>
      <c r="NJU3" s="48"/>
      <c r="NJV3" s="48"/>
      <c r="NJW3" s="49"/>
      <c r="NJX3" s="48"/>
      <c r="NJY3" s="48"/>
      <c r="NJZ3" s="48"/>
      <c r="NKA3" s="48"/>
      <c r="NKB3" s="48"/>
      <c r="NKC3" s="48"/>
      <c r="NKD3" s="48"/>
      <c r="NKE3" s="48"/>
      <c r="NKF3" s="48"/>
      <c r="NKG3" s="48"/>
      <c r="NKH3" s="48"/>
      <c r="NKI3" s="48"/>
      <c r="NKJ3" s="48"/>
      <c r="NKK3" s="49"/>
      <c r="NKL3" s="48"/>
      <c r="NKM3" s="48"/>
      <c r="NKN3" s="48"/>
      <c r="NKO3" s="48"/>
      <c r="NKP3" s="48"/>
      <c r="NKQ3" s="48"/>
      <c r="NKR3" s="48"/>
      <c r="NKS3" s="48"/>
      <c r="NKT3" s="48"/>
      <c r="NKU3" s="48"/>
      <c r="NKV3" s="48"/>
      <c r="NKW3" s="48"/>
      <c r="NKX3" s="48"/>
      <c r="NKY3" s="49"/>
      <c r="NKZ3" s="48"/>
      <c r="NLA3" s="48"/>
      <c r="NLB3" s="48"/>
      <c r="NLC3" s="48"/>
      <c r="NLD3" s="48"/>
      <c r="NLE3" s="48"/>
      <c r="NLF3" s="48"/>
      <c r="NLG3" s="48"/>
      <c r="NLH3" s="48"/>
      <c r="NLI3" s="48"/>
      <c r="NLJ3" s="48"/>
      <c r="NLK3" s="48"/>
      <c r="NLL3" s="48"/>
      <c r="NLM3" s="49"/>
      <c r="NLN3" s="48"/>
      <c r="NLO3" s="48"/>
      <c r="NLP3" s="48"/>
      <c r="NLQ3" s="48"/>
      <c r="NLR3" s="48"/>
      <c r="NLS3" s="48"/>
      <c r="NLT3" s="48"/>
      <c r="NLU3" s="48"/>
      <c r="NLV3" s="48"/>
      <c r="NLW3" s="48"/>
      <c r="NLX3" s="48"/>
      <c r="NLY3" s="48"/>
      <c r="NLZ3" s="48"/>
      <c r="NMA3" s="49"/>
      <c r="NMB3" s="48"/>
      <c r="NMC3" s="48"/>
      <c r="NMD3" s="48"/>
      <c r="NME3" s="48"/>
      <c r="NMF3" s="48"/>
      <c r="NMG3" s="48"/>
      <c r="NMH3" s="48"/>
      <c r="NMI3" s="48"/>
      <c r="NMJ3" s="48"/>
      <c r="NMK3" s="48"/>
      <c r="NML3" s="48"/>
      <c r="NMM3" s="48"/>
      <c r="NMN3" s="48"/>
      <c r="NMO3" s="49"/>
      <c r="NMP3" s="48"/>
      <c r="NMQ3" s="48"/>
      <c r="NMR3" s="48"/>
      <c r="NMS3" s="48"/>
      <c r="NMT3" s="48"/>
      <c r="NMU3" s="48"/>
      <c r="NMV3" s="48"/>
      <c r="NMW3" s="48"/>
      <c r="NMX3" s="48"/>
      <c r="NMY3" s="48"/>
      <c r="NMZ3" s="48"/>
      <c r="NNA3" s="48"/>
      <c r="NNB3" s="48"/>
      <c r="NNC3" s="49"/>
      <c r="NND3" s="48"/>
      <c r="NNE3" s="48"/>
      <c r="NNF3" s="48"/>
      <c r="NNG3" s="48"/>
      <c r="NNH3" s="48"/>
      <c r="NNI3" s="48"/>
      <c r="NNJ3" s="48"/>
      <c r="NNK3" s="48"/>
      <c r="NNL3" s="48"/>
      <c r="NNM3" s="48"/>
      <c r="NNN3" s="48"/>
      <c r="NNO3" s="48"/>
      <c r="NNP3" s="48"/>
      <c r="NNQ3" s="49"/>
      <c r="NNR3" s="48"/>
      <c r="NNS3" s="48"/>
      <c r="NNT3" s="48"/>
      <c r="NNU3" s="48"/>
      <c r="NNV3" s="48"/>
      <c r="NNW3" s="48"/>
      <c r="NNX3" s="48"/>
      <c r="NNY3" s="48"/>
      <c r="NNZ3" s="48"/>
      <c r="NOA3" s="48"/>
      <c r="NOB3" s="48"/>
      <c r="NOC3" s="48"/>
      <c r="NOD3" s="48"/>
      <c r="NOE3" s="49"/>
      <c r="NOF3" s="48"/>
      <c r="NOG3" s="48"/>
      <c r="NOH3" s="48"/>
      <c r="NOI3" s="48"/>
      <c r="NOJ3" s="48"/>
      <c r="NOK3" s="48"/>
      <c r="NOL3" s="48"/>
      <c r="NOM3" s="48"/>
      <c r="NON3" s="48"/>
      <c r="NOO3" s="48"/>
      <c r="NOP3" s="48"/>
      <c r="NOQ3" s="48"/>
      <c r="NOR3" s="48"/>
      <c r="NOS3" s="49"/>
      <c r="NOT3" s="48"/>
      <c r="NOU3" s="48"/>
      <c r="NOV3" s="48"/>
      <c r="NOW3" s="48"/>
      <c r="NOX3" s="48"/>
      <c r="NOY3" s="48"/>
      <c r="NOZ3" s="48"/>
      <c r="NPA3" s="48"/>
      <c r="NPB3" s="48"/>
      <c r="NPC3" s="48"/>
      <c r="NPD3" s="48"/>
      <c r="NPE3" s="48"/>
      <c r="NPF3" s="48"/>
      <c r="NPG3" s="49"/>
      <c r="NPH3" s="48"/>
      <c r="NPI3" s="48"/>
      <c r="NPJ3" s="48"/>
      <c r="NPK3" s="48"/>
      <c r="NPL3" s="48"/>
      <c r="NPM3" s="48"/>
      <c r="NPN3" s="48"/>
      <c r="NPO3" s="48"/>
      <c r="NPP3" s="48"/>
      <c r="NPQ3" s="48"/>
      <c r="NPR3" s="48"/>
      <c r="NPS3" s="48"/>
      <c r="NPT3" s="48"/>
      <c r="NPU3" s="49"/>
      <c r="NPV3" s="48"/>
      <c r="NPW3" s="48"/>
      <c r="NPX3" s="48"/>
      <c r="NPY3" s="48"/>
      <c r="NPZ3" s="48"/>
      <c r="NQA3" s="48"/>
      <c r="NQB3" s="48"/>
      <c r="NQC3" s="48"/>
      <c r="NQD3" s="48"/>
      <c r="NQE3" s="48"/>
      <c r="NQF3" s="48"/>
      <c r="NQG3" s="48"/>
      <c r="NQH3" s="48"/>
      <c r="NQI3" s="49"/>
      <c r="NQJ3" s="48"/>
      <c r="NQK3" s="48"/>
      <c r="NQL3" s="48"/>
      <c r="NQM3" s="48"/>
      <c r="NQN3" s="48"/>
      <c r="NQO3" s="48"/>
      <c r="NQP3" s="48"/>
      <c r="NQQ3" s="48"/>
      <c r="NQR3" s="48"/>
      <c r="NQS3" s="48"/>
      <c r="NQT3" s="48"/>
      <c r="NQU3" s="48"/>
      <c r="NQV3" s="48"/>
      <c r="NQW3" s="49"/>
      <c r="NQX3" s="48"/>
      <c r="NQY3" s="48"/>
      <c r="NQZ3" s="48"/>
      <c r="NRA3" s="48"/>
      <c r="NRB3" s="48"/>
      <c r="NRC3" s="48"/>
      <c r="NRD3" s="48"/>
      <c r="NRE3" s="48"/>
      <c r="NRF3" s="48"/>
      <c r="NRG3" s="48"/>
      <c r="NRH3" s="48"/>
      <c r="NRI3" s="48"/>
      <c r="NRJ3" s="48"/>
      <c r="NRK3" s="49"/>
      <c r="NRL3" s="48"/>
      <c r="NRM3" s="48"/>
      <c r="NRN3" s="48"/>
      <c r="NRO3" s="48"/>
      <c r="NRP3" s="48"/>
      <c r="NRQ3" s="48"/>
      <c r="NRR3" s="48"/>
      <c r="NRS3" s="48"/>
      <c r="NRT3" s="48"/>
      <c r="NRU3" s="48"/>
      <c r="NRV3" s="48"/>
      <c r="NRW3" s="48"/>
      <c r="NRX3" s="48"/>
      <c r="NRY3" s="49"/>
      <c r="NRZ3" s="48"/>
      <c r="NSA3" s="48"/>
      <c r="NSB3" s="48"/>
      <c r="NSC3" s="48"/>
      <c r="NSD3" s="48"/>
      <c r="NSE3" s="48"/>
      <c r="NSF3" s="48"/>
      <c r="NSG3" s="48"/>
      <c r="NSH3" s="48"/>
      <c r="NSI3" s="48"/>
      <c r="NSJ3" s="48"/>
      <c r="NSK3" s="48"/>
      <c r="NSL3" s="48"/>
      <c r="NSM3" s="49"/>
      <c r="NSN3" s="48"/>
      <c r="NSO3" s="48"/>
      <c r="NSP3" s="48"/>
      <c r="NSQ3" s="48"/>
      <c r="NSR3" s="48"/>
      <c r="NSS3" s="48"/>
      <c r="NST3" s="48"/>
      <c r="NSU3" s="48"/>
      <c r="NSV3" s="48"/>
      <c r="NSW3" s="48"/>
      <c r="NSX3" s="48"/>
      <c r="NSY3" s="48"/>
      <c r="NSZ3" s="48"/>
      <c r="NTA3" s="49"/>
      <c r="NTB3" s="48"/>
      <c r="NTC3" s="48"/>
      <c r="NTD3" s="48"/>
      <c r="NTE3" s="48"/>
      <c r="NTF3" s="48"/>
      <c r="NTG3" s="48"/>
      <c r="NTH3" s="48"/>
      <c r="NTI3" s="48"/>
      <c r="NTJ3" s="48"/>
      <c r="NTK3" s="48"/>
      <c r="NTL3" s="48"/>
      <c r="NTM3" s="48"/>
      <c r="NTN3" s="48"/>
      <c r="NTO3" s="49"/>
      <c r="NTP3" s="48"/>
      <c r="NTQ3" s="48"/>
      <c r="NTR3" s="48"/>
      <c r="NTS3" s="48"/>
      <c r="NTT3" s="48"/>
      <c r="NTU3" s="48"/>
      <c r="NTV3" s="48"/>
      <c r="NTW3" s="48"/>
      <c r="NTX3" s="48"/>
      <c r="NTY3" s="48"/>
      <c r="NTZ3" s="48"/>
      <c r="NUA3" s="48"/>
      <c r="NUB3" s="48"/>
      <c r="NUC3" s="49"/>
      <c r="NUD3" s="48"/>
      <c r="NUE3" s="48"/>
      <c r="NUF3" s="48"/>
      <c r="NUG3" s="48"/>
      <c r="NUH3" s="48"/>
      <c r="NUI3" s="48"/>
      <c r="NUJ3" s="48"/>
      <c r="NUK3" s="48"/>
      <c r="NUL3" s="48"/>
      <c r="NUM3" s="48"/>
      <c r="NUN3" s="48"/>
      <c r="NUO3" s="48"/>
      <c r="NUP3" s="48"/>
      <c r="NUQ3" s="49"/>
      <c r="NUR3" s="48"/>
      <c r="NUS3" s="48"/>
      <c r="NUT3" s="48"/>
      <c r="NUU3" s="48"/>
      <c r="NUV3" s="48"/>
      <c r="NUW3" s="48"/>
      <c r="NUX3" s="48"/>
      <c r="NUY3" s="48"/>
      <c r="NUZ3" s="48"/>
      <c r="NVA3" s="48"/>
      <c r="NVB3" s="48"/>
      <c r="NVC3" s="48"/>
      <c r="NVD3" s="48"/>
      <c r="NVE3" s="49"/>
      <c r="NVF3" s="48"/>
      <c r="NVG3" s="48"/>
      <c r="NVH3" s="48"/>
      <c r="NVI3" s="48"/>
      <c r="NVJ3" s="48"/>
      <c r="NVK3" s="48"/>
      <c r="NVL3" s="48"/>
      <c r="NVM3" s="48"/>
      <c r="NVN3" s="48"/>
      <c r="NVO3" s="48"/>
      <c r="NVP3" s="48"/>
      <c r="NVQ3" s="48"/>
      <c r="NVR3" s="48"/>
      <c r="NVS3" s="49"/>
      <c r="NVT3" s="48"/>
      <c r="NVU3" s="48"/>
      <c r="NVV3" s="48"/>
      <c r="NVW3" s="48"/>
      <c r="NVX3" s="48"/>
      <c r="NVY3" s="48"/>
      <c r="NVZ3" s="48"/>
      <c r="NWA3" s="48"/>
      <c r="NWB3" s="48"/>
      <c r="NWC3" s="48"/>
      <c r="NWD3" s="48"/>
      <c r="NWE3" s="48"/>
      <c r="NWF3" s="48"/>
      <c r="NWG3" s="49"/>
      <c r="NWH3" s="48"/>
      <c r="NWI3" s="48"/>
      <c r="NWJ3" s="48"/>
      <c r="NWK3" s="48"/>
      <c r="NWL3" s="48"/>
      <c r="NWM3" s="48"/>
      <c r="NWN3" s="48"/>
      <c r="NWO3" s="48"/>
      <c r="NWP3" s="48"/>
      <c r="NWQ3" s="48"/>
      <c r="NWR3" s="48"/>
      <c r="NWS3" s="48"/>
      <c r="NWT3" s="48"/>
      <c r="NWU3" s="49"/>
      <c r="NWV3" s="48"/>
      <c r="NWW3" s="48"/>
      <c r="NWX3" s="48"/>
      <c r="NWY3" s="48"/>
      <c r="NWZ3" s="48"/>
      <c r="NXA3" s="48"/>
      <c r="NXB3" s="48"/>
      <c r="NXC3" s="48"/>
      <c r="NXD3" s="48"/>
      <c r="NXE3" s="48"/>
      <c r="NXF3" s="48"/>
      <c r="NXG3" s="48"/>
      <c r="NXH3" s="48"/>
      <c r="NXI3" s="49"/>
      <c r="NXJ3" s="48"/>
      <c r="NXK3" s="48"/>
      <c r="NXL3" s="48"/>
      <c r="NXM3" s="48"/>
      <c r="NXN3" s="48"/>
      <c r="NXO3" s="48"/>
      <c r="NXP3" s="48"/>
      <c r="NXQ3" s="48"/>
      <c r="NXR3" s="48"/>
      <c r="NXS3" s="48"/>
      <c r="NXT3" s="48"/>
      <c r="NXU3" s="48"/>
      <c r="NXV3" s="48"/>
      <c r="NXW3" s="49"/>
      <c r="NXX3" s="48"/>
      <c r="NXY3" s="48"/>
      <c r="NXZ3" s="48"/>
      <c r="NYA3" s="48"/>
      <c r="NYB3" s="48"/>
      <c r="NYC3" s="48"/>
      <c r="NYD3" s="48"/>
      <c r="NYE3" s="48"/>
      <c r="NYF3" s="48"/>
      <c r="NYG3" s="48"/>
      <c r="NYH3" s="48"/>
      <c r="NYI3" s="48"/>
      <c r="NYJ3" s="48"/>
      <c r="NYK3" s="49"/>
      <c r="NYL3" s="48"/>
      <c r="NYM3" s="48"/>
      <c r="NYN3" s="48"/>
      <c r="NYO3" s="48"/>
      <c r="NYP3" s="48"/>
      <c r="NYQ3" s="48"/>
      <c r="NYR3" s="48"/>
      <c r="NYS3" s="48"/>
      <c r="NYT3" s="48"/>
      <c r="NYU3" s="48"/>
      <c r="NYV3" s="48"/>
      <c r="NYW3" s="48"/>
      <c r="NYX3" s="48"/>
      <c r="NYY3" s="49"/>
      <c r="NYZ3" s="48"/>
      <c r="NZA3" s="48"/>
      <c r="NZB3" s="48"/>
      <c r="NZC3" s="48"/>
      <c r="NZD3" s="48"/>
      <c r="NZE3" s="48"/>
      <c r="NZF3" s="48"/>
      <c r="NZG3" s="48"/>
      <c r="NZH3" s="48"/>
      <c r="NZI3" s="48"/>
      <c r="NZJ3" s="48"/>
      <c r="NZK3" s="48"/>
      <c r="NZL3" s="48"/>
      <c r="NZM3" s="49"/>
      <c r="NZN3" s="48"/>
      <c r="NZO3" s="48"/>
      <c r="NZP3" s="48"/>
      <c r="NZQ3" s="48"/>
      <c r="NZR3" s="48"/>
      <c r="NZS3" s="48"/>
      <c r="NZT3" s="48"/>
      <c r="NZU3" s="48"/>
      <c r="NZV3" s="48"/>
      <c r="NZW3" s="48"/>
      <c r="NZX3" s="48"/>
      <c r="NZY3" s="48"/>
      <c r="NZZ3" s="48"/>
      <c r="OAA3" s="49"/>
      <c r="OAB3" s="48"/>
      <c r="OAC3" s="48"/>
      <c r="OAD3" s="48"/>
      <c r="OAE3" s="48"/>
      <c r="OAF3" s="48"/>
      <c r="OAG3" s="48"/>
      <c r="OAH3" s="48"/>
      <c r="OAI3" s="48"/>
      <c r="OAJ3" s="48"/>
      <c r="OAK3" s="48"/>
      <c r="OAL3" s="48"/>
      <c r="OAM3" s="48"/>
      <c r="OAN3" s="48"/>
      <c r="OAO3" s="49"/>
      <c r="OAP3" s="48"/>
      <c r="OAQ3" s="48"/>
      <c r="OAR3" s="48"/>
      <c r="OAS3" s="48"/>
      <c r="OAT3" s="48"/>
      <c r="OAU3" s="48"/>
      <c r="OAV3" s="48"/>
      <c r="OAW3" s="48"/>
      <c r="OAX3" s="48"/>
      <c r="OAY3" s="48"/>
      <c r="OAZ3" s="48"/>
      <c r="OBA3" s="48"/>
      <c r="OBB3" s="48"/>
      <c r="OBC3" s="49"/>
      <c r="OBD3" s="48"/>
      <c r="OBE3" s="48"/>
      <c r="OBF3" s="48"/>
      <c r="OBG3" s="48"/>
      <c r="OBH3" s="48"/>
      <c r="OBI3" s="48"/>
      <c r="OBJ3" s="48"/>
      <c r="OBK3" s="48"/>
      <c r="OBL3" s="48"/>
      <c r="OBM3" s="48"/>
      <c r="OBN3" s="48"/>
      <c r="OBO3" s="48"/>
      <c r="OBP3" s="48"/>
      <c r="OBQ3" s="49"/>
      <c r="OBR3" s="48"/>
      <c r="OBS3" s="48"/>
      <c r="OBT3" s="48"/>
      <c r="OBU3" s="48"/>
      <c r="OBV3" s="48"/>
      <c r="OBW3" s="48"/>
      <c r="OBX3" s="48"/>
      <c r="OBY3" s="48"/>
      <c r="OBZ3" s="48"/>
      <c r="OCA3" s="48"/>
      <c r="OCB3" s="48"/>
      <c r="OCC3" s="48"/>
      <c r="OCD3" s="48"/>
      <c r="OCE3" s="49"/>
      <c r="OCF3" s="48"/>
      <c r="OCG3" s="48"/>
      <c r="OCH3" s="48"/>
      <c r="OCI3" s="48"/>
      <c r="OCJ3" s="48"/>
      <c r="OCK3" s="48"/>
      <c r="OCL3" s="48"/>
      <c r="OCM3" s="48"/>
      <c r="OCN3" s="48"/>
      <c r="OCO3" s="48"/>
      <c r="OCP3" s="48"/>
      <c r="OCQ3" s="48"/>
      <c r="OCR3" s="48"/>
      <c r="OCS3" s="49"/>
      <c r="OCT3" s="48"/>
      <c r="OCU3" s="48"/>
      <c r="OCV3" s="48"/>
      <c r="OCW3" s="48"/>
      <c r="OCX3" s="48"/>
      <c r="OCY3" s="48"/>
      <c r="OCZ3" s="48"/>
      <c r="ODA3" s="48"/>
      <c r="ODB3" s="48"/>
      <c r="ODC3" s="48"/>
      <c r="ODD3" s="48"/>
      <c r="ODE3" s="48"/>
      <c r="ODF3" s="48"/>
      <c r="ODG3" s="49"/>
      <c r="ODH3" s="48"/>
      <c r="ODI3" s="48"/>
      <c r="ODJ3" s="48"/>
      <c r="ODK3" s="48"/>
      <c r="ODL3" s="48"/>
      <c r="ODM3" s="48"/>
      <c r="ODN3" s="48"/>
      <c r="ODO3" s="48"/>
      <c r="ODP3" s="48"/>
      <c r="ODQ3" s="48"/>
      <c r="ODR3" s="48"/>
      <c r="ODS3" s="48"/>
      <c r="ODT3" s="48"/>
      <c r="ODU3" s="49"/>
      <c r="ODV3" s="48"/>
      <c r="ODW3" s="48"/>
      <c r="ODX3" s="48"/>
      <c r="ODY3" s="48"/>
      <c r="ODZ3" s="48"/>
      <c r="OEA3" s="48"/>
      <c r="OEB3" s="48"/>
      <c r="OEC3" s="48"/>
      <c r="OED3" s="48"/>
      <c r="OEE3" s="48"/>
      <c r="OEF3" s="48"/>
      <c r="OEG3" s="48"/>
      <c r="OEH3" s="48"/>
      <c r="OEI3" s="49"/>
      <c r="OEJ3" s="48"/>
      <c r="OEK3" s="48"/>
      <c r="OEL3" s="48"/>
      <c r="OEM3" s="48"/>
      <c r="OEN3" s="48"/>
      <c r="OEO3" s="48"/>
      <c r="OEP3" s="48"/>
      <c r="OEQ3" s="48"/>
      <c r="OER3" s="48"/>
      <c r="OES3" s="48"/>
      <c r="OET3" s="48"/>
      <c r="OEU3" s="48"/>
      <c r="OEV3" s="48"/>
      <c r="OEW3" s="49"/>
      <c r="OEX3" s="48"/>
      <c r="OEY3" s="48"/>
      <c r="OEZ3" s="48"/>
      <c r="OFA3" s="48"/>
      <c r="OFB3" s="48"/>
      <c r="OFC3" s="48"/>
      <c r="OFD3" s="48"/>
      <c r="OFE3" s="48"/>
      <c r="OFF3" s="48"/>
      <c r="OFG3" s="48"/>
      <c r="OFH3" s="48"/>
      <c r="OFI3" s="48"/>
      <c r="OFJ3" s="48"/>
      <c r="OFK3" s="49"/>
      <c r="OFL3" s="48"/>
      <c r="OFM3" s="48"/>
      <c r="OFN3" s="48"/>
      <c r="OFO3" s="48"/>
      <c r="OFP3" s="48"/>
      <c r="OFQ3" s="48"/>
      <c r="OFR3" s="48"/>
      <c r="OFS3" s="48"/>
      <c r="OFT3" s="48"/>
      <c r="OFU3" s="48"/>
      <c r="OFV3" s="48"/>
      <c r="OFW3" s="48"/>
      <c r="OFX3" s="48"/>
      <c r="OFY3" s="49"/>
      <c r="OFZ3" s="48"/>
      <c r="OGA3" s="48"/>
      <c r="OGB3" s="48"/>
      <c r="OGC3" s="48"/>
      <c r="OGD3" s="48"/>
      <c r="OGE3" s="48"/>
      <c r="OGF3" s="48"/>
      <c r="OGG3" s="48"/>
      <c r="OGH3" s="48"/>
      <c r="OGI3" s="48"/>
      <c r="OGJ3" s="48"/>
      <c r="OGK3" s="48"/>
      <c r="OGL3" s="48"/>
      <c r="OGM3" s="49"/>
      <c r="OGN3" s="48"/>
      <c r="OGO3" s="48"/>
      <c r="OGP3" s="48"/>
      <c r="OGQ3" s="48"/>
      <c r="OGR3" s="48"/>
      <c r="OGS3" s="48"/>
      <c r="OGT3" s="48"/>
      <c r="OGU3" s="48"/>
      <c r="OGV3" s="48"/>
      <c r="OGW3" s="48"/>
      <c r="OGX3" s="48"/>
      <c r="OGY3" s="48"/>
      <c r="OGZ3" s="48"/>
      <c r="OHA3" s="49"/>
      <c r="OHB3" s="48"/>
      <c r="OHC3" s="48"/>
      <c r="OHD3" s="48"/>
      <c r="OHE3" s="48"/>
      <c r="OHF3" s="48"/>
      <c r="OHG3" s="48"/>
      <c r="OHH3" s="48"/>
      <c r="OHI3" s="48"/>
      <c r="OHJ3" s="48"/>
      <c r="OHK3" s="48"/>
      <c r="OHL3" s="48"/>
      <c r="OHM3" s="48"/>
      <c r="OHN3" s="48"/>
      <c r="OHO3" s="49"/>
      <c r="OHP3" s="48"/>
      <c r="OHQ3" s="48"/>
      <c r="OHR3" s="48"/>
      <c r="OHS3" s="48"/>
      <c r="OHT3" s="48"/>
      <c r="OHU3" s="48"/>
      <c r="OHV3" s="48"/>
      <c r="OHW3" s="48"/>
      <c r="OHX3" s="48"/>
      <c r="OHY3" s="48"/>
      <c r="OHZ3" s="48"/>
      <c r="OIA3" s="48"/>
      <c r="OIB3" s="48"/>
      <c r="OIC3" s="49"/>
      <c r="OID3" s="48"/>
      <c r="OIE3" s="48"/>
      <c r="OIF3" s="48"/>
      <c r="OIG3" s="48"/>
      <c r="OIH3" s="48"/>
      <c r="OII3" s="48"/>
      <c r="OIJ3" s="48"/>
      <c r="OIK3" s="48"/>
      <c r="OIL3" s="48"/>
      <c r="OIM3" s="48"/>
      <c r="OIN3" s="48"/>
      <c r="OIO3" s="48"/>
      <c r="OIP3" s="48"/>
      <c r="OIQ3" s="49"/>
      <c r="OIR3" s="48"/>
      <c r="OIS3" s="48"/>
      <c r="OIT3" s="48"/>
      <c r="OIU3" s="48"/>
      <c r="OIV3" s="48"/>
      <c r="OIW3" s="48"/>
      <c r="OIX3" s="48"/>
      <c r="OIY3" s="48"/>
      <c r="OIZ3" s="48"/>
      <c r="OJA3" s="48"/>
      <c r="OJB3" s="48"/>
      <c r="OJC3" s="48"/>
      <c r="OJD3" s="48"/>
      <c r="OJE3" s="49"/>
      <c r="OJF3" s="48"/>
      <c r="OJG3" s="48"/>
      <c r="OJH3" s="48"/>
      <c r="OJI3" s="48"/>
      <c r="OJJ3" s="48"/>
      <c r="OJK3" s="48"/>
      <c r="OJL3" s="48"/>
      <c r="OJM3" s="48"/>
      <c r="OJN3" s="48"/>
      <c r="OJO3" s="48"/>
      <c r="OJP3" s="48"/>
      <c r="OJQ3" s="48"/>
      <c r="OJR3" s="48"/>
      <c r="OJS3" s="49"/>
      <c r="OJT3" s="48"/>
      <c r="OJU3" s="48"/>
      <c r="OJV3" s="48"/>
      <c r="OJW3" s="48"/>
      <c r="OJX3" s="48"/>
      <c r="OJY3" s="48"/>
      <c r="OJZ3" s="48"/>
      <c r="OKA3" s="48"/>
      <c r="OKB3" s="48"/>
      <c r="OKC3" s="48"/>
      <c r="OKD3" s="48"/>
      <c r="OKE3" s="48"/>
      <c r="OKF3" s="48"/>
      <c r="OKG3" s="49"/>
      <c r="OKH3" s="48"/>
      <c r="OKI3" s="48"/>
      <c r="OKJ3" s="48"/>
      <c r="OKK3" s="48"/>
      <c r="OKL3" s="48"/>
      <c r="OKM3" s="48"/>
      <c r="OKN3" s="48"/>
      <c r="OKO3" s="48"/>
      <c r="OKP3" s="48"/>
      <c r="OKQ3" s="48"/>
      <c r="OKR3" s="48"/>
      <c r="OKS3" s="48"/>
      <c r="OKT3" s="48"/>
      <c r="OKU3" s="49"/>
      <c r="OKV3" s="48"/>
      <c r="OKW3" s="48"/>
      <c r="OKX3" s="48"/>
      <c r="OKY3" s="48"/>
      <c r="OKZ3" s="48"/>
      <c r="OLA3" s="48"/>
      <c r="OLB3" s="48"/>
      <c r="OLC3" s="48"/>
      <c r="OLD3" s="48"/>
      <c r="OLE3" s="48"/>
      <c r="OLF3" s="48"/>
      <c r="OLG3" s="48"/>
      <c r="OLH3" s="48"/>
      <c r="OLI3" s="49"/>
      <c r="OLJ3" s="48"/>
      <c r="OLK3" s="48"/>
      <c r="OLL3" s="48"/>
      <c r="OLM3" s="48"/>
      <c r="OLN3" s="48"/>
      <c r="OLO3" s="48"/>
      <c r="OLP3" s="48"/>
      <c r="OLQ3" s="48"/>
      <c r="OLR3" s="48"/>
      <c r="OLS3" s="48"/>
      <c r="OLT3" s="48"/>
      <c r="OLU3" s="48"/>
      <c r="OLV3" s="48"/>
      <c r="OLW3" s="49"/>
      <c r="OLX3" s="48"/>
      <c r="OLY3" s="48"/>
      <c r="OLZ3" s="48"/>
      <c r="OMA3" s="48"/>
      <c r="OMB3" s="48"/>
      <c r="OMC3" s="48"/>
      <c r="OMD3" s="48"/>
      <c r="OME3" s="48"/>
      <c r="OMF3" s="48"/>
      <c r="OMG3" s="48"/>
      <c r="OMH3" s="48"/>
      <c r="OMI3" s="48"/>
      <c r="OMJ3" s="48"/>
      <c r="OMK3" s="49"/>
      <c r="OML3" s="48"/>
      <c r="OMM3" s="48"/>
      <c r="OMN3" s="48"/>
      <c r="OMO3" s="48"/>
      <c r="OMP3" s="48"/>
      <c r="OMQ3" s="48"/>
      <c r="OMR3" s="48"/>
      <c r="OMS3" s="48"/>
      <c r="OMT3" s="48"/>
      <c r="OMU3" s="48"/>
      <c r="OMV3" s="48"/>
      <c r="OMW3" s="48"/>
      <c r="OMX3" s="48"/>
      <c r="OMY3" s="49"/>
      <c r="OMZ3" s="48"/>
      <c r="ONA3" s="48"/>
      <c r="ONB3" s="48"/>
      <c r="ONC3" s="48"/>
      <c r="OND3" s="48"/>
      <c r="ONE3" s="48"/>
      <c r="ONF3" s="48"/>
      <c r="ONG3" s="48"/>
      <c r="ONH3" s="48"/>
      <c r="ONI3" s="48"/>
      <c r="ONJ3" s="48"/>
      <c r="ONK3" s="48"/>
      <c r="ONL3" s="48"/>
      <c r="ONM3" s="49"/>
      <c r="ONN3" s="48"/>
      <c r="ONO3" s="48"/>
      <c r="ONP3" s="48"/>
      <c r="ONQ3" s="48"/>
      <c r="ONR3" s="48"/>
      <c r="ONS3" s="48"/>
      <c r="ONT3" s="48"/>
      <c r="ONU3" s="48"/>
      <c r="ONV3" s="48"/>
      <c r="ONW3" s="48"/>
      <c r="ONX3" s="48"/>
      <c r="ONY3" s="48"/>
      <c r="ONZ3" s="48"/>
      <c r="OOA3" s="49"/>
      <c r="OOB3" s="48"/>
      <c r="OOC3" s="48"/>
      <c r="OOD3" s="48"/>
      <c r="OOE3" s="48"/>
      <c r="OOF3" s="48"/>
      <c r="OOG3" s="48"/>
      <c r="OOH3" s="48"/>
      <c r="OOI3" s="48"/>
      <c r="OOJ3" s="48"/>
      <c r="OOK3" s="48"/>
      <c r="OOL3" s="48"/>
      <c r="OOM3" s="48"/>
      <c r="OON3" s="48"/>
      <c r="OOO3" s="49"/>
      <c r="OOP3" s="48"/>
      <c r="OOQ3" s="48"/>
      <c r="OOR3" s="48"/>
      <c r="OOS3" s="48"/>
      <c r="OOT3" s="48"/>
      <c r="OOU3" s="48"/>
      <c r="OOV3" s="48"/>
      <c r="OOW3" s="48"/>
      <c r="OOX3" s="48"/>
      <c r="OOY3" s="48"/>
      <c r="OOZ3" s="48"/>
      <c r="OPA3" s="48"/>
      <c r="OPB3" s="48"/>
      <c r="OPC3" s="49"/>
      <c r="OPD3" s="48"/>
      <c r="OPE3" s="48"/>
      <c r="OPF3" s="48"/>
      <c r="OPG3" s="48"/>
      <c r="OPH3" s="48"/>
      <c r="OPI3" s="48"/>
      <c r="OPJ3" s="48"/>
      <c r="OPK3" s="48"/>
      <c r="OPL3" s="48"/>
      <c r="OPM3" s="48"/>
      <c r="OPN3" s="48"/>
      <c r="OPO3" s="48"/>
      <c r="OPP3" s="48"/>
      <c r="OPQ3" s="49"/>
      <c r="OPR3" s="48"/>
      <c r="OPS3" s="48"/>
      <c r="OPT3" s="48"/>
      <c r="OPU3" s="48"/>
      <c r="OPV3" s="48"/>
      <c r="OPW3" s="48"/>
      <c r="OPX3" s="48"/>
      <c r="OPY3" s="48"/>
      <c r="OPZ3" s="48"/>
      <c r="OQA3" s="48"/>
      <c r="OQB3" s="48"/>
      <c r="OQC3" s="48"/>
      <c r="OQD3" s="48"/>
      <c r="OQE3" s="49"/>
      <c r="OQF3" s="48"/>
      <c r="OQG3" s="48"/>
      <c r="OQH3" s="48"/>
      <c r="OQI3" s="48"/>
      <c r="OQJ3" s="48"/>
      <c r="OQK3" s="48"/>
      <c r="OQL3" s="48"/>
      <c r="OQM3" s="48"/>
      <c r="OQN3" s="48"/>
      <c r="OQO3" s="48"/>
      <c r="OQP3" s="48"/>
      <c r="OQQ3" s="48"/>
      <c r="OQR3" s="48"/>
      <c r="OQS3" s="49"/>
      <c r="OQT3" s="48"/>
      <c r="OQU3" s="48"/>
      <c r="OQV3" s="48"/>
      <c r="OQW3" s="48"/>
      <c r="OQX3" s="48"/>
      <c r="OQY3" s="48"/>
      <c r="OQZ3" s="48"/>
      <c r="ORA3" s="48"/>
      <c r="ORB3" s="48"/>
      <c r="ORC3" s="48"/>
      <c r="ORD3" s="48"/>
      <c r="ORE3" s="48"/>
      <c r="ORF3" s="48"/>
      <c r="ORG3" s="49"/>
      <c r="ORH3" s="48"/>
      <c r="ORI3" s="48"/>
      <c r="ORJ3" s="48"/>
      <c r="ORK3" s="48"/>
      <c r="ORL3" s="48"/>
      <c r="ORM3" s="48"/>
      <c r="ORN3" s="48"/>
      <c r="ORO3" s="48"/>
      <c r="ORP3" s="48"/>
      <c r="ORQ3" s="48"/>
      <c r="ORR3" s="48"/>
      <c r="ORS3" s="48"/>
      <c r="ORT3" s="48"/>
      <c r="ORU3" s="49"/>
      <c r="ORV3" s="48"/>
      <c r="ORW3" s="48"/>
      <c r="ORX3" s="48"/>
      <c r="ORY3" s="48"/>
      <c r="ORZ3" s="48"/>
      <c r="OSA3" s="48"/>
      <c r="OSB3" s="48"/>
      <c r="OSC3" s="48"/>
      <c r="OSD3" s="48"/>
      <c r="OSE3" s="48"/>
      <c r="OSF3" s="48"/>
      <c r="OSG3" s="48"/>
      <c r="OSH3" s="48"/>
      <c r="OSI3" s="49"/>
      <c r="OSJ3" s="48"/>
      <c r="OSK3" s="48"/>
      <c r="OSL3" s="48"/>
      <c r="OSM3" s="48"/>
      <c r="OSN3" s="48"/>
      <c r="OSO3" s="48"/>
      <c r="OSP3" s="48"/>
      <c r="OSQ3" s="48"/>
      <c r="OSR3" s="48"/>
      <c r="OSS3" s="48"/>
      <c r="OST3" s="48"/>
      <c r="OSU3" s="48"/>
      <c r="OSV3" s="48"/>
      <c r="OSW3" s="49"/>
      <c r="OSX3" s="48"/>
      <c r="OSY3" s="48"/>
      <c r="OSZ3" s="48"/>
      <c r="OTA3" s="48"/>
      <c r="OTB3" s="48"/>
      <c r="OTC3" s="48"/>
      <c r="OTD3" s="48"/>
      <c r="OTE3" s="48"/>
      <c r="OTF3" s="48"/>
      <c r="OTG3" s="48"/>
      <c r="OTH3" s="48"/>
      <c r="OTI3" s="48"/>
      <c r="OTJ3" s="48"/>
      <c r="OTK3" s="49"/>
      <c r="OTL3" s="48"/>
      <c r="OTM3" s="48"/>
      <c r="OTN3" s="48"/>
      <c r="OTO3" s="48"/>
      <c r="OTP3" s="48"/>
      <c r="OTQ3" s="48"/>
      <c r="OTR3" s="48"/>
      <c r="OTS3" s="48"/>
      <c r="OTT3" s="48"/>
      <c r="OTU3" s="48"/>
      <c r="OTV3" s="48"/>
      <c r="OTW3" s="48"/>
      <c r="OTX3" s="48"/>
      <c r="OTY3" s="49"/>
      <c r="OTZ3" s="48"/>
      <c r="OUA3" s="48"/>
      <c r="OUB3" s="48"/>
      <c r="OUC3" s="48"/>
      <c r="OUD3" s="48"/>
      <c r="OUE3" s="48"/>
      <c r="OUF3" s="48"/>
      <c r="OUG3" s="48"/>
      <c r="OUH3" s="48"/>
      <c r="OUI3" s="48"/>
      <c r="OUJ3" s="48"/>
      <c r="OUK3" s="48"/>
      <c r="OUL3" s="48"/>
      <c r="OUM3" s="49"/>
      <c r="OUN3" s="48"/>
      <c r="OUO3" s="48"/>
      <c r="OUP3" s="48"/>
      <c r="OUQ3" s="48"/>
      <c r="OUR3" s="48"/>
      <c r="OUS3" s="48"/>
      <c r="OUT3" s="48"/>
      <c r="OUU3" s="48"/>
      <c r="OUV3" s="48"/>
      <c r="OUW3" s="48"/>
      <c r="OUX3" s="48"/>
      <c r="OUY3" s="48"/>
      <c r="OUZ3" s="48"/>
      <c r="OVA3" s="49"/>
      <c r="OVB3" s="48"/>
      <c r="OVC3" s="48"/>
      <c r="OVD3" s="48"/>
      <c r="OVE3" s="48"/>
      <c r="OVF3" s="48"/>
      <c r="OVG3" s="48"/>
      <c r="OVH3" s="48"/>
      <c r="OVI3" s="48"/>
      <c r="OVJ3" s="48"/>
      <c r="OVK3" s="48"/>
      <c r="OVL3" s="48"/>
      <c r="OVM3" s="48"/>
      <c r="OVN3" s="48"/>
      <c r="OVO3" s="49"/>
      <c r="OVP3" s="48"/>
      <c r="OVQ3" s="48"/>
      <c r="OVR3" s="48"/>
      <c r="OVS3" s="48"/>
      <c r="OVT3" s="48"/>
      <c r="OVU3" s="48"/>
      <c r="OVV3" s="48"/>
      <c r="OVW3" s="48"/>
      <c r="OVX3" s="48"/>
      <c r="OVY3" s="48"/>
      <c r="OVZ3" s="48"/>
      <c r="OWA3" s="48"/>
      <c r="OWB3" s="48"/>
      <c r="OWC3" s="49"/>
      <c r="OWD3" s="48"/>
      <c r="OWE3" s="48"/>
      <c r="OWF3" s="48"/>
      <c r="OWG3" s="48"/>
      <c r="OWH3" s="48"/>
      <c r="OWI3" s="48"/>
      <c r="OWJ3" s="48"/>
      <c r="OWK3" s="48"/>
      <c r="OWL3" s="48"/>
      <c r="OWM3" s="48"/>
      <c r="OWN3" s="48"/>
      <c r="OWO3" s="48"/>
      <c r="OWP3" s="48"/>
      <c r="OWQ3" s="49"/>
      <c r="OWR3" s="48"/>
      <c r="OWS3" s="48"/>
      <c r="OWT3" s="48"/>
      <c r="OWU3" s="48"/>
      <c r="OWV3" s="48"/>
      <c r="OWW3" s="48"/>
      <c r="OWX3" s="48"/>
      <c r="OWY3" s="48"/>
      <c r="OWZ3" s="48"/>
      <c r="OXA3" s="48"/>
      <c r="OXB3" s="48"/>
      <c r="OXC3" s="48"/>
      <c r="OXD3" s="48"/>
      <c r="OXE3" s="49"/>
      <c r="OXF3" s="48"/>
      <c r="OXG3" s="48"/>
      <c r="OXH3" s="48"/>
      <c r="OXI3" s="48"/>
      <c r="OXJ3" s="48"/>
      <c r="OXK3" s="48"/>
      <c r="OXL3" s="48"/>
      <c r="OXM3" s="48"/>
      <c r="OXN3" s="48"/>
      <c r="OXO3" s="48"/>
      <c r="OXP3" s="48"/>
      <c r="OXQ3" s="48"/>
      <c r="OXR3" s="48"/>
      <c r="OXS3" s="49"/>
      <c r="OXT3" s="48"/>
      <c r="OXU3" s="48"/>
      <c r="OXV3" s="48"/>
      <c r="OXW3" s="48"/>
      <c r="OXX3" s="48"/>
      <c r="OXY3" s="48"/>
      <c r="OXZ3" s="48"/>
      <c r="OYA3" s="48"/>
      <c r="OYB3" s="48"/>
      <c r="OYC3" s="48"/>
      <c r="OYD3" s="48"/>
      <c r="OYE3" s="48"/>
      <c r="OYF3" s="48"/>
      <c r="OYG3" s="49"/>
      <c r="OYH3" s="48"/>
      <c r="OYI3" s="48"/>
      <c r="OYJ3" s="48"/>
      <c r="OYK3" s="48"/>
      <c r="OYL3" s="48"/>
      <c r="OYM3" s="48"/>
      <c r="OYN3" s="48"/>
      <c r="OYO3" s="48"/>
      <c r="OYP3" s="48"/>
      <c r="OYQ3" s="48"/>
      <c r="OYR3" s="48"/>
      <c r="OYS3" s="48"/>
      <c r="OYT3" s="48"/>
      <c r="OYU3" s="49"/>
      <c r="OYV3" s="48"/>
      <c r="OYW3" s="48"/>
      <c r="OYX3" s="48"/>
      <c r="OYY3" s="48"/>
      <c r="OYZ3" s="48"/>
      <c r="OZA3" s="48"/>
      <c r="OZB3" s="48"/>
      <c r="OZC3" s="48"/>
      <c r="OZD3" s="48"/>
      <c r="OZE3" s="48"/>
      <c r="OZF3" s="48"/>
      <c r="OZG3" s="48"/>
      <c r="OZH3" s="48"/>
      <c r="OZI3" s="49"/>
      <c r="OZJ3" s="48"/>
      <c r="OZK3" s="48"/>
      <c r="OZL3" s="48"/>
      <c r="OZM3" s="48"/>
      <c r="OZN3" s="48"/>
      <c r="OZO3" s="48"/>
      <c r="OZP3" s="48"/>
      <c r="OZQ3" s="48"/>
      <c r="OZR3" s="48"/>
      <c r="OZS3" s="48"/>
      <c r="OZT3" s="48"/>
      <c r="OZU3" s="48"/>
      <c r="OZV3" s="48"/>
      <c r="OZW3" s="49"/>
      <c r="OZX3" s="48"/>
      <c r="OZY3" s="48"/>
      <c r="OZZ3" s="48"/>
      <c r="PAA3" s="48"/>
      <c r="PAB3" s="48"/>
      <c r="PAC3" s="48"/>
      <c r="PAD3" s="48"/>
      <c r="PAE3" s="48"/>
      <c r="PAF3" s="48"/>
      <c r="PAG3" s="48"/>
      <c r="PAH3" s="48"/>
      <c r="PAI3" s="48"/>
      <c r="PAJ3" s="48"/>
      <c r="PAK3" s="49"/>
      <c r="PAL3" s="48"/>
      <c r="PAM3" s="48"/>
      <c r="PAN3" s="48"/>
      <c r="PAO3" s="48"/>
      <c r="PAP3" s="48"/>
      <c r="PAQ3" s="48"/>
      <c r="PAR3" s="48"/>
      <c r="PAS3" s="48"/>
      <c r="PAT3" s="48"/>
      <c r="PAU3" s="48"/>
      <c r="PAV3" s="48"/>
      <c r="PAW3" s="48"/>
      <c r="PAX3" s="48"/>
      <c r="PAY3" s="49"/>
      <c r="PAZ3" s="48"/>
      <c r="PBA3" s="48"/>
      <c r="PBB3" s="48"/>
      <c r="PBC3" s="48"/>
      <c r="PBD3" s="48"/>
      <c r="PBE3" s="48"/>
      <c r="PBF3" s="48"/>
      <c r="PBG3" s="48"/>
      <c r="PBH3" s="48"/>
      <c r="PBI3" s="48"/>
      <c r="PBJ3" s="48"/>
      <c r="PBK3" s="48"/>
      <c r="PBL3" s="48"/>
      <c r="PBM3" s="49"/>
      <c r="PBN3" s="48"/>
      <c r="PBO3" s="48"/>
      <c r="PBP3" s="48"/>
      <c r="PBQ3" s="48"/>
      <c r="PBR3" s="48"/>
      <c r="PBS3" s="48"/>
      <c r="PBT3" s="48"/>
      <c r="PBU3" s="48"/>
      <c r="PBV3" s="48"/>
      <c r="PBW3" s="48"/>
      <c r="PBX3" s="48"/>
      <c r="PBY3" s="48"/>
      <c r="PBZ3" s="48"/>
      <c r="PCA3" s="49"/>
      <c r="PCB3" s="48"/>
      <c r="PCC3" s="48"/>
      <c r="PCD3" s="48"/>
      <c r="PCE3" s="48"/>
      <c r="PCF3" s="48"/>
      <c r="PCG3" s="48"/>
      <c r="PCH3" s="48"/>
      <c r="PCI3" s="48"/>
      <c r="PCJ3" s="48"/>
      <c r="PCK3" s="48"/>
      <c r="PCL3" s="48"/>
      <c r="PCM3" s="48"/>
      <c r="PCN3" s="48"/>
      <c r="PCO3" s="49"/>
      <c r="PCP3" s="48"/>
      <c r="PCQ3" s="48"/>
      <c r="PCR3" s="48"/>
      <c r="PCS3" s="48"/>
      <c r="PCT3" s="48"/>
      <c r="PCU3" s="48"/>
      <c r="PCV3" s="48"/>
      <c r="PCW3" s="48"/>
      <c r="PCX3" s="48"/>
      <c r="PCY3" s="48"/>
      <c r="PCZ3" s="48"/>
      <c r="PDA3" s="48"/>
      <c r="PDB3" s="48"/>
      <c r="PDC3" s="49"/>
      <c r="PDD3" s="48"/>
      <c r="PDE3" s="48"/>
      <c r="PDF3" s="48"/>
      <c r="PDG3" s="48"/>
      <c r="PDH3" s="48"/>
      <c r="PDI3" s="48"/>
      <c r="PDJ3" s="48"/>
      <c r="PDK3" s="48"/>
      <c r="PDL3" s="48"/>
      <c r="PDM3" s="48"/>
      <c r="PDN3" s="48"/>
      <c r="PDO3" s="48"/>
      <c r="PDP3" s="48"/>
      <c r="PDQ3" s="49"/>
      <c r="PDR3" s="48"/>
      <c r="PDS3" s="48"/>
      <c r="PDT3" s="48"/>
      <c r="PDU3" s="48"/>
      <c r="PDV3" s="48"/>
      <c r="PDW3" s="48"/>
      <c r="PDX3" s="48"/>
      <c r="PDY3" s="48"/>
      <c r="PDZ3" s="48"/>
      <c r="PEA3" s="48"/>
      <c r="PEB3" s="48"/>
      <c r="PEC3" s="48"/>
      <c r="PED3" s="48"/>
      <c r="PEE3" s="49"/>
      <c r="PEF3" s="48"/>
      <c r="PEG3" s="48"/>
      <c r="PEH3" s="48"/>
      <c r="PEI3" s="48"/>
      <c r="PEJ3" s="48"/>
      <c r="PEK3" s="48"/>
      <c r="PEL3" s="48"/>
      <c r="PEM3" s="48"/>
      <c r="PEN3" s="48"/>
      <c r="PEO3" s="48"/>
      <c r="PEP3" s="48"/>
      <c r="PEQ3" s="48"/>
      <c r="PER3" s="48"/>
      <c r="PES3" s="49"/>
      <c r="PET3" s="48"/>
      <c r="PEU3" s="48"/>
      <c r="PEV3" s="48"/>
      <c r="PEW3" s="48"/>
      <c r="PEX3" s="48"/>
      <c r="PEY3" s="48"/>
      <c r="PEZ3" s="48"/>
      <c r="PFA3" s="48"/>
      <c r="PFB3" s="48"/>
      <c r="PFC3" s="48"/>
      <c r="PFD3" s="48"/>
      <c r="PFE3" s="48"/>
      <c r="PFF3" s="48"/>
      <c r="PFG3" s="49"/>
      <c r="PFH3" s="48"/>
      <c r="PFI3" s="48"/>
      <c r="PFJ3" s="48"/>
      <c r="PFK3" s="48"/>
      <c r="PFL3" s="48"/>
      <c r="PFM3" s="48"/>
      <c r="PFN3" s="48"/>
      <c r="PFO3" s="48"/>
      <c r="PFP3" s="48"/>
      <c r="PFQ3" s="48"/>
      <c r="PFR3" s="48"/>
      <c r="PFS3" s="48"/>
      <c r="PFT3" s="48"/>
      <c r="PFU3" s="49"/>
      <c r="PFV3" s="48"/>
      <c r="PFW3" s="48"/>
      <c r="PFX3" s="48"/>
      <c r="PFY3" s="48"/>
      <c r="PFZ3" s="48"/>
      <c r="PGA3" s="48"/>
      <c r="PGB3" s="48"/>
      <c r="PGC3" s="48"/>
      <c r="PGD3" s="48"/>
      <c r="PGE3" s="48"/>
      <c r="PGF3" s="48"/>
      <c r="PGG3" s="48"/>
      <c r="PGH3" s="48"/>
      <c r="PGI3" s="49"/>
      <c r="PGJ3" s="48"/>
      <c r="PGK3" s="48"/>
      <c r="PGL3" s="48"/>
      <c r="PGM3" s="48"/>
      <c r="PGN3" s="48"/>
      <c r="PGO3" s="48"/>
      <c r="PGP3" s="48"/>
      <c r="PGQ3" s="48"/>
      <c r="PGR3" s="48"/>
      <c r="PGS3" s="48"/>
      <c r="PGT3" s="48"/>
      <c r="PGU3" s="48"/>
      <c r="PGV3" s="48"/>
      <c r="PGW3" s="49"/>
      <c r="PGX3" s="48"/>
      <c r="PGY3" s="48"/>
      <c r="PGZ3" s="48"/>
      <c r="PHA3" s="48"/>
      <c r="PHB3" s="48"/>
      <c r="PHC3" s="48"/>
      <c r="PHD3" s="48"/>
      <c r="PHE3" s="48"/>
      <c r="PHF3" s="48"/>
      <c r="PHG3" s="48"/>
      <c r="PHH3" s="48"/>
      <c r="PHI3" s="48"/>
      <c r="PHJ3" s="48"/>
      <c r="PHK3" s="49"/>
      <c r="PHL3" s="48"/>
      <c r="PHM3" s="48"/>
      <c r="PHN3" s="48"/>
      <c r="PHO3" s="48"/>
      <c r="PHP3" s="48"/>
      <c r="PHQ3" s="48"/>
      <c r="PHR3" s="48"/>
      <c r="PHS3" s="48"/>
      <c r="PHT3" s="48"/>
      <c r="PHU3" s="48"/>
      <c r="PHV3" s="48"/>
      <c r="PHW3" s="48"/>
      <c r="PHX3" s="48"/>
      <c r="PHY3" s="49"/>
      <c r="PHZ3" s="48"/>
      <c r="PIA3" s="48"/>
      <c r="PIB3" s="48"/>
      <c r="PIC3" s="48"/>
      <c r="PID3" s="48"/>
      <c r="PIE3" s="48"/>
      <c r="PIF3" s="48"/>
      <c r="PIG3" s="48"/>
      <c r="PIH3" s="48"/>
      <c r="PII3" s="48"/>
      <c r="PIJ3" s="48"/>
      <c r="PIK3" s="48"/>
      <c r="PIL3" s="48"/>
      <c r="PIM3" s="49"/>
      <c r="PIN3" s="48"/>
      <c r="PIO3" s="48"/>
      <c r="PIP3" s="48"/>
      <c r="PIQ3" s="48"/>
      <c r="PIR3" s="48"/>
      <c r="PIS3" s="48"/>
      <c r="PIT3" s="48"/>
      <c r="PIU3" s="48"/>
      <c r="PIV3" s="48"/>
      <c r="PIW3" s="48"/>
      <c r="PIX3" s="48"/>
      <c r="PIY3" s="48"/>
      <c r="PIZ3" s="48"/>
      <c r="PJA3" s="49"/>
      <c r="PJB3" s="48"/>
      <c r="PJC3" s="48"/>
      <c r="PJD3" s="48"/>
      <c r="PJE3" s="48"/>
      <c r="PJF3" s="48"/>
      <c r="PJG3" s="48"/>
      <c r="PJH3" s="48"/>
      <c r="PJI3" s="48"/>
      <c r="PJJ3" s="48"/>
      <c r="PJK3" s="48"/>
      <c r="PJL3" s="48"/>
      <c r="PJM3" s="48"/>
      <c r="PJN3" s="48"/>
      <c r="PJO3" s="49"/>
      <c r="PJP3" s="48"/>
      <c r="PJQ3" s="48"/>
      <c r="PJR3" s="48"/>
      <c r="PJS3" s="48"/>
      <c r="PJT3" s="48"/>
      <c r="PJU3" s="48"/>
      <c r="PJV3" s="48"/>
      <c r="PJW3" s="48"/>
      <c r="PJX3" s="48"/>
      <c r="PJY3" s="48"/>
      <c r="PJZ3" s="48"/>
      <c r="PKA3" s="48"/>
      <c r="PKB3" s="48"/>
      <c r="PKC3" s="49"/>
      <c r="PKD3" s="48"/>
      <c r="PKE3" s="48"/>
      <c r="PKF3" s="48"/>
      <c r="PKG3" s="48"/>
      <c r="PKH3" s="48"/>
      <c r="PKI3" s="48"/>
      <c r="PKJ3" s="48"/>
      <c r="PKK3" s="48"/>
      <c r="PKL3" s="48"/>
      <c r="PKM3" s="48"/>
      <c r="PKN3" s="48"/>
      <c r="PKO3" s="48"/>
      <c r="PKP3" s="48"/>
      <c r="PKQ3" s="49"/>
      <c r="PKR3" s="48"/>
      <c r="PKS3" s="48"/>
      <c r="PKT3" s="48"/>
      <c r="PKU3" s="48"/>
      <c r="PKV3" s="48"/>
      <c r="PKW3" s="48"/>
      <c r="PKX3" s="48"/>
      <c r="PKY3" s="48"/>
      <c r="PKZ3" s="48"/>
      <c r="PLA3" s="48"/>
      <c r="PLB3" s="48"/>
      <c r="PLC3" s="48"/>
      <c r="PLD3" s="48"/>
      <c r="PLE3" s="49"/>
      <c r="PLF3" s="48"/>
      <c r="PLG3" s="48"/>
      <c r="PLH3" s="48"/>
      <c r="PLI3" s="48"/>
      <c r="PLJ3" s="48"/>
      <c r="PLK3" s="48"/>
      <c r="PLL3" s="48"/>
      <c r="PLM3" s="48"/>
      <c r="PLN3" s="48"/>
      <c r="PLO3" s="48"/>
      <c r="PLP3" s="48"/>
      <c r="PLQ3" s="48"/>
      <c r="PLR3" s="48"/>
      <c r="PLS3" s="49"/>
      <c r="PLT3" s="48"/>
      <c r="PLU3" s="48"/>
      <c r="PLV3" s="48"/>
      <c r="PLW3" s="48"/>
      <c r="PLX3" s="48"/>
      <c r="PLY3" s="48"/>
      <c r="PLZ3" s="48"/>
      <c r="PMA3" s="48"/>
      <c r="PMB3" s="48"/>
      <c r="PMC3" s="48"/>
      <c r="PMD3" s="48"/>
      <c r="PME3" s="48"/>
      <c r="PMF3" s="48"/>
      <c r="PMG3" s="49"/>
      <c r="PMH3" s="48"/>
      <c r="PMI3" s="48"/>
      <c r="PMJ3" s="48"/>
      <c r="PMK3" s="48"/>
      <c r="PML3" s="48"/>
      <c r="PMM3" s="48"/>
      <c r="PMN3" s="48"/>
      <c r="PMO3" s="48"/>
      <c r="PMP3" s="48"/>
      <c r="PMQ3" s="48"/>
      <c r="PMR3" s="48"/>
      <c r="PMS3" s="48"/>
      <c r="PMT3" s="48"/>
      <c r="PMU3" s="49"/>
      <c r="PMV3" s="48"/>
      <c r="PMW3" s="48"/>
      <c r="PMX3" s="48"/>
      <c r="PMY3" s="48"/>
      <c r="PMZ3" s="48"/>
      <c r="PNA3" s="48"/>
      <c r="PNB3" s="48"/>
      <c r="PNC3" s="48"/>
      <c r="PND3" s="48"/>
      <c r="PNE3" s="48"/>
      <c r="PNF3" s="48"/>
      <c r="PNG3" s="48"/>
      <c r="PNH3" s="48"/>
      <c r="PNI3" s="49"/>
      <c r="PNJ3" s="48"/>
      <c r="PNK3" s="48"/>
      <c r="PNL3" s="48"/>
      <c r="PNM3" s="48"/>
      <c r="PNN3" s="48"/>
      <c r="PNO3" s="48"/>
      <c r="PNP3" s="48"/>
      <c r="PNQ3" s="48"/>
      <c r="PNR3" s="48"/>
      <c r="PNS3" s="48"/>
      <c r="PNT3" s="48"/>
      <c r="PNU3" s="48"/>
      <c r="PNV3" s="48"/>
      <c r="PNW3" s="49"/>
      <c r="PNX3" s="48"/>
      <c r="PNY3" s="48"/>
      <c r="PNZ3" s="48"/>
      <c r="POA3" s="48"/>
      <c r="POB3" s="48"/>
      <c r="POC3" s="48"/>
      <c r="POD3" s="48"/>
      <c r="POE3" s="48"/>
      <c r="POF3" s="48"/>
      <c r="POG3" s="48"/>
      <c r="POH3" s="48"/>
      <c r="POI3" s="48"/>
      <c r="POJ3" s="48"/>
      <c r="POK3" s="49"/>
      <c r="POL3" s="48"/>
      <c r="POM3" s="48"/>
      <c r="PON3" s="48"/>
      <c r="POO3" s="48"/>
      <c r="POP3" s="48"/>
      <c r="POQ3" s="48"/>
      <c r="POR3" s="48"/>
      <c r="POS3" s="48"/>
      <c r="POT3" s="48"/>
      <c r="POU3" s="48"/>
      <c r="POV3" s="48"/>
      <c r="POW3" s="48"/>
      <c r="POX3" s="48"/>
      <c r="POY3" s="49"/>
      <c r="POZ3" s="48"/>
      <c r="PPA3" s="48"/>
      <c r="PPB3" s="48"/>
      <c r="PPC3" s="48"/>
      <c r="PPD3" s="48"/>
      <c r="PPE3" s="48"/>
      <c r="PPF3" s="48"/>
      <c r="PPG3" s="48"/>
      <c r="PPH3" s="48"/>
      <c r="PPI3" s="48"/>
      <c r="PPJ3" s="48"/>
      <c r="PPK3" s="48"/>
      <c r="PPL3" s="48"/>
      <c r="PPM3" s="49"/>
      <c r="PPN3" s="48"/>
      <c r="PPO3" s="48"/>
      <c r="PPP3" s="48"/>
      <c r="PPQ3" s="48"/>
      <c r="PPR3" s="48"/>
      <c r="PPS3" s="48"/>
      <c r="PPT3" s="48"/>
      <c r="PPU3" s="48"/>
      <c r="PPV3" s="48"/>
      <c r="PPW3" s="48"/>
      <c r="PPX3" s="48"/>
      <c r="PPY3" s="48"/>
      <c r="PPZ3" s="48"/>
      <c r="PQA3" s="49"/>
      <c r="PQB3" s="48"/>
      <c r="PQC3" s="48"/>
      <c r="PQD3" s="48"/>
      <c r="PQE3" s="48"/>
      <c r="PQF3" s="48"/>
      <c r="PQG3" s="48"/>
      <c r="PQH3" s="48"/>
      <c r="PQI3" s="48"/>
      <c r="PQJ3" s="48"/>
      <c r="PQK3" s="48"/>
      <c r="PQL3" s="48"/>
      <c r="PQM3" s="48"/>
      <c r="PQN3" s="48"/>
      <c r="PQO3" s="49"/>
      <c r="PQP3" s="48"/>
      <c r="PQQ3" s="48"/>
      <c r="PQR3" s="48"/>
      <c r="PQS3" s="48"/>
      <c r="PQT3" s="48"/>
      <c r="PQU3" s="48"/>
      <c r="PQV3" s="48"/>
      <c r="PQW3" s="48"/>
      <c r="PQX3" s="48"/>
      <c r="PQY3" s="48"/>
      <c r="PQZ3" s="48"/>
      <c r="PRA3" s="48"/>
      <c r="PRB3" s="48"/>
      <c r="PRC3" s="49"/>
      <c r="PRD3" s="48"/>
      <c r="PRE3" s="48"/>
      <c r="PRF3" s="48"/>
      <c r="PRG3" s="48"/>
      <c r="PRH3" s="48"/>
      <c r="PRI3" s="48"/>
      <c r="PRJ3" s="48"/>
      <c r="PRK3" s="48"/>
      <c r="PRL3" s="48"/>
      <c r="PRM3" s="48"/>
      <c r="PRN3" s="48"/>
      <c r="PRO3" s="48"/>
      <c r="PRP3" s="48"/>
      <c r="PRQ3" s="49"/>
      <c r="PRR3" s="48"/>
      <c r="PRS3" s="48"/>
      <c r="PRT3" s="48"/>
      <c r="PRU3" s="48"/>
      <c r="PRV3" s="48"/>
      <c r="PRW3" s="48"/>
      <c r="PRX3" s="48"/>
      <c r="PRY3" s="48"/>
      <c r="PRZ3" s="48"/>
      <c r="PSA3" s="48"/>
      <c r="PSB3" s="48"/>
      <c r="PSC3" s="48"/>
      <c r="PSD3" s="48"/>
      <c r="PSE3" s="49"/>
      <c r="PSF3" s="48"/>
      <c r="PSG3" s="48"/>
      <c r="PSH3" s="48"/>
      <c r="PSI3" s="48"/>
      <c r="PSJ3" s="48"/>
      <c r="PSK3" s="48"/>
      <c r="PSL3" s="48"/>
      <c r="PSM3" s="48"/>
      <c r="PSN3" s="48"/>
      <c r="PSO3" s="48"/>
      <c r="PSP3" s="48"/>
      <c r="PSQ3" s="48"/>
      <c r="PSR3" s="48"/>
      <c r="PSS3" s="49"/>
      <c r="PST3" s="48"/>
      <c r="PSU3" s="48"/>
      <c r="PSV3" s="48"/>
      <c r="PSW3" s="48"/>
      <c r="PSX3" s="48"/>
      <c r="PSY3" s="48"/>
      <c r="PSZ3" s="48"/>
      <c r="PTA3" s="48"/>
      <c r="PTB3" s="48"/>
      <c r="PTC3" s="48"/>
      <c r="PTD3" s="48"/>
      <c r="PTE3" s="48"/>
      <c r="PTF3" s="48"/>
      <c r="PTG3" s="49"/>
      <c r="PTH3" s="48"/>
      <c r="PTI3" s="48"/>
      <c r="PTJ3" s="48"/>
      <c r="PTK3" s="48"/>
      <c r="PTL3" s="48"/>
      <c r="PTM3" s="48"/>
      <c r="PTN3" s="48"/>
      <c r="PTO3" s="48"/>
      <c r="PTP3" s="48"/>
      <c r="PTQ3" s="48"/>
      <c r="PTR3" s="48"/>
      <c r="PTS3" s="48"/>
      <c r="PTT3" s="48"/>
      <c r="PTU3" s="49"/>
      <c r="PTV3" s="48"/>
      <c r="PTW3" s="48"/>
      <c r="PTX3" s="48"/>
      <c r="PTY3" s="48"/>
      <c r="PTZ3" s="48"/>
      <c r="PUA3" s="48"/>
      <c r="PUB3" s="48"/>
      <c r="PUC3" s="48"/>
      <c r="PUD3" s="48"/>
      <c r="PUE3" s="48"/>
      <c r="PUF3" s="48"/>
      <c r="PUG3" s="48"/>
      <c r="PUH3" s="48"/>
      <c r="PUI3" s="49"/>
      <c r="PUJ3" s="48"/>
      <c r="PUK3" s="48"/>
      <c r="PUL3" s="48"/>
      <c r="PUM3" s="48"/>
      <c r="PUN3" s="48"/>
      <c r="PUO3" s="48"/>
      <c r="PUP3" s="48"/>
      <c r="PUQ3" s="48"/>
      <c r="PUR3" s="48"/>
      <c r="PUS3" s="48"/>
      <c r="PUT3" s="48"/>
      <c r="PUU3" s="48"/>
      <c r="PUV3" s="48"/>
      <c r="PUW3" s="49"/>
      <c r="PUX3" s="48"/>
      <c r="PUY3" s="48"/>
      <c r="PUZ3" s="48"/>
      <c r="PVA3" s="48"/>
      <c r="PVB3" s="48"/>
      <c r="PVC3" s="48"/>
      <c r="PVD3" s="48"/>
      <c r="PVE3" s="48"/>
      <c r="PVF3" s="48"/>
      <c r="PVG3" s="48"/>
      <c r="PVH3" s="48"/>
      <c r="PVI3" s="48"/>
      <c r="PVJ3" s="48"/>
      <c r="PVK3" s="49"/>
      <c r="PVL3" s="48"/>
      <c r="PVM3" s="48"/>
      <c r="PVN3" s="48"/>
      <c r="PVO3" s="48"/>
      <c r="PVP3" s="48"/>
      <c r="PVQ3" s="48"/>
      <c r="PVR3" s="48"/>
      <c r="PVS3" s="48"/>
      <c r="PVT3" s="48"/>
      <c r="PVU3" s="48"/>
      <c r="PVV3" s="48"/>
      <c r="PVW3" s="48"/>
      <c r="PVX3" s="48"/>
      <c r="PVY3" s="49"/>
      <c r="PVZ3" s="48"/>
      <c r="PWA3" s="48"/>
      <c r="PWB3" s="48"/>
      <c r="PWC3" s="48"/>
      <c r="PWD3" s="48"/>
      <c r="PWE3" s="48"/>
      <c r="PWF3" s="48"/>
      <c r="PWG3" s="48"/>
      <c r="PWH3" s="48"/>
      <c r="PWI3" s="48"/>
      <c r="PWJ3" s="48"/>
      <c r="PWK3" s="48"/>
      <c r="PWL3" s="48"/>
      <c r="PWM3" s="49"/>
      <c r="PWN3" s="48"/>
      <c r="PWO3" s="48"/>
      <c r="PWP3" s="48"/>
      <c r="PWQ3" s="48"/>
      <c r="PWR3" s="48"/>
      <c r="PWS3" s="48"/>
      <c r="PWT3" s="48"/>
      <c r="PWU3" s="48"/>
      <c r="PWV3" s="48"/>
      <c r="PWW3" s="48"/>
      <c r="PWX3" s="48"/>
      <c r="PWY3" s="48"/>
      <c r="PWZ3" s="48"/>
      <c r="PXA3" s="49"/>
      <c r="PXB3" s="48"/>
      <c r="PXC3" s="48"/>
      <c r="PXD3" s="48"/>
      <c r="PXE3" s="48"/>
      <c r="PXF3" s="48"/>
      <c r="PXG3" s="48"/>
      <c r="PXH3" s="48"/>
      <c r="PXI3" s="48"/>
      <c r="PXJ3" s="48"/>
      <c r="PXK3" s="48"/>
      <c r="PXL3" s="48"/>
      <c r="PXM3" s="48"/>
      <c r="PXN3" s="48"/>
      <c r="PXO3" s="49"/>
      <c r="PXP3" s="48"/>
      <c r="PXQ3" s="48"/>
      <c r="PXR3" s="48"/>
      <c r="PXS3" s="48"/>
      <c r="PXT3" s="48"/>
      <c r="PXU3" s="48"/>
      <c r="PXV3" s="48"/>
      <c r="PXW3" s="48"/>
      <c r="PXX3" s="48"/>
      <c r="PXY3" s="48"/>
      <c r="PXZ3" s="48"/>
      <c r="PYA3" s="48"/>
      <c r="PYB3" s="48"/>
      <c r="PYC3" s="49"/>
      <c r="PYD3" s="48"/>
      <c r="PYE3" s="48"/>
      <c r="PYF3" s="48"/>
      <c r="PYG3" s="48"/>
      <c r="PYH3" s="48"/>
      <c r="PYI3" s="48"/>
      <c r="PYJ3" s="48"/>
      <c r="PYK3" s="48"/>
      <c r="PYL3" s="48"/>
      <c r="PYM3" s="48"/>
      <c r="PYN3" s="48"/>
      <c r="PYO3" s="48"/>
      <c r="PYP3" s="48"/>
      <c r="PYQ3" s="49"/>
      <c r="PYR3" s="48"/>
      <c r="PYS3" s="48"/>
      <c r="PYT3" s="48"/>
      <c r="PYU3" s="48"/>
      <c r="PYV3" s="48"/>
      <c r="PYW3" s="48"/>
      <c r="PYX3" s="48"/>
      <c r="PYY3" s="48"/>
      <c r="PYZ3" s="48"/>
      <c r="PZA3" s="48"/>
      <c r="PZB3" s="48"/>
      <c r="PZC3" s="48"/>
      <c r="PZD3" s="48"/>
      <c r="PZE3" s="49"/>
      <c r="PZF3" s="48"/>
      <c r="PZG3" s="48"/>
      <c r="PZH3" s="48"/>
      <c r="PZI3" s="48"/>
      <c r="PZJ3" s="48"/>
      <c r="PZK3" s="48"/>
      <c r="PZL3" s="48"/>
      <c r="PZM3" s="48"/>
      <c r="PZN3" s="48"/>
      <c r="PZO3" s="48"/>
      <c r="PZP3" s="48"/>
      <c r="PZQ3" s="48"/>
      <c r="PZR3" s="48"/>
      <c r="PZS3" s="49"/>
      <c r="PZT3" s="48"/>
      <c r="PZU3" s="48"/>
      <c r="PZV3" s="48"/>
      <c r="PZW3" s="48"/>
      <c r="PZX3" s="48"/>
      <c r="PZY3" s="48"/>
      <c r="PZZ3" s="48"/>
      <c r="QAA3" s="48"/>
      <c r="QAB3" s="48"/>
      <c r="QAC3" s="48"/>
      <c r="QAD3" s="48"/>
      <c r="QAE3" s="48"/>
      <c r="QAF3" s="48"/>
      <c r="QAG3" s="49"/>
      <c r="QAH3" s="48"/>
      <c r="QAI3" s="48"/>
      <c r="QAJ3" s="48"/>
      <c r="QAK3" s="48"/>
      <c r="QAL3" s="48"/>
      <c r="QAM3" s="48"/>
      <c r="QAN3" s="48"/>
      <c r="QAO3" s="48"/>
      <c r="QAP3" s="48"/>
      <c r="QAQ3" s="48"/>
      <c r="QAR3" s="48"/>
      <c r="QAS3" s="48"/>
      <c r="QAT3" s="48"/>
      <c r="QAU3" s="49"/>
      <c r="QAV3" s="48"/>
      <c r="QAW3" s="48"/>
      <c r="QAX3" s="48"/>
      <c r="QAY3" s="48"/>
      <c r="QAZ3" s="48"/>
      <c r="QBA3" s="48"/>
      <c r="QBB3" s="48"/>
      <c r="QBC3" s="48"/>
      <c r="QBD3" s="48"/>
      <c r="QBE3" s="48"/>
      <c r="QBF3" s="48"/>
      <c r="QBG3" s="48"/>
      <c r="QBH3" s="48"/>
      <c r="QBI3" s="49"/>
      <c r="QBJ3" s="48"/>
      <c r="QBK3" s="48"/>
      <c r="QBL3" s="48"/>
      <c r="QBM3" s="48"/>
      <c r="QBN3" s="48"/>
      <c r="QBO3" s="48"/>
      <c r="QBP3" s="48"/>
      <c r="QBQ3" s="48"/>
      <c r="QBR3" s="48"/>
      <c r="QBS3" s="48"/>
      <c r="QBT3" s="48"/>
      <c r="QBU3" s="48"/>
      <c r="QBV3" s="48"/>
      <c r="QBW3" s="49"/>
      <c r="QBX3" s="48"/>
      <c r="QBY3" s="48"/>
      <c r="QBZ3" s="48"/>
      <c r="QCA3" s="48"/>
      <c r="QCB3" s="48"/>
      <c r="QCC3" s="48"/>
      <c r="QCD3" s="48"/>
      <c r="QCE3" s="48"/>
      <c r="QCF3" s="48"/>
      <c r="QCG3" s="48"/>
      <c r="QCH3" s="48"/>
      <c r="QCI3" s="48"/>
      <c r="QCJ3" s="48"/>
      <c r="QCK3" s="49"/>
      <c r="QCL3" s="48"/>
      <c r="QCM3" s="48"/>
      <c r="QCN3" s="48"/>
      <c r="QCO3" s="48"/>
      <c r="QCP3" s="48"/>
      <c r="QCQ3" s="48"/>
      <c r="QCR3" s="48"/>
      <c r="QCS3" s="48"/>
      <c r="QCT3" s="48"/>
      <c r="QCU3" s="48"/>
      <c r="QCV3" s="48"/>
      <c r="QCW3" s="48"/>
      <c r="QCX3" s="48"/>
      <c r="QCY3" s="49"/>
      <c r="QCZ3" s="48"/>
      <c r="QDA3" s="48"/>
      <c r="QDB3" s="48"/>
      <c r="QDC3" s="48"/>
      <c r="QDD3" s="48"/>
      <c r="QDE3" s="48"/>
      <c r="QDF3" s="48"/>
      <c r="QDG3" s="48"/>
      <c r="QDH3" s="48"/>
      <c r="QDI3" s="48"/>
      <c r="QDJ3" s="48"/>
      <c r="QDK3" s="48"/>
      <c r="QDL3" s="48"/>
      <c r="QDM3" s="49"/>
      <c r="QDN3" s="48"/>
      <c r="QDO3" s="48"/>
      <c r="QDP3" s="48"/>
      <c r="QDQ3" s="48"/>
      <c r="QDR3" s="48"/>
      <c r="QDS3" s="48"/>
      <c r="QDT3" s="48"/>
      <c r="QDU3" s="48"/>
      <c r="QDV3" s="48"/>
      <c r="QDW3" s="48"/>
      <c r="QDX3" s="48"/>
      <c r="QDY3" s="48"/>
      <c r="QDZ3" s="48"/>
      <c r="QEA3" s="49"/>
      <c r="QEB3" s="48"/>
      <c r="QEC3" s="48"/>
      <c r="QED3" s="48"/>
      <c r="QEE3" s="48"/>
      <c r="QEF3" s="48"/>
      <c r="QEG3" s="48"/>
      <c r="QEH3" s="48"/>
      <c r="QEI3" s="48"/>
      <c r="QEJ3" s="48"/>
      <c r="QEK3" s="48"/>
      <c r="QEL3" s="48"/>
      <c r="QEM3" s="48"/>
      <c r="QEN3" s="48"/>
      <c r="QEO3" s="49"/>
      <c r="QEP3" s="48"/>
      <c r="QEQ3" s="48"/>
      <c r="QER3" s="48"/>
      <c r="QES3" s="48"/>
      <c r="QET3" s="48"/>
      <c r="QEU3" s="48"/>
      <c r="QEV3" s="48"/>
      <c r="QEW3" s="48"/>
      <c r="QEX3" s="48"/>
      <c r="QEY3" s="48"/>
      <c r="QEZ3" s="48"/>
      <c r="QFA3" s="48"/>
      <c r="QFB3" s="48"/>
      <c r="QFC3" s="49"/>
      <c r="QFD3" s="48"/>
      <c r="QFE3" s="48"/>
      <c r="QFF3" s="48"/>
      <c r="QFG3" s="48"/>
      <c r="QFH3" s="48"/>
      <c r="QFI3" s="48"/>
      <c r="QFJ3" s="48"/>
      <c r="QFK3" s="48"/>
      <c r="QFL3" s="48"/>
      <c r="QFM3" s="48"/>
      <c r="QFN3" s="48"/>
      <c r="QFO3" s="48"/>
      <c r="QFP3" s="48"/>
      <c r="QFQ3" s="49"/>
      <c r="QFR3" s="48"/>
      <c r="QFS3" s="48"/>
      <c r="QFT3" s="48"/>
      <c r="QFU3" s="48"/>
      <c r="QFV3" s="48"/>
      <c r="QFW3" s="48"/>
      <c r="QFX3" s="48"/>
      <c r="QFY3" s="48"/>
      <c r="QFZ3" s="48"/>
      <c r="QGA3" s="48"/>
      <c r="QGB3" s="48"/>
      <c r="QGC3" s="48"/>
      <c r="QGD3" s="48"/>
      <c r="QGE3" s="49"/>
      <c r="QGF3" s="48"/>
      <c r="QGG3" s="48"/>
      <c r="QGH3" s="48"/>
      <c r="QGI3" s="48"/>
      <c r="QGJ3" s="48"/>
      <c r="QGK3" s="48"/>
      <c r="QGL3" s="48"/>
      <c r="QGM3" s="48"/>
      <c r="QGN3" s="48"/>
      <c r="QGO3" s="48"/>
      <c r="QGP3" s="48"/>
      <c r="QGQ3" s="48"/>
      <c r="QGR3" s="48"/>
      <c r="QGS3" s="49"/>
      <c r="QGT3" s="48"/>
      <c r="QGU3" s="48"/>
      <c r="QGV3" s="48"/>
      <c r="QGW3" s="48"/>
      <c r="QGX3" s="48"/>
      <c r="QGY3" s="48"/>
      <c r="QGZ3" s="48"/>
      <c r="QHA3" s="48"/>
      <c r="QHB3" s="48"/>
      <c r="QHC3" s="48"/>
      <c r="QHD3" s="48"/>
      <c r="QHE3" s="48"/>
      <c r="QHF3" s="48"/>
      <c r="QHG3" s="49"/>
      <c r="QHH3" s="48"/>
      <c r="QHI3" s="48"/>
      <c r="QHJ3" s="48"/>
      <c r="QHK3" s="48"/>
      <c r="QHL3" s="48"/>
      <c r="QHM3" s="48"/>
      <c r="QHN3" s="48"/>
      <c r="QHO3" s="48"/>
      <c r="QHP3" s="48"/>
      <c r="QHQ3" s="48"/>
      <c r="QHR3" s="48"/>
      <c r="QHS3" s="48"/>
      <c r="QHT3" s="48"/>
      <c r="QHU3" s="49"/>
      <c r="QHV3" s="48"/>
      <c r="QHW3" s="48"/>
      <c r="QHX3" s="48"/>
      <c r="QHY3" s="48"/>
      <c r="QHZ3" s="48"/>
      <c r="QIA3" s="48"/>
      <c r="QIB3" s="48"/>
      <c r="QIC3" s="48"/>
      <c r="QID3" s="48"/>
      <c r="QIE3" s="48"/>
      <c r="QIF3" s="48"/>
      <c r="QIG3" s="48"/>
      <c r="QIH3" s="48"/>
      <c r="QII3" s="49"/>
      <c r="QIJ3" s="48"/>
      <c r="QIK3" s="48"/>
      <c r="QIL3" s="48"/>
      <c r="QIM3" s="48"/>
      <c r="QIN3" s="48"/>
      <c r="QIO3" s="48"/>
      <c r="QIP3" s="48"/>
      <c r="QIQ3" s="48"/>
      <c r="QIR3" s="48"/>
      <c r="QIS3" s="48"/>
      <c r="QIT3" s="48"/>
      <c r="QIU3" s="48"/>
      <c r="QIV3" s="48"/>
      <c r="QIW3" s="49"/>
      <c r="QIX3" s="48"/>
      <c r="QIY3" s="48"/>
      <c r="QIZ3" s="48"/>
      <c r="QJA3" s="48"/>
      <c r="QJB3" s="48"/>
      <c r="QJC3" s="48"/>
      <c r="QJD3" s="48"/>
      <c r="QJE3" s="48"/>
      <c r="QJF3" s="48"/>
      <c r="QJG3" s="48"/>
      <c r="QJH3" s="48"/>
      <c r="QJI3" s="48"/>
      <c r="QJJ3" s="48"/>
      <c r="QJK3" s="49"/>
      <c r="QJL3" s="48"/>
      <c r="QJM3" s="48"/>
      <c r="QJN3" s="48"/>
      <c r="QJO3" s="48"/>
      <c r="QJP3" s="48"/>
      <c r="QJQ3" s="48"/>
      <c r="QJR3" s="48"/>
      <c r="QJS3" s="48"/>
      <c r="QJT3" s="48"/>
      <c r="QJU3" s="48"/>
      <c r="QJV3" s="48"/>
      <c r="QJW3" s="48"/>
      <c r="QJX3" s="48"/>
      <c r="QJY3" s="49"/>
      <c r="QJZ3" s="48"/>
      <c r="QKA3" s="48"/>
      <c r="QKB3" s="48"/>
      <c r="QKC3" s="48"/>
      <c r="QKD3" s="48"/>
      <c r="QKE3" s="48"/>
      <c r="QKF3" s="48"/>
      <c r="QKG3" s="48"/>
      <c r="QKH3" s="48"/>
      <c r="QKI3" s="48"/>
      <c r="QKJ3" s="48"/>
      <c r="QKK3" s="48"/>
      <c r="QKL3" s="48"/>
      <c r="QKM3" s="49"/>
      <c r="QKN3" s="48"/>
      <c r="QKO3" s="48"/>
      <c r="QKP3" s="48"/>
      <c r="QKQ3" s="48"/>
      <c r="QKR3" s="48"/>
      <c r="QKS3" s="48"/>
      <c r="QKT3" s="48"/>
      <c r="QKU3" s="48"/>
      <c r="QKV3" s="48"/>
      <c r="QKW3" s="48"/>
      <c r="QKX3" s="48"/>
      <c r="QKY3" s="48"/>
      <c r="QKZ3" s="48"/>
      <c r="QLA3" s="49"/>
      <c r="QLB3" s="48"/>
      <c r="QLC3" s="48"/>
      <c r="QLD3" s="48"/>
      <c r="QLE3" s="48"/>
      <c r="QLF3" s="48"/>
      <c r="QLG3" s="48"/>
      <c r="QLH3" s="48"/>
      <c r="QLI3" s="48"/>
      <c r="QLJ3" s="48"/>
      <c r="QLK3" s="48"/>
      <c r="QLL3" s="48"/>
      <c r="QLM3" s="48"/>
      <c r="QLN3" s="48"/>
      <c r="QLO3" s="49"/>
      <c r="QLP3" s="48"/>
      <c r="QLQ3" s="48"/>
      <c r="QLR3" s="48"/>
      <c r="QLS3" s="48"/>
      <c r="QLT3" s="48"/>
      <c r="QLU3" s="48"/>
      <c r="QLV3" s="48"/>
      <c r="QLW3" s="48"/>
      <c r="QLX3" s="48"/>
      <c r="QLY3" s="48"/>
      <c r="QLZ3" s="48"/>
      <c r="QMA3" s="48"/>
      <c r="QMB3" s="48"/>
      <c r="QMC3" s="49"/>
      <c r="QMD3" s="48"/>
      <c r="QME3" s="48"/>
      <c r="QMF3" s="48"/>
      <c r="QMG3" s="48"/>
      <c r="QMH3" s="48"/>
      <c r="QMI3" s="48"/>
      <c r="QMJ3" s="48"/>
      <c r="QMK3" s="48"/>
      <c r="QML3" s="48"/>
      <c r="QMM3" s="48"/>
      <c r="QMN3" s="48"/>
      <c r="QMO3" s="48"/>
      <c r="QMP3" s="48"/>
      <c r="QMQ3" s="49"/>
      <c r="QMR3" s="48"/>
      <c r="QMS3" s="48"/>
      <c r="QMT3" s="48"/>
      <c r="QMU3" s="48"/>
      <c r="QMV3" s="48"/>
      <c r="QMW3" s="48"/>
      <c r="QMX3" s="48"/>
      <c r="QMY3" s="48"/>
      <c r="QMZ3" s="48"/>
      <c r="QNA3" s="48"/>
      <c r="QNB3" s="48"/>
      <c r="QNC3" s="48"/>
      <c r="QND3" s="48"/>
      <c r="QNE3" s="49"/>
      <c r="QNF3" s="48"/>
      <c r="QNG3" s="48"/>
      <c r="QNH3" s="48"/>
      <c r="QNI3" s="48"/>
      <c r="QNJ3" s="48"/>
      <c r="QNK3" s="48"/>
      <c r="QNL3" s="48"/>
      <c r="QNM3" s="48"/>
      <c r="QNN3" s="48"/>
      <c r="QNO3" s="48"/>
      <c r="QNP3" s="48"/>
      <c r="QNQ3" s="48"/>
      <c r="QNR3" s="48"/>
      <c r="QNS3" s="49"/>
      <c r="QNT3" s="48"/>
      <c r="QNU3" s="48"/>
      <c r="QNV3" s="48"/>
      <c r="QNW3" s="48"/>
      <c r="QNX3" s="48"/>
      <c r="QNY3" s="48"/>
      <c r="QNZ3" s="48"/>
      <c r="QOA3" s="48"/>
      <c r="QOB3" s="48"/>
      <c r="QOC3" s="48"/>
      <c r="QOD3" s="48"/>
      <c r="QOE3" s="48"/>
      <c r="QOF3" s="48"/>
      <c r="QOG3" s="49"/>
      <c r="QOH3" s="48"/>
      <c r="QOI3" s="48"/>
      <c r="QOJ3" s="48"/>
      <c r="QOK3" s="48"/>
      <c r="QOL3" s="48"/>
      <c r="QOM3" s="48"/>
      <c r="QON3" s="48"/>
      <c r="QOO3" s="48"/>
      <c r="QOP3" s="48"/>
      <c r="QOQ3" s="48"/>
      <c r="QOR3" s="48"/>
      <c r="QOS3" s="48"/>
      <c r="QOT3" s="48"/>
      <c r="QOU3" s="49"/>
      <c r="QOV3" s="48"/>
      <c r="QOW3" s="48"/>
      <c r="QOX3" s="48"/>
      <c r="QOY3" s="48"/>
      <c r="QOZ3" s="48"/>
      <c r="QPA3" s="48"/>
      <c r="QPB3" s="48"/>
      <c r="QPC3" s="48"/>
      <c r="QPD3" s="48"/>
      <c r="QPE3" s="48"/>
      <c r="QPF3" s="48"/>
      <c r="QPG3" s="48"/>
      <c r="QPH3" s="48"/>
      <c r="QPI3" s="49"/>
      <c r="QPJ3" s="48"/>
      <c r="QPK3" s="48"/>
      <c r="QPL3" s="48"/>
      <c r="QPM3" s="48"/>
      <c r="QPN3" s="48"/>
      <c r="QPO3" s="48"/>
      <c r="QPP3" s="48"/>
      <c r="QPQ3" s="48"/>
      <c r="QPR3" s="48"/>
      <c r="QPS3" s="48"/>
      <c r="QPT3" s="48"/>
      <c r="QPU3" s="48"/>
      <c r="QPV3" s="48"/>
      <c r="QPW3" s="49"/>
      <c r="QPX3" s="48"/>
      <c r="QPY3" s="48"/>
      <c r="QPZ3" s="48"/>
      <c r="QQA3" s="48"/>
      <c r="QQB3" s="48"/>
      <c r="QQC3" s="48"/>
      <c r="QQD3" s="48"/>
      <c r="QQE3" s="48"/>
      <c r="QQF3" s="48"/>
      <c r="QQG3" s="48"/>
      <c r="QQH3" s="48"/>
      <c r="QQI3" s="48"/>
      <c r="QQJ3" s="48"/>
      <c r="QQK3" s="49"/>
      <c r="QQL3" s="48"/>
      <c r="QQM3" s="48"/>
      <c r="QQN3" s="48"/>
      <c r="QQO3" s="48"/>
      <c r="QQP3" s="48"/>
      <c r="QQQ3" s="48"/>
      <c r="QQR3" s="48"/>
      <c r="QQS3" s="48"/>
      <c r="QQT3" s="48"/>
      <c r="QQU3" s="48"/>
      <c r="QQV3" s="48"/>
      <c r="QQW3" s="48"/>
      <c r="QQX3" s="48"/>
      <c r="QQY3" s="49"/>
      <c r="QQZ3" s="48"/>
      <c r="QRA3" s="48"/>
      <c r="QRB3" s="48"/>
      <c r="QRC3" s="48"/>
      <c r="QRD3" s="48"/>
      <c r="QRE3" s="48"/>
      <c r="QRF3" s="48"/>
      <c r="QRG3" s="48"/>
      <c r="QRH3" s="48"/>
      <c r="QRI3" s="48"/>
      <c r="QRJ3" s="48"/>
      <c r="QRK3" s="48"/>
      <c r="QRL3" s="48"/>
      <c r="QRM3" s="49"/>
      <c r="QRN3" s="48"/>
      <c r="QRO3" s="48"/>
      <c r="QRP3" s="48"/>
      <c r="QRQ3" s="48"/>
      <c r="QRR3" s="48"/>
      <c r="QRS3" s="48"/>
      <c r="QRT3" s="48"/>
      <c r="QRU3" s="48"/>
      <c r="QRV3" s="48"/>
      <c r="QRW3" s="48"/>
      <c r="QRX3" s="48"/>
      <c r="QRY3" s="48"/>
      <c r="QRZ3" s="48"/>
      <c r="QSA3" s="49"/>
      <c r="QSB3" s="48"/>
      <c r="QSC3" s="48"/>
      <c r="QSD3" s="48"/>
      <c r="QSE3" s="48"/>
      <c r="QSF3" s="48"/>
      <c r="QSG3" s="48"/>
      <c r="QSH3" s="48"/>
      <c r="QSI3" s="48"/>
      <c r="QSJ3" s="48"/>
      <c r="QSK3" s="48"/>
      <c r="QSL3" s="48"/>
      <c r="QSM3" s="48"/>
      <c r="QSN3" s="48"/>
      <c r="QSO3" s="49"/>
      <c r="QSP3" s="48"/>
      <c r="QSQ3" s="48"/>
      <c r="QSR3" s="48"/>
      <c r="QSS3" s="48"/>
      <c r="QST3" s="48"/>
      <c r="QSU3" s="48"/>
      <c r="QSV3" s="48"/>
      <c r="QSW3" s="48"/>
      <c r="QSX3" s="48"/>
      <c r="QSY3" s="48"/>
      <c r="QSZ3" s="48"/>
      <c r="QTA3" s="48"/>
      <c r="QTB3" s="48"/>
      <c r="QTC3" s="49"/>
      <c r="QTD3" s="48"/>
      <c r="QTE3" s="48"/>
      <c r="QTF3" s="48"/>
      <c r="QTG3" s="48"/>
      <c r="QTH3" s="48"/>
      <c r="QTI3" s="48"/>
      <c r="QTJ3" s="48"/>
      <c r="QTK3" s="48"/>
      <c r="QTL3" s="48"/>
      <c r="QTM3" s="48"/>
      <c r="QTN3" s="48"/>
      <c r="QTO3" s="48"/>
      <c r="QTP3" s="48"/>
      <c r="QTQ3" s="49"/>
      <c r="QTR3" s="48"/>
      <c r="QTS3" s="48"/>
      <c r="QTT3" s="48"/>
      <c r="QTU3" s="48"/>
      <c r="QTV3" s="48"/>
      <c r="QTW3" s="48"/>
      <c r="QTX3" s="48"/>
      <c r="QTY3" s="48"/>
      <c r="QTZ3" s="48"/>
      <c r="QUA3" s="48"/>
      <c r="QUB3" s="48"/>
      <c r="QUC3" s="48"/>
      <c r="QUD3" s="48"/>
      <c r="QUE3" s="49"/>
      <c r="QUF3" s="48"/>
      <c r="QUG3" s="48"/>
      <c r="QUH3" s="48"/>
      <c r="QUI3" s="48"/>
      <c r="QUJ3" s="48"/>
      <c r="QUK3" s="48"/>
      <c r="QUL3" s="48"/>
      <c r="QUM3" s="48"/>
      <c r="QUN3" s="48"/>
      <c r="QUO3" s="48"/>
      <c r="QUP3" s="48"/>
      <c r="QUQ3" s="48"/>
      <c r="QUR3" s="48"/>
      <c r="QUS3" s="49"/>
      <c r="QUT3" s="48"/>
      <c r="QUU3" s="48"/>
      <c r="QUV3" s="48"/>
      <c r="QUW3" s="48"/>
      <c r="QUX3" s="48"/>
      <c r="QUY3" s="48"/>
      <c r="QUZ3" s="48"/>
      <c r="QVA3" s="48"/>
      <c r="QVB3" s="48"/>
      <c r="QVC3" s="48"/>
      <c r="QVD3" s="48"/>
      <c r="QVE3" s="48"/>
      <c r="QVF3" s="48"/>
      <c r="QVG3" s="49"/>
      <c r="QVH3" s="48"/>
      <c r="QVI3" s="48"/>
      <c r="QVJ3" s="48"/>
      <c r="QVK3" s="48"/>
      <c r="QVL3" s="48"/>
      <c r="QVM3" s="48"/>
      <c r="QVN3" s="48"/>
      <c r="QVO3" s="48"/>
      <c r="QVP3" s="48"/>
      <c r="QVQ3" s="48"/>
      <c r="QVR3" s="48"/>
      <c r="QVS3" s="48"/>
      <c r="QVT3" s="48"/>
      <c r="QVU3" s="49"/>
      <c r="QVV3" s="48"/>
      <c r="QVW3" s="48"/>
      <c r="QVX3" s="48"/>
      <c r="QVY3" s="48"/>
      <c r="QVZ3" s="48"/>
      <c r="QWA3" s="48"/>
      <c r="QWB3" s="48"/>
      <c r="QWC3" s="48"/>
      <c r="QWD3" s="48"/>
      <c r="QWE3" s="48"/>
      <c r="QWF3" s="48"/>
      <c r="QWG3" s="48"/>
      <c r="QWH3" s="48"/>
      <c r="QWI3" s="49"/>
      <c r="QWJ3" s="48"/>
      <c r="QWK3" s="48"/>
      <c r="QWL3" s="48"/>
      <c r="QWM3" s="48"/>
      <c r="QWN3" s="48"/>
      <c r="QWO3" s="48"/>
      <c r="QWP3" s="48"/>
      <c r="QWQ3" s="48"/>
      <c r="QWR3" s="48"/>
      <c r="QWS3" s="48"/>
      <c r="QWT3" s="48"/>
      <c r="QWU3" s="48"/>
      <c r="QWV3" s="48"/>
      <c r="QWW3" s="49"/>
      <c r="QWX3" s="48"/>
      <c r="QWY3" s="48"/>
      <c r="QWZ3" s="48"/>
      <c r="QXA3" s="48"/>
      <c r="QXB3" s="48"/>
      <c r="QXC3" s="48"/>
      <c r="QXD3" s="48"/>
      <c r="QXE3" s="48"/>
      <c r="QXF3" s="48"/>
      <c r="QXG3" s="48"/>
      <c r="QXH3" s="48"/>
      <c r="QXI3" s="48"/>
      <c r="QXJ3" s="48"/>
      <c r="QXK3" s="49"/>
      <c r="QXL3" s="48"/>
      <c r="QXM3" s="48"/>
      <c r="QXN3" s="48"/>
      <c r="QXO3" s="48"/>
      <c r="QXP3" s="48"/>
      <c r="QXQ3" s="48"/>
      <c r="QXR3" s="48"/>
      <c r="QXS3" s="48"/>
      <c r="QXT3" s="48"/>
      <c r="QXU3" s="48"/>
      <c r="QXV3" s="48"/>
      <c r="QXW3" s="48"/>
      <c r="QXX3" s="48"/>
      <c r="QXY3" s="49"/>
      <c r="QXZ3" s="48"/>
      <c r="QYA3" s="48"/>
      <c r="QYB3" s="48"/>
      <c r="QYC3" s="48"/>
      <c r="QYD3" s="48"/>
      <c r="QYE3" s="48"/>
      <c r="QYF3" s="48"/>
      <c r="QYG3" s="48"/>
      <c r="QYH3" s="48"/>
      <c r="QYI3" s="48"/>
      <c r="QYJ3" s="48"/>
      <c r="QYK3" s="48"/>
      <c r="QYL3" s="48"/>
      <c r="QYM3" s="49"/>
      <c r="QYN3" s="48"/>
      <c r="QYO3" s="48"/>
      <c r="QYP3" s="48"/>
      <c r="QYQ3" s="48"/>
      <c r="QYR3" s="48"/>
      <c r="QYS3" s="48"/>
      <c r="QYT3" s="48"/>
      <c r="QYU3" s="48"/>
      <c r="QYV3" s="48"/>
      <c r="QYW3" s="48"/>
      <c r="QYX3" s="48"/>
      <c r="QYY3" s="48"/>
      <c r="QYZ3" s="48"/>
      <c r="QZA3" s="49"/>
      <c r="QZB3" s="48"/>
      <c r="QZC3" s="48"/>
      <c r="QZD3" s="48"/>
      <c r="QZE3" s="48"/>
      <c r="QZF3" s="48"/>
      <c r="QZG3" s="48"/>
      <c r="QZH3" s="48"/>
      <c r="QZI3" s="48"/>
      <c r="QZJ3" s="48"/>
      <c r="QZK3" s="48"/>
      <c r="QZL3" s="48"/>
      <c r="QZM3" s="48"/>
      <c r="QZN3" s="48"/>
      <c r="QZO3" s="49"/>
      <c r="QZP3" s="48"/>
      <c r="QZQ3" s="48"/>
      <c r="QZR3" s="48"/>
      <c r="QZS3" s="48"/>
      <c r="QZT3" s="48"/>
      <c r="QZU3" s="48"/>
      <c r="QZV3" s="48"/>
      <c r="QZW3" s="48"/>
      <c r="QZX3" s="48"/>
      <c r="QZY3" s="48"/>
      <c r="QZZ3" s="48"/>
      <c r="RAA3" s="48"/>
      <c r="RAB3" s="48"/>
      <c r="RAC3" s="49"/>
      <c r="RAD3" s="48"/>
      <c r="RAE3" s="48"/>
      <c r="RAF3" s="48"/>
      <c r="RAG3" s="48"/>
      <c r="RAH3" s="48"/>
      <c r="RAI3" s="48"/>
      <c r="RAJ3" s="48"/>
      <c r="RAK3" s="48"/>
      <c r="RAL3" s="48"/>
      <c r="RAM3" s="48"/>
      <c r="RAN3" s="48"/>
      <c r="RAO3" s="48"/>
      <c r="RAP3" s="48"/>
      <c r="RAQ3" s="49"/>
      <c r="RAR3" s="48"/>
      <c r="RAS3" s="48"/>
      <c r="RAT3" s="48"/>
      <c r="RAU3" s="48"/>
      <c r="RAV3" s="48"/>
      <c r="RAW3" s="48"/>
      <c r="RAX3" s="48"/>
      <c r="RAY3" s="48"/>
      <c r="RAZ3" s="48"/>
      <c r="RBA3" s="48"/>
      <c r="RBB3" s="48"/>
      <c r="RBC3" s="48"/>
      <c r="RBD3" s="48"/>
      <c r="RBE3" s="49"/>
      <c r="RBF3" s="48"/>
      <c r="RBG3" s="48"/>
      <c r="RBH3" s="48"/>
      <c r="RBI3" s="48"/>
      <c r="RBJ3" s="48"/>
      <c r="RBK3" s="48"/>
      <c r="RBL3" s="48"/>
      <c r="RBM3" s="48"/>
      <c r="RBN3" s="48"/>
      <c r="RBO3" s="48"/>
      <c r="RBP3" s="48"/>
      <c r="RBQ3" s="48"/>
      <c r="RBR3" s="48"/>
      <c r="RBS3" s="49"/>
      <c r="RBT3" s="48"/>
      <c r="RBU3" s="48"/>
      <c r="RBV3" s="48"/>
      <c r="RBW3" s="48"/>
      <c r="RBX3" s="48"/>
      <c r="RBY3" s="48"/>
      <c r="RBZ3" s="48"/>
      <c r="RCA3" s="48"/>
      <c r="RCB3" s="48"/>
      <c r="RCC3" s="48"/>
      <c r="RCD3" s="48"/>
      <c r="RCE3" s="48"/>
      <c r="RCF3" s="48"/>
      <c r="RCG3" s="49"/>
      <c r="RCH3" s="48"/>
      <c r="RCI3" s="48"/>
      <c r="RCJ3" s="48"/>
      <c r="RCK3" s="48"/>
      <c r="RCL3" s="48"/>
      <c r="RCM3" s="48"/>
      <c r="RCN3" s="48"/>
      <c r="RCO3" s="48"/>
      <c r="RCP3" s="48"/>
      <c r="RCQ3" s="48"/>
      <c r="RCR3" s="48"/>
      <c r="RCS3" s="48"/>
      <c r="RCT3" s="48"/>
      <c r="RCU3" s="49"/>
      <c r="RCV3" s="48"/>
      <c r="RCW3" s="48"/>
      <c r="RCX3" s="48"/>
      <c r="RCY3" s="48"/>
      <c r="RCZ3" s="48"/>
      <c r="RDA3" s="48"/>
      <c r="RDB3" s="48"/>
      <c r="RDC3" s="48"/>
      <c r="RDD3" s="48"/>
      <c r="RDE3" s="48"/>
      <c r="RDF3" s="48"/>
      <c r="RDG3" s="48"/>
      <c r="RDH3" s="48"/>
      <c r="RDI3" s="49"/>
      <c r="RDJ3" s="48"/>
      <c r="RDK3" s="48"/>
      <c r="RDL3" s="48"/>
      <c r="RDM3" s="48"/>
      <c r="RDN3" s="48"/>
      <c r="RDO3" s="48"/>
      <c r="RDP3" s="48"/>
      <c r="RDQ3" s="48"/>
      <c r="RDR3" s="48"/>
      <c r="RDS3" s="48"/>
      <c r="RDT3" s="48"/>
      <c r="RDU3" s="48"/>
      <c r="RDV3" s="48"/>
      <c r="RDW3" s="49"/>
      <c r="RDX3" s="48"/>
      <c r="RDY3" s="48"/>
      <c r="RDZ3" s="48"/>
      <c r="REA3" s="48"/>
      <c r="REB3" s="48"/>
      <c r="REC3" s="48"/>
      <c r="RED3" s="48"/>
      <c r="REE3" s="48"/>
      <c r="REF3" s="48"/>
      <c r="REG3" s="48"/>
      <c r="REH3" s="48"/>
      <c r="REI3" s="48"/>
      <c r="REJ3" s="48"/>
      <c r="REK3" s="49"/>
      <c r="REL3" s="48"/>
      <c r="REM3" s="48"/>
      <c r="REN3" s="48"/>
      <c r="REO3" s="48"/>
      <c r="REP3" s="48"/>
      <c r="REQ3" s="48"/>
      <c r="RER3" s="48"/>
      <c r="RES3" s="48"/>
      <c r="RET3" s="48"/>
      <c r="REU3" s="48"/>
      <c r="REV3" s="48"/>
      <c r="REW3" s="48"/>
      <c r="REX3" s="48"/>
      <c r="REY3" s="49"/>
      <c r="REZ3" s="48"/>
      <c r="RFA3" s="48"/>
      <c r="RFB3" s="48"/>
      <c r="RFC3" s="48"/>
      <c r="RFD3" s="48"/>
      <c r="RFE3" s="48"/>
      <c r="RFF3" s="48"/>
      <c r="RFG3" s="48"/>
      <c r="RFH3" s="48"/>
      <c r="RFI3" s="48"/>
      <c r="RFJ3" s="48"/>
      <c r="RFK3" s="48"/>
      <c r="RFL3" s="48"/>
      <c r="RFM3" s="49"/>
      <c r="RFN3" s="48"/>
      <c r="RFO3" s="48"/>
      <c r="RFP3" s="48"/>
      <c r="RFQ3" s="48"/>
      <c r="RFR3" s="48"/>
      <c r="RFS3" s="48"/>
      <c r="RFT3" s="48"/>
      <c r="RFU3" s="48"/>
      <c r="RFV3" s="48"/>
      <c r="RFW3" s="48"/>
      <c r="RFX3" s="48"/>
      <c r="RFY3" s="48"/>
      <c r="RFZ3" s="48"/>
      <c r="RGA3" s="49"/>
      <c r="RGB3" s="48"/>
      <c r="RGC3" s="48"/>
      <c r="RGD3" s="48"/>
      <c r="RGE3" s="48"/>
      <c r="RGF3" s="48"/>
      <c r="RGG3" s="48"/>
      <c r="RGH3" s="48"/>
      <c r="RGI3" s="48"/>
      <c r="RGJ3" s="48"/>
      <c r="RGK3" s="48"/>
      <c r="RGL3" s="48"/>
      <c r="RGM3" s="48"/>
      <c r="RGN3" s="48"/>
      <c r="RGO3" s="49"/>
      <c r="RGP3" s="48"/>
      <c r="RGQ3" s="48"/>
      <c r="RGR3" s="48"/>
      <c r="RGS3" s="48"/>
      <c r="RGT3" s="48"/>
      <c r="RGU3" s="48"/>
      <c r="RGV3" s="48"/>
      <c r="RGW3" s="48"/>
      <c r="RGX3" s="48"/>
      <c r="RGY3" s="48"/>
      <c r="RGZ3" s="48"/>
      <c r="RHA3" s="48"/>
      <c r="RHB3" s="48"/>
      <c r="RHC3" s="49"/>
      <c r="RHD3" s="48"/>
      <c r="RHE3" s="48"/>
      <c r="RHF3" s="48"/>
      <c r="RHG3" s="48"/>
      <c r="RHH3" s="48"/>
      <c r="RHI3" s="48"/>
      <c r="RHJ3" s="48"/>
      <c r="RHK3" s="48"/>
      <c r="RHL3" s="48"/>
      <c r="RHM3" s="48"/>
      <c r="RHN3" s="48"/>
      <c r="RHO3" s="48"/>
      <c r="RHP3" s="48"/>
      <c r="RHQ3" s="49"/>
      <c r="RHR3" s="48"/>
      <c r="RHS3" s="48"/>
      <c r="RHT3" s="48"/>
      <c r="RHU3" s="48"/>
      <c r="RHV3" s="48"/>
      <c r="RHW3" s="48"/>
      <c r="RHX3" s="48"/>
      <c r="RHY3" s="48"/>
      <c r="RHZ3" s="48"/>
      <c r="RIA3" s="48"/>
      <c r="RIB3" s="48"/>
      <c r="RIC3" s="48"/>
      <c r="RID3" s="48"/>
      <c r="RIE3" s="49"/>
      <c r="RIF3" s="48"/>
      <c r="RIG3" s="48"/>
      <c r="RIH3" s="48"/>
      <c r="RII3" s="48"/>
      <c r="RIJ3" s="48"/>
      <c r="RIK3" s="48"/>
      <c r="RIL3" s="48"/>
      <c r="RIM3" s="48"/>
      <c r="RIN3" s="48"/>
      <c r="RIO3" s="48"/>
      <c r="RIP3" s="48"/>
      <c r="RIQ3" s="48"/>
      <c r="RIR3" s="48"/>
      <c r="RIS3" s="49"/>
      <c r="RIT3" s="48"/>
      <c r="RIU3" s="48"/>
      <c r="RIV3" s="48"/>
      <c r="RIW3" s="48"/>
      <c r="RIX3" s="48"/>
      <c r="RIY3" s="48"/>
      <c r="RIZ3" s="48"/>
      <c r="RJA3" s="48"/>
      <c r="RJB3" s="48"/>
      <c r="RJC3" s="48"/>
      <c r="RJD3" s="48"/>
      <c r="RJE3" s="48"/>
      <c r="RJF3" s="48"/>
      <c r="RJG3" s="49"/>
      <c r="RJH3" s="48"/>
      <c r="RJI3" s="48"/>
      <c r="RJJ3" s="48"/>
      <c r="RJK3" s="48"/>
      <c r="RJL3" s="48"/>
      <c r="RJM3" s="48"/>
      <c r="RJN3" s="48"/>
      <c r="RJO3" s="48"/>
      <c r="RJP3" s="48"/>
      <c r="RJQ3" s="48"/>
      <c r="RJR3" s="48"/>
      <c r="RJS3" s="48"/>
      <c r="RJT3" s="48"/>
      <c r="RJU3" s="49"/>
      <c r="RJV3" s="48"/>
      <c r="RJW3" s="48"/>
      <c r="RJX3" s="48"/>
      <c r="RJY3" s="48"/>
      <c r="RJZ3" s="48"/>
      <c r="RKA3" s="48"/>
      <c r="RKB3" s="48"/>
      <c r="RKC3" s="48"/>
      <c r="RKD3" s="48"/>
      <c r="RKE3" s="48"/>
      <c r="RKF3" s="48"/>
      <c r="RKG3" s="48"/>
      <c r="RKH3" s="48"/>
      <c r="RKI3" s="49"/>
      <c r="RKJ3" s="48"/>
      <c r="RKK3" s="48"/>
      <c r="RKL3" s="48"/>
      <c r="RKM3" s="48"/>
      <c r="RKN3" s="48"/>
      <c r="RKO3" s="48"/>
      <c r="RKP3" s="48"/>
      <c r="RKQ3" s="48"/>
      <c r="RKR3" s="48"/>
      <c r="RKS3" s="48"/>
      <c r="RKT3" s="48"/>
      <c r="RKU3" s="48"/>
      <c r="RKV3" s="48"/>
      <c r="RKW3" s="49"/>
      <c r="RKX3" s="48"/>
      <c r="RKY3" s="48"/>
      <c r="RKZ3" s="48"/>
      <c r="RLA3" s="48"/>
      <c r="RLB3" s="48"/>
      <c r="RLC3" s="48"/>
      <c r="RLD3" s="48"/>
      <c r="RLE3" s="48"/>
      <c r="RLF3" s="48"/>
      <c r="RLG3" s="48"/>
      <c r="RLH3" s="48"/>
      <c r="RLI3" s="48"/>
      <c r="RLJ3" s="48"/>
      <c r="RLK3" s="49"/>
      <c r="RLL3" s="48"/>
      <c r="RLM3" s="48"/>
      <c r="RLN3" s="48"/>
      <c r="RLO3" s="48"/>
      <c r="RLP3" s="48"/>
      <c r="RLQ3" s="48"/>
      <c r="RLR3" s="48"/>
      <c r="RLS3" s="48"/>
      <c r="RLT3" s="48"/>
      <c r="RLU3" s="48"/>
      <c r="RLV3" s="48"/>
      <c r="RLW3" s="48"/>
      <c r="RLX3" s="48"/>
      <c r="RLY3" s="49"/>
      <c r="RLZ3" s="48"/>
      <c r="RMA3" s="48"/>
      <c r="RMB3" s="48"/>
      <c r="RMC3" s="48"/>
      <c r="RMD3" s="48"/>
      <c r="RME3" s="48"/>
      <c r="RMF3" s="48"/>
      <c r="RMG3" s="48"/>
      <c r="RMH3" s="48"/>
      <c r="RMI3" s="48"/>
      <c r="RMJ3" s="48"/>
      <c r="RMK3" s="48"/>
      <c r="RML3" s="48"/>
      <c r="RMM3" s="49"/>
      <c r="RMN3" s="48"/>
      <c r="RMO3" s="48"/>
      <c r="RMP3" s="48"/>
      <c r="RMQ3" s="48"/>
      <c r="RMR3" s="48"/>
      <c r="RMS3" s="48"/>
      <c r="RMT3" s="48"/>
      <c r="RMU3" s="48"/>
      <c r="RMV3" s="48"/>
      <c r="RMW3" s="48"/>
      <c r="RMX3" s="48"/>
      <c r="RMY3" s="48"/>
      <c r="RMZ3" s="48"/>
      <c r="RNA3" s="49"/>
      <c r="RNB3" s="48"/>
      <c r="RNC3" s="48"/>
      <c r="RND3" s="48"/>
      <c r="RNE3" s="48"/>
      <c r="RNF3" s="48"/>
      <c r="RNG3" s="48"/>
      <c r="RNH3" s="48"/>
      <c r="RNI3" s="48"/>
      <c r="RNJ3" s="48"/>
      <c r="RNK3" s="48"/>
      <c r="RNL3" s="48"/>
      <c r="RNM3" s="48"/>
      <c r="RNN3" s="48"/>
      <c r="RNO3" s="49"/>
      <c r="RNP3" s="48"/>
      <c r="RNQ3" s="48"/>
      <c r="RNR3" s="48"/>
      <c r="RNS3" s="48"/>
      <c r="RNT3" s="48"/>
      <c r="RNU3" s="48"/>
      <c r="RNV3" s="48"/>
      <c r="RNW3" s="48"/>
      <c r="RNX3" s="48"/>
      <c r="RNY3" s="48"/>
      <c r="RNZ3" s="48"/>
      <c r="ROA3" s="48"/>
      <c r="ROB3" s="48"/>
      <c r="ROC3" s="49"/>
      <c r="ROD3" s="48"/>
      <c r="ROE3" s="48"/>
      <c r="ROF3" s="48"/>
      <c r="ROG3" s="48"/>
      <c r="ROH3" s="48"/>
      <c r="ROI3" s="48"/>
      <c r="ROJ3" s="48"/>
      <c r="ROK3" s="48"/>
      <c r="ROL3" s="48"/>
      <c r="ROM3" s="48"/>
      <c r="RON3" s="48"/>
      <c r="ROO3" s="48"/>
      <c r="ROP3" s="48"/>
      <c r="ROQ3" s="49"/>
      <c r="ROR3" s="48"/>
      <c r="ROS3" s="48"/>
      <c r="ROT3" s="48"/>
      <c r="ROU3" s="48"/>
      <c r="ROV3" s="48"/>
      <c r="ROW3" s="48"/>
      <c r="ROX3" s="48"/>
      <c r="ROY3" s="48"/>
      <c r="ROZ3" s="48"/>
      <c r="RPA3" s="48"/>
      <c r="RPB3" s="48"/>
      <c r="RPC3" s="48"/>
      <c r="RPD3" s="48"/>
      <c r="RPE3" s="49"/>
      <c r="RPF3" s="48"/>
      <c r="RPG3" s="48"/>
      <c r="RPH3" s="48"/>
      <c r="RPI3" s="48"/>
      <c r="RPJ3" s="48"/>
      <c r="RPK3" s="48"/>
      <c r="RPL3" s="48"/>
      <c r="RPM3" s="48"/>
      <c r="RPN3" s="48"/>
      <c r="RPO3" s="48"/>
      <c r="RPP3" s="48"/>
      <c r="RPQ3" s="48"/>
      <c r="RPR3" s="48"/>
      <c r="RPS3" s="49"/>
      <c r="RPT3" s="48"/>
      <c r="RPU3" s="48"/>
      <c r="RPV3" s="48"/>
      <c r="RPW3" s="48"/>
      <c r="RPX3" s="48"/>
      <c r="RPY3" s="48"/>
      <c r="RPZ3" s="48"/>
      <c r="RQA3" s="48"/>
      <c r="RQB3" s="48"/>
      <c r="RQC3" s="48"/>
      <c r="RQD3" s="48"/>
      <c r="RQE3" s="48"/>
      <c r="RQF3" s="48"/>
      <c r="RQG3" s="49"/>
      <c r="RQH3" s="48"/>
      <c r="RQI3" s="48"/>
      <c r="RQJ3" s="48"/>
      <c r="RQK3" s="48"/>
      <c r="RQL3" s="48"/>
      <c r="RQM3" s="48"/>
      <c r="RQN3" s="48"/>
      <c r="RQO3" s="48"/>
      <c r="RQP3" s="48"/>
      <c r="RQQ3" s="48"/>
      <c r="RQR3" s="48"/>
      <c r="RQS3" s="48"/>
      <c r="RQT3" s="48"/>
      <c r="RQU3" s="49"/>
      <c r="RQV3" s="48"/>
      <c r="RQW3" s="48"/>
      <c r="RQX3" s="48"/>
      <c r="RQY3" s="48"/>
      <c r="RQZ3" s="48"/>
      <c r="RRA3" s="48"/>
      <c r="RRB3" s="48"/>
      <c r="RRC3" s="48"/>
      <c r="RRD3" s="48"/>
      <c r="RRE3" s="48"/>
      <c r="RRF3" s="48"/>
      <c r="RRG3" s="48"/>
      <c r="RRH3" s="48"/>
      <c r="RRI3" s="49"/>
      <c r="RRJ3" s="48"/>
      <c r="RRK3" s="48"/>
      <c r="RRL3" s="48"/>
      <c r="RRM3" s="48"/>
      <c r="RRN3" s="48"/>
      <c r="RRO3" s="48"/>
      <c r="RRP3" s="48"/>
      <c r="RRQ3" s="48"/>
      <c r="RRR3" s="48"/>
      <c r="RRS3" s="48"/>
      <c r="RRT3" s="48"/>
      <c r="RRU3" s="48"/>
      <c r="RRV3" s="48"/>
      <c r="RRW3" s="49"/>
      <c r="RRX3" s="48"/>
      <c r="RRY3" s="48"/>
      <c r="RRZ3" s="48"/>
      <c r="RSA3" s="48"/>
      <c r="RSB3" s="48"/>
      <c r="RSC3" s="48"/>
      <c r="RSD3" s="48"/>
      <c r="RSE3" s="48"/>
      <c r="RSF3" s="48"/>
      <c r="RSG3" s="48"/>
      <c r="RSH3" s="48"/>
      <c r="RSI3" s="48"/>
      <c r="RSJ3" s="48"/>
      <c r="RSK3" s="49"/>
      <c r="RSL3" s="48"/>
      <c r="RSM3" s="48"/>
      <c r="RSN3" s="48"/>
      <c r="RSO3" s="48"/>
      <c r="RSP3" s="48"/>
      <c r="RSQ3" s="48"/>
      <c r="RSR3" s="48"/>
      <c r="RSS3" s="48"/>
      <c r="RST3" s="48"/>
      <c r="RSU3" s="48"/>
      <c r="RSV3" s="48"/>
      <c r="RSW3" s="48"/>
      <c r="RSX3" s="48"/>
      <c r="RSY3" s="49"/>
      <c r="RSZ3" s="48"/>
      <c r="RTA3" s="48"/>
      <c r="RTB3" s="48"/>
      <c r="RTC3" s="48"/>
      <c r="RTD3" s="48"/>
      <c r="RTE3" s="48"/>
      <c r="RTF3" s="48"/>
      <c r="RTG3" s="48"/>
      <c r="RTH3" s="48"/>
      <c r="RTI3" s="48"/>
      <c r="RTJ3" s="48"/>
      <c r="RTK3" s="48"/>
      <c r="RTL3" s="48"/>
      <c r="RTM3" s="49"/>
      <c r="RTN3" s="48"/>
      <c r="RTO3" s="48"/>
      <c r="RTP3" s="48"/>
      <c r="RTQ3" s="48"/>
      <c r="RTR3" s="48"/>
      <c r="RTS3" s="48"/>
      <c r="RTT3" s="48"/>
      <c r="RTU3" s="48"/>
      <c r="RTV3" s="48"/>
      <c r="RTW3" s="48"/>
      <c r="RTX3" s="48"/>
      <c r="RTY3" s="48"/>
      <c r="RTZ3" s="48"/>
      <c r="RUA3" s="49"/>
      <c r="RUB3" s="48"/>
      <c r="RUC3" s="48"/>
      <c r="RUD3" s="48"/>
      <c r="RUE3" s="48"/>
      <c r="RUF3" s="48"/>
      <c r="RUG3" s="48"/>
      <c r="RUH3" s="48"/>
      <c r="RUI3" s="48"/>
      <c r="RUJ3" s="48"/>
      <c r="RUK3" s="48"/>
      <c r="RUL3" s="48"/>
      <c r="RUM3" s="48"/>
      <c r="RUN3" s="48"/>
      <c r="RUO3" s="49"/>
      <c r="RUP3" s="48"/>
      <c r="RUQ3" s="48"/>
      <c r="RUR3" s="48"/>
      <c r="RUS3" s="48"/>
      <c r="RUT3" s="48"/>
      <c r="RUU3" s="48"/>
      <c r="RUV3" s="48"/>
      <c r="RUW3" s="48"/>
      <c r="RUX3" s="48"/>
      <c r="RUY3" s="48"/>
      <c r="RUZ3" s="48"/>
      <c r="RVA3" s="48"/>
      <c r="RVB3" s="48"/>
      <c r="RVC3" s="49"/>
      <c r="RVD3" s="48"/>
      <c r="RVE3" s="48"/>
      <c r="RVF3" s="48"/>
      <c r="RVG3" s="48"/>
      <c r="RVH3" s="48"/>
      <c r="RVI3" s="48"/>
      <c r="RVJ3" s="48"/>
      <c r="RVK3" s="48"/>
      <c r="RVL3" s="48"/>
      <c r="RVM3" s="48"/>
      <c r="RVN3" s="48"/>
      <c r="RVO3" s="48"/>
      <c r="RVP3" s="48"/>
      <c r="RVQ3" s="49"/>
      <c r="RVR3" s="48"/>
      <c r="RVS3" s="48"/>
      <c r="RVT3" s="48"/>
      <c r="RVU3" s="48"/>
      <c r="RVV3" s="48"/>
      <c r="RVW3" s="48"/>
      <c r="RVX3" s="48"/>
      <c r="RVY3" s="48"/>
      <c r="RVZ3" s="48"/>
      <c r="RWA3" s="48"/>
      <c r="RWB3" s="48"/>
      <c r="RWC3" s="48"/>
      <c r="RWD3" s="48"/>
      <c r="RWE3" s="49"/>
      <c r="RWF3" s="48"/>
      <c r="RWG3" s="48"/>
      <c r="RWH3" s="48"/>
      <c r="RWI3" s="48"/>
      <c r="RWJ3" s="48"/>
      <c r="RWK3" s="48"/>
      <c r="RWL3" s="48"/>
      <c r="RWM3" s="48"/>
      <c r="RWN3" s="48"/>
      <c r="RWO3" s="48"/>
      <c r="RWP3" s="48"/>
      <c r="RWQ3" s="48"/>
      <c r="RWR3" s="48"/>
      <c r="RWS3" s="49"/>
      <c r="RWT3" s="48"/>
      <c r="RWU3" s="48"/>
      <c r="RWV3" s="48"/>
      <c r="RWW3" s="48"/>
      <c r="RWX3" s="48"/>
      <c r="RWY3" s="48"/>
      <c r="RWZ3" s="48"/>
      <c r="RXA3" s="48"/>
      <c r="RXB3" s="48"/>
      <c r="RXC3" s="48"/>
      <c r="RXD3" s="48"/>
      <c r="RXE3" s="48"/>
      <c r="RXF3" s="48"/>
      <c r="RXG3" s="49"/>
      <c r="RXH3" s="48"/>
      <c r="RXI3" s="48"/>
      <c r="RXJ3" s="48"/>
      <c r="RXK3" s="48"/>
      <c r="RXL3" s="48"/>
      <c r="RXM3" s="48"/>
      <c r="RXN3" s="48"/>
      <c r="RXO3" s="48"/>
      <c r="RXP3" s="48"/>
      <c r="RXQ3" s="48"/>
      <c r="RXR3" s="48"/>
      <c r="RXS3" s="48"/>
      <c r="RXT3" s="48"/>
      <c r="RXU3" s="49"/>
      <c r="RXV3" s="48"/>
      <c r="RXW3" s="48"/>
      <c r="RXX3" s="48"/>
      <c r="RXY3" s="48"/>
      <c r="RXZ3" s="48"/>
      <c r="RYA3" s="48"/>
      <c r="RYB3" s="48"/>
      <c r="RYC3" s="48"/>
      <c r="RYD3" s="48"/>
      <c r="RYE3" s="48"/>
      <c r="RYF3" s="48"/>
      <c r="RYG3" s="48"/>
      <c r="RYH3" s="48"/>
      <c r="RYI3" s="49"/>
      <c r="RYJ3" s="48"/>
      <c r="RYK3" s="48"/>
      <c r="RYL3" s="48"/>
      <c r="RYM3" s="48"/>
      <c r="RYN3" s="48"/>
      <c r="RYO3" s="48"/>
      <c r="RYP3" s="48"/>
      <c r="RYQ3" s="48"/>
      <c r="RYR3" s="48"/>
      <c r="RYS3" s="48"/>
      <c r="RYT3" s="48"/>
      <c r="RYU3" s="48"/>
      <c r="RYV3" s="48"/>
      <c r="RYW3" s="49"/>
      <c r="RYX3" s="48"/>
      <c r="RYY3" s="48"/>
      <c r="RYZ3" s="48"/>
      <c r="RZA3" s="48"/>
      <c r="RZB3" s="48"/>
      <c r="RZC3" s="48"/>
      <c r="RZD3" s="48"/>
      <c r="RZE3" s="48"/>
      <c r="RZF3" s="48"/>
      <c r="RZG3" s="48"/>
      <c r="RZH3" s="48"/>
      <c r="RZI3" s="48"/>
      <c r="RZJ3" s="48"/>
      <c r="RZK3" s="49"/>
      <c r="RZL3" s="48"/>
      <c r="RZM3" s="48"/>
      <c r="RZN3" s="48"/>
      <c r="RZO3" s="48"/>
      <c r="RZP3" s="48"/>
      <c r="RZQ3" s="48"/>
      <c r="RZR3" s="48"/>
      <c r="RZS3" s="48"/>
      <c r="RZT3" s="48"/>
      <c r="RZU3" s="48"/>
      <c r="RZV3" s="48"/>
      <c r="RZW3" s="48"/>
      <c r="RZX3" s="48"/>
      <c r="RZY3" s="49"/>
      <c r="RZZ3" s="48"/>
      <c r="SAA3" s="48"/>
      <c r="SAB3" s="48"/>
      <c r="SAC3" s="48"/>
      <c r="SAD3" s="48"/>
      <c r="SAE3" s="48"/>
      <c r="SAF3" s="48"/>
      <c r="SAG3" s="48"/>
      <c r="SAH3" s="48"/>
      <c r="SAI3" s="48"/>
      <c r="SAJ3" s="48"/>
      <c r="SAK3" s="48"/>
      <c r="SAL3" s="48"/>
      <c r="SAM3" s="49"/>
      <c r="SAN3" s="48"/>
      <c r="SAO3" s="48"/>
      <c r="SAP3" s="48"/>
      <c r="SAQ3" s="48"/>
      <c r="SAR3" s="48"/>
      <c r="SAS3" s="48"/>
      <c r="SAT3" s="48"/>
      <c r="SAU3" s="48"/>
      <c r="SAV3" s="48"/>
      <c r="SAW3" s="48"/>
      <c r="SAX3" s="48"/>
      <c r="SAY3" s="48"/>
      <c r="SAZ3" s="48"/>
      <c r="SBA3" s="49"/>
      <c r="SBB3" s="48"/>
      <c r="SBC3" s="48"/>
      <c r="SBD3" s="48"/>
      <c r="SBE3" s="48"/>
      <c r="SBF3" s="48"/>
      <c r="SBG3" s="48"/>
      <c r="SBH3" s="48"/>
      <c r="SBI3" s="48"/>
      <c r="SBJ3" s="48"/>
      <c r="SBK3" s="48"/>
      <c r="SBL3" s="48"/>
      <c r="SBM3" s="48"/>
      <c r="SBN3" s="48"/>
      <c r="SBO3" s="49"/>
      <c r="SBP3" s="48"/>
      <c r="SBQ3" s="48"/>
      <c r="SBR3" s="48"/>
      <c r="SBS3" s="48"/>
      <c r="SBT3" s="48"/>
      <c r="SBU3" s="48"/>
      <c r="SBV3" s="48"/>
      <c r="SBW3" s="48"/>
      <c r="SBX3" s="48"/>
      <c r="SBY3" s="48"/>
      <c r="SBZ3" s="48"/>
      <c r="SCA3" s="48"/>
      <c r="SCB3" s="48"/>
      <c r="SCC3" s="49"/>
      <c r="SCD3" s="48"/>
      <c r="SCE3" s="48"/>
      <c r="SCF3" s="48"/>
      <c r="SCG3" s="48"/>
      <c r="SCH3" s="48"/>
      <c r="SCI3" s="48"/>
      <c r="SCJ3" s="48"/>
      <c r="SCK3" s="48"/>
      <c r="SCL3" s="48"/>
      <c r="SCM3" s="48"/>
      <c r="SCN3" s="48"/>
      <c r="SCO3" s="48"/>
      <c r="SCP3" s="48"/>
      <c r="SCQ3" s="49"/>
      <c r="SCR3" s="48"/>
      <c r="SCS3" s="48"/>
      <c r="SCT3" s="48"/>
      <c r="SCU3" s="48"/>
      <c r="SCV3" s="48"/>
      <c r="SCW3" s="48"/>
      <c r="SCX3" s="48"/>
      <c r="SCY3" s="48"/>
      <c r="SCZ3" s="48"/>
      <c r="SDA3" s="48"/>
      <c r="SDB3" s="48"/>
      <c r="SDC3" s="48"/>
      <c r="SDD3" s="48"/>
      <c r="SDE3" s="49"/>
      <c r="SDF3" s="48"/>
      <c r="SDG3" s="48"/>
      <c r="SDH3" s="48"/>
      <c r="SDI3" s="48"/>
      <c r="SDJ3" s="48"/>
      <c r="SDK3" s="48"/>
      <c r="SDL3" s="48"/>
      <c r="SDM3" s="48"/>
      <c r="SDN3" s="48"/>
      <c r="SDO3" s="48"/>
      <c r="SDP3" s="48"/>
      <c r="SDQ3" s="48"/>
      <c r="SDR3" s="48"/>
      <c r="SDS3" s="49"/>
      <c r="SDT3" s="48"/>
      <c r="SDU3" s="48"/>
      <c r="SDV3" s="48"/>
      <c r="SDW3" s="48"/>
      <c r="SDX3" s="48"/>
      <c r="SDY3" s="48"/>
      <c r="SDZ3" s="48"/>
      <c r="SEA3" s="48"/>
      <c r="SEB3" s="48"/>
      <c r="SEC3" s="48"/>
      <c r="SED3" s="48"/>
      <c r="SEE3" s="48"/>
      <c r="SEF3" s="48"/>
      <c r="SEG3" s="49"/>
      <c r="SEH3" s="48"/>
      <c r="SEI3" s="48"/>
      <c r="SEJ3" s="48"/>
      <c r="SEK3" s="48"/>
      <c r="SEL3" s="48"/>
      <c r="SEM3" s="48"/>
      <c r="SEN3" s="48"/>
      <c r="SEO3" s="48"/>
      <c r="SEP3" s="48"/>
      <c r="SEQ3" s="48"/>
      <c r="SER3" s="48"/>
      <c r="SES3" s="48"/>
      <c r="SET3" s="48"/>
      <c r="SEU3" s="49"/>
      <c r="SEV3" s="48"/>
      <c r="SEW3" s="48"/>
      <c r="SEX3" s="48"/>
      <c r="SEY3" s="48"/>
      <c r="SEZ3" s="48"/>
      <c r="SFA3" s="48"/>
      <c r="SFB3" s="48"/>
      <c r="SFC3" s="48"/>
      <c r="SFD3" s="48"/>
      <c r="SFE3" s="48"/>
      <c r="SFF3" s="48"/>
      <c r="SFG3" s="48"/>
      <c r="SFH3" s="48"/>
      <c r="SFI3" s="49"/>
      <c r="SFJ3" s="48"/>
      <c r="SFK3" s="48"/>
      <c r="SFL3" s="48"/>
      <c r="SFM3" s="48"/>
      <c r="SFN3" s="48"/>
      <c r="SFO3" s="48"/>
      <c r="SFP3" s="48"/>
      <c r="SFQ3" s="48"/>
      <c r="SFR3" s="48"/>
      <c r="SFS3" s="48"/>
      <c r="SFT3" s="48"/>
      <c r="SFU3" s="48"/>
      <c r="SFV3" s="48"/>
      <c r="SFW3" s="49"/>
      <c r="SFX3" s="48"/>
      <c r="SFY3" s="48"/>
      <c r="SFZ3" s="48"/>
      <c r="SGA3" s="48"/>
      <c r="SGB3" s="48"/>
      <c r="SGC3" s="48"/>
      <c r="SGD3" s="48"/>
      <c r="SGE3" s="48"/>
      <c r="SGF3" s="48"/>
      <c r="SGG3" s="48"/>
      <c r="SGH3" s="48"/>
      <c r="SGI3" s="48"/>
      <c r="SGJ3" s="48"/>
      <c r="SGK3" s="49"/>
      <c r="SGL3" s="48"/>
      <c r="SGM3" s="48"/>
      <c r="SGN3" s="48"/>
      <c r="SGO3" s="48"/>
      <c r="SGP3" s="48"/>
      <c r="SGQ3" s="48"/>
      <c r="SGR3" s="48"/>
      <c r="SGS3" s="48"/>
      <c r="SGT3" s="48"/>
      <c r="SGU3" s="48"/>
      <c r="SGV3" s="48"/>
      <c r="SGW3" s="48"/>
      <c r="SGX3" s="48"/>
      <c r="SGY3" s="49"/>
      <c r="SGZ3" s="48"/>
      <c r="SHA3" s="48"/>
      <c r="SHB3" s="48"/>
      <c r="SHC3" s="48"/>
      <c r="SHD3" s="48"/>
      <c r="SHE3" s="48"/>
      <c r="SHF3" s="48"/>
      <c r="SHG3" s="48"/>
      <c r="SHH3" s="48"/>
      <c r="SHI3" s="48"/>
      <c r="SHJ3" s="48"/>
      <c r="SHK3" s="48"/>
      <c r="SHL3" s="48"/>
      <c r="SHM3" s="49"/>
      <c r="SHN3" s="48"/>
      <c r="SHO3" s="48"/>
      <c r="SHP3" s="48"/>
      <c r="SHQ3" s="48"/>
      <c r="SHR3" s="48"/>
      <c r="SHS3" s="48"/>
      <c r="SHT3" s="48"/>
      <c r="SHU3" s="48"/>
      <c r="SHV3" s="48"/>
      <c r="SHW3" s="48"/>
      <c r="SHX3" s="48"/>
      <c r="SHY3" s="48"/>
      <c r="SHZ3" s="48"/>
      <c r="SIA3" s="49"/>
      <c r="SIB3" s="48"/>
      <c r="SIC3" s="48"/>
      <c r="SID3" s="48"/>
      <c r="SIE3" s="48"/>
      <c r="SIF3" s="48"/>
      <c r="SIG3" s="48"/>
      <c r="SIH3" s="48"/>
      <c r="SII3" s="48"/>
      <c r="SIJ3" s="48"/>
      <c r="SIK3" s="48"/>
      <c r="SIL3" s="48"/>
      <c r="SIM3" s="48"/>
      <c r="SIN3" s="48"/>
      <c r="SIO3" s="49"/>
      <c r="SIP3" s="48"/>
      <c r="SIQ3" s="48"/>
      <c r="SIR3" s="48"/>
      <c r="SIS3" s="48"/>
      <c r="SIT3" s="48"/>
      <c r="SIU3" s="48"/>
      <c r="SIV3" s="48"/>
      <c r="SIW3" s="48"/>
      <c r="SIX3" s="48"/>
      <c r="SIY3" s="48"/>
      <c r="SIZ3" s="48"/>
      <c r="SJA3" s="48"/>
      <c r="SJB3" s="48"/>
      <c r="SJC3" s="49"/>
      <c r="SJD3" s="48"/>
      <c r="SJE3" s="48"/>
      <c r="SJF3" s="48"/>
      <c r="SJG3" s="48"/>
      <c r="SJH3" s="48"/>
      <c r="SJI3" s="48"/>
      <c r="SJJ3" s="48"/>
      <c r="SJK3" s="48"/>
      <c r="SJL3" s="48"/>
      <c r="SJM3" s="48"/>
      <c r="SJN3" s="48"/>
      <c r="SJO3" s="48"/>
      <c r="SJP3" s="48"/>
      <c r="SJQ3" s="49"/>
      <c r="SJR3" s="48"/>
      <c r="SJS3" s="48"/>
      <c r="SJT3" s="48"/>
      <c r="SJU3" s="48"/>
      <c r="SJV3" s="48"/>
      <c r="SJW3" s="48"/>
      <c r="SJX3" s="48"/>
      <c r="SJY3" s="48"/>
      <c r="SJZ3" s="48"/>
      <c r="SKA3" s="48"/>
      <c r="SKB3" s="48"/>
      <c r="SKC3" s="48"/>
      <c r="SKD3" s="48"/>
      <c r="SKE3" s="49"/>
      <c r="SKF3" s="48"/>
      <c r="SKG3" s="48"/>
      <c r="SKH3" s="48"/>
      <c r="SKI3" s="48"/>
      <c r="SKJ3" s="48"/>
      <c r="SKK3" s="48"/>
      <c r="SKL3" s="48"/>
      <c r="SKM3" s="48"/>
      <c r="SKN3" s="48"/>
      <c r="SKO3" s="48"/>
      <c r="SKP3" s="48"/>
      <c r="SKQ3" s="48"/>
      <c r="SKR3" s="48"/>
      <c r="SKS3" s="49"/>
      <c r="SKT3" s="48"/>
      <c r="SKU3" s="48"/>
      <c r="SKV3" s="48"/>
      <c r="SKW3" s="48"/>
      <c r="SKX3" s="48"/>
      <c r="SKY3" s="48"/>
      <c r="SKZ3" s="48"/>
      <c r="SLA3" s="48"/>
      <c r="SLB3" s="48"/>
      <c r="SLC3" s="48"/>
      <c r="SLD3" s="48"/>
      <c r="SLE3" s="48"/>
      <c r="SLF3" s="48"/>
      <c r="SLG3" s="49"/>
      <c r="SLH3" s="48"/>
      <c r="SLI3" s="48"/>
      <c r="SLJ3" s="48"/>
      <c r="SLK3" s="48"/>
      <c r="SLL3" s="48"/>
      <c r="SLM3" s="48"/>
      <c r="SLN3" s="48"/>
      <c r="SLO3" s="48"/>
      <c r="SLP3" s="48"/>
      <c r="SLQ3" s="48"/>
      <c r="SLR3" s="48"/>
      <c r="SLS3" s="48"/>
      <c r="SLT3" s="48"/>
      <c r="SLU3" s="49"/>
      <c r="SLV3" s="48"/>
      <c r="SLW3" s="48"/>
      <c r="SLX3" s="48"/>
      <c r="SLY3" s="48"/>
      <c r="SLZ3" s="48"/>
      <c r="SMA3" s="48"/>
      <c r="SMB3" s="48"/>
      <c r="SMC3" s="48"/>
      <c r="SMD3" s="48"/>
      <c r="SME3" s="48"/>
      <c r="SMF3" s="48"/>
      <c r="SMG3" s="48"/>
      <c r="SMH3" s="48"/>
      <c r="SMI3" s="49"/>
      <c r="SMJ3" s="48"/>
      <c r="SMK3" s="48"/>
      <c r="SML3" s="48"/>
      <c r="SMM3" s="48"/>
      <c r="SMN3" s="48"/>
      <c r="SMO3" s="48"/>
      <c r="SMP3" s="48"/>
      <c r="SMQ3" s="48"/>
      <c r="SMR3" s="48"/>
      <c r="SMS3" s="48"/>
      <c r="SMT3" s="48"/>
      <c r="SMU3" s="48"/>
      <c r="SMV3" s="48"/>
      <c r="SMW3" s="49"/>
      <c r="SMX3" s="48"/>
      <c r="SMY3" s="48"/>
      <c r="SMZ3" s="48"/>
      <c r="SNA3" s="48"/>
      <c r="SNB3" s="48"/>
      <c r="SNC3" s="48"/>
      <c r="SND3" s="48"/>
      <c r="SNE3" s="48"/>
      <c r="SNF3" s="48"/>
      <c r="SNG3" s="48"/>
      <c r="SNH3" s="48"/>
      <c r="SNI3" s="48"/>
      <c r="SNJ3" s="48"/>
      <c r="SNK3" s="49"/>
      <c r="SNL3" s="48"/>
      <c r="SNM3" s="48"/>
      <c r="SNN3" s="48"/>
      <c r="SNO3" s="48"/>
      <c r="SNP3" s="48"/>
      <c r="SNQ3" s="48"/>
      <c r="SNR3" s="48"/>
      <c r="SNS3" s="48"/>
      <c r="SNT3" s="48"/>
      <c r="SNU3" s="48"/>
      <c r="SNV3" s="48"/>
      <c r="SNW3" s="48"/>
      <c r="SNX3" s="48"/>
      <c r="SNY3" s="49"/>
      <c r="SNZ3" s="48"/>
      <c r="SOA3" s="48"/>
      <c r="SOB3" s="48"/>
      <c r="SOC3" s="48"/>
      <c r="SOD3" s="48"/>
      <c r="SOE3" s="48"/>
      <c r="SOF3" s="48"/>
      <c r="SOG3" s="48"/>
      <c r="SOH3" s="48"/>
      <c r="SOI3" s="48"/>
      <c r="SOJ3" s="48"/>
      <c r="SOK3" s="48"/>
      <c r="SOL3" s="48"/>
      <c r="SOM3" s="49"/>
      <c r="SON3" s="48"/>
      <c r="SOO3" s="48"/>
      <c r="SOP3" s="48"/>
      <c r="SOQ3" s="48"/>
      <c r="SOR3" s="48"/>
      <c r="SOS3" s="48"/>
      <c r="SOT3" s="48"/>
      <c r="SOU3" s="48"/>
      <c r="SOV3" s="48"/>
      <c r="SOW3" s="48"/>
      <c r="SOX3" s="48"/>
      <c r="SOY3" s="48"/>
      <c r="SOZ3" s="48"/>
      <c r="SPA3" s="49"/>
      <c r="SPB3" s="48"/>
      <c r="SPC3" s="48"/>
      <c r="SPD3" s="48"/>
      <c r="SPE3" s="48"/>
      <c r="SPF3" s="48"/>
      <c r="SPG3" s="48"/>
      <c r="SPH3" s="48"/>
      <c r="SPI3" s="48"/>
      <c r="SPJ3" s="48"/>
      <c r="SPK3" s="48"/>
      <c r="SPL3" s="48"/>
      <c r="SPM3" s="48"/>
      <c r="SPN3" s="48"/>
      <c r="SPO3" s="49"/>
      <c r="SPP3" s="48"/>
      <c r="SPQ3" s="48"/>
      <c r="SPR3" s="48"/>
      <c r="SPS3" s="48"/>
      <c r="SPT3" s="48"/>
      <c r="SPU3" s="48"/>
      <c r="SPV3" s="48"/>
      <c r="SPW3" s="48"/>
      <c r="SPX3" s="48"/>
      <c r="SPY3" s="48"/>
      <c r="SPZ3" s="48"/>
      <c r="SQA3" s="48"/>
      <c r="SQB3" s="48"/>
      <c r="SQC3" s="49"/>
      <c r="SQD3" s="48"/>
      <c r="SQE3" s="48"/>
      <c r="SQF3" s="48"/>
      <c r="SQG3" s="48"/>
      <c r="SQH3" s="48"/>
      <c r="SQI3" s="48"/>
      <c r="SQJ3" s="48"/>
      <c r="SQK3" s="48"/>
      <c r="SQL3" s="48"/>
      <c r="SQM3" s="48"/>
      <c r="SQN3" s="48"/>
      <c r="SQO3" s="48"/>
      <c r="SQP3" s="48"/>
      <c r="SQQ3" s="49"/>
      <c r="SQR3" s="48"/>
      <c r="SQS3" s="48"/>
      <c r="SQT3" s="48"/>
      <c r="SQU3" s="48"/>
      <c r="SQV3" s="48"/>
      <c r="SQW3" s="48"/>
      <c r="SQX3" s="48"/>
      <c r="SQY3" s="48"/>
      <c r="SQZ3" s="48"/>
      <c r="SRA3" s="48"/>
      <c r="SRB3" s="48"/>
      <c r="SRC3" s="48"/>
      <c r="SRD3" s="48"/>
      <c r="SRE3" s="49"/>
      <c r="SRF3" s="48"/>
      <c r="SRG3" s="48"/>
      <c r="SRH3" s="48"/>
      <c r="SRI3" s="48"/>
      <c r="SRJ3" s="48"/>
      <c r="SRK3" s="48"/>
      <c r="SRL3" s="48"/>
      <c r="SRM3" s="48"/>
      <c r="SRN3" s="48"/>
      <c r="SRO3" s="48"/>
      <c r="SRP3" s="48"/>
      <c r="SRQ3" s="48"/>
      <c r="SRR3" s="48"/>
      <c r="SRS3" s="49"/>
      <c r="SRT3" s="48"/>
      <c r="SRU3" s="48"/>
      <c r="SRV3" s="48"/>
      <c r="SRW3" s="48"/>
      <c r="SRX3" s="48"/>
      <c r="SRY3" s="48"/>
      <c r="SRZ3" s="48"/>
      <c r="SSA3" s="48"/>
      <c r="SSB3" s="48"/>
      <c r="SSC3" s="48"/>
      <c r="SSD3" s="48"/>
      <c r="SSE3" s="48"/>
      <c r="SSF3" s="48"/>
      <c r="SSG3" s="49"/>
      <c r="SSH3" s="48"/>
      <c r="SSI3" s="48"/>
      <c r="SSJ3" s="48"/>
      <c r="SSK3" s="48"/>
      <c r="SSL3" s="48"/>
      <c r="SSM3" s="48"/>
      <c r="SSN3" s="48"/>
      <c r="SSO3" s="48"/>
      <c r="SSP3" s="48"/>
      <c r="SSQ3" s="48"/>
      <c r="SSR3" s="48"/>
      <c r="SSS3" s="48"/>
      <c r="SST3" s="48"/>
      <c r="SSU3" s="49"/>
      <c r="SSV3" s="48"/>
      <c r="SSW3" s="48"/>
      <c r="SSX3" s="48"/>
      <c r="SSY3" s="48"/>
      <c r="SSZ3" s="48"/>
      <c r="STA3" s="48"/>
      <c r="STB3" s="48"/>
      <c r="STC3" s="48"/>
      <c r="STD3" s="48"/>
      <c r="STE3" s="48"/>
      <c r="STF3" s="48"/>
      <c r="STG3" s="48"/>
      <c r="STH3" s="48"/>
      <c r="STI3" s="49"/>
      <c r="STJ3" s="48"/>
      <c r="STK3" s="48"/>
      <c r="STL3" s="48"/>
      <c r="STM3" s="48"/>
      <c r="STN3" s="48"/>
      <c r="STO3" s="48"/>
      <c r="STP3" s="48"/>
      <c r="STQ3" s="48"/>
      <c r="STR3" s="48"/>
      <c r="STS3" s="48"/>
      <c r="STT3" s="48"/>
      <c r="STU3" s="48"/>
      <c r="STV3" s="48"/>
      <c r="STW3" s="49"/>
      <c r="STX3" s="48"/>
      <c r="STY3" s="48"/>
      <c r="STZ3" s="48"/>
      <c r="SUA3" s="48"/>
      <c r="SUB3" s="48"/>
      <c r="SUC3" s="48"/>
      <c r="SUD3" s="48"/>
      <c r="SUE3" s="48"/>
      <c r="SUF3" s="48"/>
      <c r="SUG3" s="48"/>
      <c r="SUH3" s="48"/>
      <c r="SUI3" s="48"/>
      <c r="SUJ3" s="48"/>
      <c r="SUK3" s="49"/>
      <c r="SUL3" s="48"/>
      <c r="SUM3" s="48"/>
      <c r="SUN3" s="48"/>
      <c r="SUO3" s="48"/>
      <c r="SUP3" s="48"/>
      <c r="SUQ3" s="48"/>
      <c r="SUR3" s="48"/>
      <c r="SUS3" s="48"/>
      <c r="SUT3" s="48"/>
      <c r="SUU3" s="48"/>
      <c r="SUV3" s="48"/>
      <c r="SUW3" s="48"/>
      <c r="SUX3" s="48"/>
      <c r="SUY3" s="49"/>
      <c r="SUZ3" s="48"/>
      <c r="SVA3" s="48"/>
      <c r="SVB3" s="48"/>
      <c r="SVC3" s="48"/>
      <c r="SVD3" s="48"/>
      <c r="SVE3" s="48"/>
      <c r="SVF3" s="48"/>
      <c r="SVG3" s="48"/>
      <c r="SVH3" s="48"/>
      <c r="SVI3" s="48"/>
      <c r="SVJ3" s="48"/>
      <c r="SVK3" s="48"/>
      <c r="SVL3" s="48"/>
      <c r="SVM3" s="49"/>
      <c r="SVN3" s="48"/>
      <c r="SVO3" s="48"/>
      <c r="SVP3" s="48"/>
      <c r="SVQ3" s="48"/>
      <c r="SVR3" s="48"/>
      <c r="SVS3" s="48"/>
      <c r="SVT3" s="48"/>
      <c r="SVU3" s="48"/>
      <c r="SVV3" s="48"/>
      <c r="SVW3" s="48"/>
      <c r="SVX3" s="48"/>
      <c r="SVY3" s="48"/>
      <c r="SVZ3" s="48"/>
      <c r="SWA3" s="49"/>
      <c r="SWB3" s="48"/>
      <c r="SWC3" s="48"/>
      <c r="SWD3" s="48"/>
      <c r="SWE3" s="48"/>
      <c r="SWF3" s="48"/>
      <c r="SWG3" s="48"/>
      <c r="SWH3" s="48"/>
      <c r="SWI3" s="48"/>
      <c r="SWJ3" s="48"/>
      <c r="SWK3" s="48"/>
      <c r="SWL3" s="48"/>
      <c r="SWM3" s="48"/>
      <c r="SWN3" s="48"/>
      <c r="SWO3" s="49"/>
      <c r="SWP3" s="48"/>
      <c r="SWQ3" s="48"/>
      <c r="SWR3" s="48"/>
      <c r="SWS3" s="48"/>
      <c r="SWT3" s="48"/>
      <c r="SWU3" s="48"/>
      <c r="SWV3" s="48"/>
      <c r="SWW3" s="48"/>
      <c r="SWX3" s="48"/>
      <c r="SWY3" s="48"/>
      <c r="SWZ3" s="48"/>
      <c r="SXA3" s="48"/>
      <c r="SXB3" s="48"/>
      <c r="SXC3" s="49"/>
      <c r="SXD3" s="48"/>
      <c r="SXE3" s="48"/>
      <c r="SXF3" s="48"/>
      <c r="SXG3" s="48"/>
      <c r="SXH3" s="48"/>
      <c r="SXI3" s="48"/>
      <c r="SXJ3" s="48"/>
      <c r="SXK3" s="48"/>
      <c r="SXL3" s="48"/>
      <c r="SXM3" s="48"/>
      <c r="SXN3" s="48"/>
      <c r="SXO3" s="48"/>
      <c r="SXP3" s="48"/>
      <c r="SXQ3" s="49"/>
      <c r="SXR3" s="48"/>
      <c r="SXS3" s="48"/>
      <c r="SXT3" s="48"/>
      <c r="SXU3" s="48"/>
      <c r="SXV3" s="48"/>
      <c r="SXW3" s="48"/>
      <c r="SXX3" s="48"/>
      <c r="SXY3" s="48"/>
      <c r="SXZ3" s="48"/>
      <c r="SYA3" s="48"/>
      <c r="SYB3" s="48"/>
      <c r="SYC3" s="48"/>
      <c r="SYD3" s="48"/>
      <c r="SYE3" s="49"/>
      <c r="SYF3" s="48"/>
      <c r="SYG3" s="48"/>
      <c r="SYH3" s="48"/>
      <c r="SYI3" s="48"/>
      <c r="SYJ3" s="48"/>
      <c r="SYK3" s="48"/>
      <c r="SYL3" s="48"/>
      <c r="SYM3" s="48"/>
      <c r="SYN3" s="48"/>
      <c r="SYO3" s="48"/>
      <c r="SYP3" s="48"/>
      <c r="SYQ3" s="48"/>
      <c r="SYR3" s="48"/>
      <c r="SYS3" s="49"/>
      <c r="SYT3" s="48"/>
      <c r="SYU3" s="48"/>
      <c r="SYV3" s="48"/>
      <c r="SYW3" s="48"/>
      <c r="SYX3" s="48"/>
      <c r="SYY3" s="48"/>
      <c r="SYZ3" s="48"/>
      <c r="SZA3" s="48"/>
      <c r="SZB3" s="48"/>
      <c r="SZC3" s="48"/>
      <c r="SZD3" s="48"/>
      <c r="SZE3" s="48"/>
      <c r="SZF3" s="48"/>
      <c r="SZG3" s="49"/>
      <c r="SZH3" s="48"/>
      <c r="SZI3" s="48"/>
      <c r="SZJ3" s="48"/>
      <c r="SZK3" s="48"/>
      <c r="SZL3" s="48"/>
      <c r="SZM3" s="48"/>
      <c r="SZN3" s="48"/>
      <c r="SZO3" s="48"/>
      <c r="SZP3" s="48"/>
      <c r="SZQ3" s="48"/>
      <c r="SZR3" s="48"/>
      <c r="SZS3" s="48"/>
      <c r="SZT3" s="48"/>
      <c r="SZU3" s="49"/>
      <c r="SZV3" s="48"/>
      <c r="SZW3" s="48"/>
      <c r="SZX3" s="48"/>
      <c r="SZY3" s="48"/>
      <c r="SZZ3" s="48"/>
      <c r="TAA3" s="48"/>
      <c r="TAB3" s="48"/>
      <c r="TAC3" s="48"/>
      <c r="TAD3" s="48"/>
      <c r="TAE3" s="48"/>
      <c r="TAF3" s="48"/>
      <c r="TAG3" s="48"/>
      <c r="TAH3" s="48"/>
      <c r="TAI3" s="49"/>
      <c r="TAJ3" s="48"/>
      <c r="TAK3" s="48"/>
      <c r="TAL3" s="48"/>
      <c r="TAM3" s="48"/>
      <c r="TAN3" s="48"/>
      <c r="TAO3" s="48"/>
      <c r="TAP3" s="48"/>
      <c r="TAQ3" s="48"/>
      <c r="TAR3" s="48"/>
      <c r="TAS3" s="48"/>
      <c r="TAT3" s="48"/>
      <c r="TAU3" s="48"/>
      <c r="TAV3" s="48"/>
      <c r="TAW3" s="49"/>
      <c r="TAX3" s="48"/>
      <c r="TAY3" s="48"/>
      <c r="TAZ3" s="48"/>
      <c r="TBA3" s="48"/>
      <c r="TBB3" s="48"/>
      <c r="TBC3" s="48"/>
      <c r="TBD3" s="48"/>
      <c r="TBE3" s="48"/>
      <c r="TBF3" s="48"/>
      <c r="TBG3" s="48"/>
      <c r="TBH3" s="48"/>
      <c r="TBI3" s="48"/>
      <c r="TBJ3" s="48"/>
      <c r="TBK3" s="49"/>
      <c r="TBL3" s="48"/>
      <c r="TBM3" s="48"/>
      <c r="TBN3" s="48"/>
      <c r="TBO3" s="48"/>
      <c r="TBP3" s="48"/>
      <c r="TBQ3" s="48"/>
      <c r="TBR3" s="48"/>
      <c r="TBS3" s="48"/>
      <c r="TBT3" s="48"/>
      <c r="TBU3" s="48"/>
      <c r="TBV3" s="48"/>
      <c r="TBW3" s="48"/>
      <c r="TBX3" s="48"/>
      <c r="TBY3" s="49"/>
      <c r="TBZ3" s="48"/>
      <c r="TCA3" s="48"/>
      <c r="TCB3" s="48"/>
      <c r="TCC3" s="48"/>
      <c r="TCD3" s="48"/>
      <c r="TCE3" s="48"/>
      <c r="TCF3" s="48"/>
      <c r="TCG3" s="48"/>
      <c r="TCH3" s="48"/>
      <c r="TCI3" s="48"/>
      <c r="TCJ3" s="48"/>
      <c r="TCK3" s="48"/>
      <c r="TCL3" s="48"/>
      <c r="TCM3" s="49"/>
      <c r="TCN3" s="48"/>
      <c r="TCO3" s="48"/>
      <c r="TCP3" s="48"/>
      <c r="TCQ3" s="48"/>
      <c r="TCR3" s="48"/>
      <c r="TCS3" s="48"/>
      <c r="TCT3" s="48"/>
      <c r="TCU3" s="48"/>
      <c r="TCV3" s="48"/>
      <c r="TCW3" s="48"/>
      <c r="TCX3" s="48"/>
      <c r="TCY3" s="48"/>
      <c r="TCZ3" s="48"/>
      <c r="TDA3" s="49"/>
      <c r="TDB3" s="48"/>
      <c r="TDC3" s="48"/>
      <c r="TDD3" s="48"/>
      <c r="TDE3" s="48"/>
      <c r="TDF3" s="48"/>
      <c r="TDG3" s="48"/>
      <c r="TDH3" s="48"/>
      <c r="TDI3" s="48"/>
      <c r="TDJ3" s="48"/>
      <c r="TDK3" s="48"/>
      <c r="TDL3" s="48"/>
      <c r="TDM3" s="48"/>
      <c r="TDN3" s="48"/>
      <c r="TDO3" s="49"/>
      <c r="TDP3" s="48"/>
      <c r="TDQ3" s="48"/>
      <c r="TDR3" s="48"/>
      <c r="TDS3" s="48"/>
      <c r="TDT3" s="48"/>
      <c r="TDU3" s="48"/>
      <c r="TDV3" s="48"/>
      <c r="TDW3" s="48"/>
      <c r="TDX3" s="48"/>
      <c r="TDY3" s="48"/>
      <c r="TDZ3" s="48"/>
      <c r="TEA3" s="48"/>
      <c r="TEB3" s="48"/>
      <c r="TEC3" s="49"/>
      <c r="TED3" s="48"/>
      <c r="TEE3" s="48"/>
      <c r="TEF3" s="48"/>
      <c r="TEG3" s="48"/>
      <c r="TEH3" s="48"/>
      <c r="TEI3" s="48"/>
      <c r="TEJ3" s="48"/>
      <c r="TEK3" s="48"/>
      <c r="TEL3" s="48"/>
      <c r="TEM3" s="48"/>
      <c r="TEN3" s="48"/>
      <c r="TEO3" s="48"/>
      <c r="TEP3" s="48"/>
      <c r="TEQ3" s="49"/>
      <c r="TER3" s="48"/>
      <c r="TES3" s="48"/>
      <c r="TET3" s="48"/>
      <c r="TEU3" s="48"/>
      <c r="TEV3" s="48"/>
      <c r="TEW3" s="48"/>
      <c r="TEX3" s="48"/>
      <c r="TEY3" s="48"/>
      <c r="TEZ3" s="48"/>
      <c r="TFA3" s="48"/>
      <c r="TFB3" s="48"/>
      <c r="TFC3" s="48"/>
      <c r="TFD3" s="48"/>
      <c r="TFE3" s="49"/>
      <c r="TFF3" s="48"/>
      <c r="TFG3" s="48"/>
      <c r="TFH3" s="48"/>
      <c r="TFI3" s="48"/>
      <c r="TFJ3" s="48"/>
      <c r="TFK3" s="48"/>
      <c r="TFL3" s="48"/>
      <c r="TFM3" s="48"/>
      <c r="TFN3" s="48"/>
      <c r="TFO3" s="48"/>
      <c r="TFP3" s="48"/>
      <c r="TFQ3" s="48"/>
      <c r="TFR3" s="48"/>
      <c r="TFS3" s="49"/>
      <c r="TFT3" s="48"/>
      <c r="TFU3" s="48"/>
      <c r="TFV3" s="48"/>
      <c r="TFW3" s="48"/>
      <c r="TFX3" s="48"/>
      <c r="TFY3" s="48"/>
      <c r="TFZ3" s="48"/>
      <c r="TGA3" s="48"/>
      <c r="TGB3" s="48"/>
      <c r="TGC3" s="48"/>
      <c r="TGD3" s="48"/>
      <c r="TGE3" s="48"/>
      <c r="TGF3" s="48"/>
      <c r="TGG3" s="49"/>
      <c r="TGH3" s="48"/>
      <c r="TGI3" s="48"/>
      <c r="TGJ3" s="48"/>
      <c r="TGK3" s="48"/>
      <c r="TGL3" s="48"/>
      <c r="TGM3" s="48"/>
      <c r="TGN3" s="48"/>
      <c r="TGO3" s="48"/>
      <c r="TGP3" s="48"/>
      <c r="TGQ3" s="48"/>
      <c r="TGR3" s="48"/>
      <c r="TGS3" s="48"/>
      <c r="TGT3" s="48"/>
      <c r="TGU3" s="49"/>
      <c r="TGV3" s="48"/>
      <c r="TGW3" s="48"/>
      <c r="TGX3" s="48"/>
      <c r="TGY3" s="48"/>
      <c r="TGZ3" s="48"/>
      <c r="THA3" s="48"/>
      <c r="THB3" s="48"/>
      <c r="THC3" s="48"/>
      <c r="THD3" s="48"/>
      <c r="THE3" s="48"/>
      <c r="THF3" s="48"/>
      <c r="THG3" s="48"/>
      <c r="THH3" s="48"/>
      <c r="THI3" s="49"/>
      <c r="THJ3" s="48"/>
      <c r="THK3" s="48"/>
      <c r="THL3" s="48"/>
      <c r="THM3" s="48"/>
      <c r="THN3" s="48"/>
      <c r="THO3" s="48"/>
      <c r="THP3" s="48"/>
      <c r="THQ3" s="48"/>
      <c r="THR3" s="48"/>
      <c r="THS3" s="48"/>
      <c r="THT3" s="48"/>
      <c r="THU3" s="48"/>
      <c r="THV3" s="48"/>
      <c r="THW3" s="49"/>
      <c r="THX3" s="48"/>
      <c r="THY3" s="48"/>
      <c r="THZ3" s="48"/>
      <c r="TIA3" s="48"/>
      <c r="TIB3" s="48"/>
      <c r="TIC3" s="48"/>
      <c r="TID3" s="48"/>
      <c r="TIE3" s="48"/>
      <c r="TIF3" s="48"/>
      <c r="TIG3" s="48"/>
      <c r="TIH3" s="48"/>
      <c r="TII3" s="48"/>
      <c r="TIJ3" s="48"/>
      <c r="TIK3" s="49"/>
      <c r="TIL3" s="48"/>
      <c r="TIM3" s="48"/>
      <c r="TIN3" s="48"/>
      <c r="TIO3" s="48"/>
      <c r="TIP3" s="48"/>
      <c r="TIQ3" s="48"/>
      <c r="TIR3" s="48"/>
      <c r="TIS3" s="48"/>
      <c r="TIT3" s="48"/>
      <c r="TIU3" s="48"/>
      <c r="TIV3" s="48"/>
      <c r="TIW3" s="48"/>
      <c r="TIX3" s="48"/>
      <c r="TIY3" s="49"/>
      <c r="TIZ3" s="48"/>
      <c r="TJA3" s="48"/>
      <c r="TJB3" s="48"/>
      <c r="TJC3" s="48"/>
      <c r="TJD3" s="48"/>
      <c r="TJE3" s="48"/>
      <c r="TJF3" s="48"/>
      <c r="TJG3" s="48"/>
      <c r="TJH3" s="48"/>
      <c r="TJI3" s="48"/>
      <c r="TJJ3" s="48"/>
      <c r="TJK3" s="48"/>
      <c r="TJL3" s="48"/>
      <c r="TJM3" s="49"/>
      <c r="TJN3" s="48"/>
      <c r="TJO3" s="48"/>
      <c r="TJP3" s="48"/>
      <c r="TJQ3" s="48"/>
      <c r="TJR3" s="48"/>
      <c r="TJS3" s="48"/>
      <c r="TJT3" s="48"/>
      <c r="TJU3" s="48"/>
      <c r="TJV3" s="48"/>
      <c r="TJW3" s="48"/>
      <c r="TJX3" s="48"/>
      <c r="TJY3" s="48"/>
      <c r="TJZ3" s="48"/>
      <c r="TKA3" s="49"/>
      <c r="TKB3" s="48"/>
      <c r="TKC3" s="48"/>
      <c r="TKD3" s="48"/>
      <c r="TKE3" s="48"/>
      <c r="TKF3" s="48"/>
      <c r="TKG3" s="48"/>
      <c r="TKH3" s="48"/>
      <c r="TKI3" s="48"/>
      <c r="TKJ3" s="48"/>
      <c r="TKK3" s="48"/>
      <c r="TKL3" s="48"/>
      <c r="TKM3" s="48"/>
      <c r="TKN3" s="48"/>
      <c r="TKO3" s="49"/>
      <c r="TKP3" s="48"/>
      <c r="TKQ3" s="48"/>
      <c r="TKR3" s="48"/>
      <c r="TKS3" s="48"/>
      <c r="TKT3" s="48"/>
      <c r="TKU3" s="48"/>
      <c r="TKV3" s="48"/>
      <c r="TKW3" s="48"/>
      <c r="TKX3" s="48"/>
      <c r="TKY3" s="48"/>
      <c r="TKZ3" s="48"/>
      <c r="TLA3" s="48"/>
      <c r="TLB3" s="48"/>
      <c r="TLC3" s="49"/>
      <c r="TLD3" s="48"/>
      <c r="TLE3" s="48"/>
      <c r="TLF3" s="48"/>
      <c r="TLG3" s="48"/>
      <c r="TLH3" s="48"/>
      <c r="TLI3" s="48"/>
      <c r="TLJ3" s="48"/>
      <c r="TLK3" s="48"/>
      <c r="TLL3" s="48"/>
      <c r="TLM3" s="48"/>
      <c r="TLN3" s="48"/>
      <c r="TLO3" s="48"/>
      <c r="TLP3" s="48"/>
      <c r="TLQ3" s="49"/>
      <c r="TLR3" s="48"/>
      <c r="TLS3" s="48"/>
      <c r="TLT3" s="48"/>
      <c r="TLU3" s="48"/>
      <c r="TLV3" s="48"/>
      <c r="TLW3" s="48"/>
      <c r="TLX3" s="48"/>
      <c r="TLY3" s="48"/>
      <c r="TLZ3" s="48"/>
      <c r="TMA3" s="48"/>
      <c r="TMB3" s="48"/>
      <c r="TMC3" s="48"/>
      <c r="TMD3" s="48"/>
      <c r="TME3" s="49"/>
      <c r="TMF3" s="48"/>
      <c r="TMG3" s="48"/>
      <c r="TMH3" s="48"/>
      <c r="TMI3" s="48"/>
      <c r="TMJ3" s="48"/>
      <c r="TMK3" s="48"/>
      <c r="TML3" s="48"/>
      <c r="TMM3" s="48"/>
      <c r="TMN3" s="48"/>
      <c r="TMO3" s="48"/>
      <c r="TMP3" s="48"/>
      <c r="TMQ3" s="48"/>
      <c r="TMR3" s="48"/>
      <c r="TMS3" s="49"/>
      <c r="TMT3" s="48"/>
      <c r="TMU3" s="48"/>
      <c r="TMV3" s="48"/>
      <c r="TMW3" s="48"/>
      <c r="TMX3" s="48"/>
      <c r="TMY3" s="48"/>
      <c r="TMZ3" s="48"/>
      <c r="TNA3" s="48"/>
      <c r="TNB3" s="48"/>
      <c r="TNC3" s="48"/>
      <c r="TND3" s="48"/>
      <c r="TNE3" s="48"/>
      <c r="TNF3" s="48"/>
      <c r="TNG3" s="49"/>
      <c r="TNH3" s="48"/>
      <c r="TNI3" s="48"/>
      <c r="TNJ3" s="48"/>
      <c r="TNK3" s="48"/>
      <c r="TNL3" s="48"/>
      <c r="TNM3" s="48"/>
      <c r="TNN3" s="48"/>
      <c r="TNO3" s="48"/>
      <c r="TNP3" s="48"/>
      <c r="TNQ3" s="48"/>
      <c r="TNR3" s="48"/>
      <c r="TNS3" s="48"/>
      <c r="TNT3" s="48"/>
      <c r="TNU3" s="49"/>
      <c r="TNV3" s="48"/>
      <c r="TNW3" s="48"/>
      <c r="TNX3" s="48"/>
      <c r="TNY3" s="48"/>
      <c r="TNZ3" s="48"/>
      <c r="TOA3" s="48"/>
      <c r="TOB3" s="48"/>
      <c r="TOC3" s="48"/>
      <c r="TOD3" s="48"/>
      <c r="TOE3" s="48"/>
      <c r="TOF3" s="48"/>
      <c r="TOG3" s="48"/>
      <c r="TOH3" s="48"/>
      <c r="TOI3" s="49"/>
      <c r="TOJ3" s="48"/>
      <c r="TOK3" s="48"/>
      <c r="TOL3" s="48"/>
      <c r="TOM3" s="48"/>
      <c r="TON3" s="48"/>
      <c r="TOO3" s="48"/>
      <c r="TOP3" s="48"/>
      <c r="TOQ3" s="48"/>
      <c r="TOR3" s="48"/>
      <c r="TOS3" s="48"/>
      <c r="TOT3" s="48"/>
      <c r="TOU3" s="48"/>
      <c r="TOV3" s="48"/>
      <c r="TOW3" s="49"/>
      <c r="TOX3" s="48"/>
      <c r="TOY3" s="48"/>
      <c r="TOZ3" s="48"/>
      <c r="TPA3" s="48"/>
      <c r="TPB3" s="48"/>
      <c r="TPC3" s="48"/>
      <c r="TPD3" s="48"/>
      <c r="TPE3" s="48"/>
      <c r="TPF3" s="48"/>
      <c r="TPG3" s="48"/>
      <c r="TPH3" s="48"/>
      <c r="TPI3" s="48"/>
      <c r="TPJ3" s="48"/>
      <c r="TPK3" s="49"/>
      <c r="TPL3" s="48"/>
      <c r="TPM3" s="48"/>
      <c r="TPN3" s="48"/>
      <c r="TPO3" s="48"/>
      <c r="TPP3" s="48"/>
      <c r="TPQ3" s="48"/>
      <c r="TPR3" s="48"/>
      <c r="TPS3" s="48"/>
      <c r="TPT3" s="48"/>
      <c r="TPU3" s="48"/>
      <c r="TPV3" s="48"/>
      <c r="TPW3" s="48"/>
      <c r="TPX3" s="48"/>
      <c r="TPY3" s="49"/>
      <c r="TPZ3" s="48"/>
      <c r="TQA3" s="48"/>
      <c r="TQB3" s="48"/>
      <c r="TQC3" s="48"/>
      <c r="TQD3" s="48"/>
      <c r="TQE3" s="48"/>
      <c r="TQF3" s="48"/>
      <c r="TQG3" s="48"/>
      <c r="TQH3" s="48"/>
      <c r="TQI3" s="48"/>
      <c r="TQJ3" s="48"/>
      <c r="TQK3" s="48"/>
      <c r="TQL3" s="48"/>
      <c r="TQM3" s="49"/>
      <c r="TQN3" s="48"/>
      <c r="TQO3" s="48"/>
      <c r="TQP3" s="48"/>
      <c r="TQQ3" s="48"/>
      <c r="TQR3" s="48"/>
      <c r="TQS3" s="48"/>
      <c r="TQT3" s="48"/>
      <c r="TQU3" s="48"/>
      <c r="TQV3" s="48"/>
      <c r="TQW3" s="48"/>
      <c r="TQX3" s="48"/>
      <c r="TQY3" s="48"/>
      <c r="TQZ3" s="48"/>
      <c r="TRA3" s="49"/>
      <c r="TRB3" s="48"/>
      <c r="TRC3" s="48"/>
      <c r="TRD3" s="48"/>
      <c r="TRE3" s="48"/>
      <c r="TRF3" s="48"/>
      <c r="TRG3" s="48"/>
      <c r="TRH3" s="48"/>
      <c r="TRI3" s="48"/>
      <c r="TRJ3" s="48"/>
      <c r="TRK3" s="48"/>
      <c r="TRL3" s="48"/>
      <c r="TRM3" s="48"/>
      <c r="TRN3" s="48"/>
      <c r="TRO3" s="49"/>
      <c r="TRP3" s="48"/>
      <c r="TRQ3" s="48"/>
      <c r="TRR3" s="48"/>
      <c r="TRS3" s="48"/>
      <c r="TRT3" s="48"/>
      <c r="TRU3" s="48"/>
      <c r="TRV3" s="48"/>
      <c r="TRW3" s="48"/>
      <c r="TRX3" s="48"/>
      <c r="TRY3" s="48"/>
      <c r="TRZ3" s="48"/>
      <c r="TSA3" s="48"/>
      <c r="TSB3" s="48"/>
      <c r="TSC3" s="49"/>
      <c r="TSD3" s="48"/>
      <c r="TSE3" s="48"/>
      <c r="TSF3" s="48"/>
      <c r="TSG3" s="48"/>
      <c r="TSH3" s="48"/>
      <c r="TSI3" s="48"/>
      <c r="TSJ3" s="48"/>
      <c r="TSK3" s="48"/>
      <c r="TSL3" s="48"/>
      <c r="TSM3" s="48"/>
      <c r="TSN3" s="48"/>
      <c r="TSO3" s="48"/>
      <c r="TSP3" s="48"/>
      <c r="TSQ3" s="49"/>
      <c r="TSR3" s="48"/>
      <c r="TSS3" s="48"/>
      <c r="TST3" s="48"/>
      <c r="TSU3" s="48"/>
      <c r="TSV3" s="48"/>
      <c r="TSW3" s="48"/>
      <c r="TSX3" s="48"/>
      <c r="TSY3" s="48"/>
      <c r="TSZ3" s="48"/>
      <c r="TTA3" s="48"/>
      <c r="TTB3" s="48"/>
      <c r="TTC3" s="48"/>
      <c r="TTD3" s="48"/>
      <c r="TTE3" s="49"/>
      <c r="TTF3" s="48"/>
      <c r="TTG3" s="48"/>
      <c r="TTH3" s="48"/>
      <c r="TTI3" s="48"/>
      <c r="TTJ3" s="48"/>
      <c r="TTK3" s="48"/>
      <c r="TTL3" s="48"/>
      <c r="TTM3" s="48"/>
      <c r="TTN3" s="48"/>
      <c r="TTO3" s="48"/>
      <c r="TTP3" s="48"/>
      <c r="TTQ3" s="48"/>
      <c r="TTR3" s="48"/>
      <c r="TTS3" s="49"/>
      <c r="TTT3" s="48"/>
      <c r="TTU3" s="48"/>
      <c r="TTV3" s="48"/>
      <c r="TTW3" s="48"/>
      <c r="TTX3" s="48"/>
      <c r="TTY3" s="48"/>
      <c r="TTZ3" s="48"/>
      <c r="TUA3" s="48"/>
      <c r="TUB3" s="48"/>
      <c r="TUC3" s="48"/>
      <c r="TUD3" s="48"/>
      <c r="TUE3" s="48"/>
      <c r="TUF3" s="48"/>
      <c r="TUG3" s="49"/>
      <c r="TUH3" s="48"/>
      <c r="TUI3" s="48"/>
      <c r="TUJ3" s="48"/>
      <c r="TUK3" s="48"/>
      <c r="TUL3" s="48"/>
      <c r="TUM3" s="48"/>
      <c r="TUN3" s="48"/>
      <c r="TUO3" s="48"/>
      <c r="TUP3" s="48"/>
      <c r="TUQ3" s="48"/>
      <c r="TUR3" s="48"/>
      <c r="TUS3" s="48"/>
      <c r="TUT3" s="48"/>
      <c r="TUU3" s="49"/>
      <c r="TUV3" s="48"/>
      <c r="TUW3" s="48"/>
      <c r="TUX3" s="48"/>
      <c r="TUY3" s="48"/>
      <c r="TUZ3" s="48"/>
      <c r="TVA3" s="48"/>
      <c r="TVB3" s="48"/>
      <c r="TVC3" s="48"/>
      <c r="TVD3" s="48"/>
      <c r="TVE3" s="48"/>
      <c r="TVF3" s="48"/>
      <c r="TVG3" s="48"/>
      <c r="TVH3" s="48"/>
      <c r="TVI3" s="49"/>
      <c r="TVJ3" s="48"/>
      <c r="TVK3" s="48"/>
      <c r="TVL3" s="48"/>
      <c r="TVM3" s="48"/>
      <c r="TVN3" s="48"/>
      <c r="TVO3" s="48"/>
      <c r="TVP3" s="48"/>
      <c r="TVQ3" s="48"/>
      <c r="TVR3" s="48"/>
      <c r="TVS3" s="48"/>
      <c r="TVT3" s="48"/>
      <c r="TVU3" s="48"/>
      <c r="TVV3" s="48"/>
      <c r="TVW3" s="49"/>
      <c r="TVX3" s="48"/>
      <c r="TVY3" s="48"/>
      <c r="TVZ3" s="48"/>
      <c r="TWA3" s="48"/>
      <c r="TWB3" s="48"/>
      <c r="TWC3" s="48"/>
      <c r="TWD3" s="48"/>
      <c r="TWE3" s="48"/>
      <c r="TWF3" s="48"/>
      <c r="TWG3" s="48"/>
      <c r="TWH3" s="48"/>
      <c r="TWI3" s="48"/>
      <c r="TWJ3" s="48"/>
      <c r="TWK3" s="49"/>
      <c r="TWL3" s="48"/>
      <c r="TWM3" s="48"/>
      <c r="TWN3" s="48"/>
      <c r="TWO3" s="48"/>
      <c r="TWP3" s="48"/>
      <c r="TWQ3" s="48"/>
      <c r="TWR3" s="48"/>
      <c r="TWS3" s="48"/>
      <c r="TWT3" s="48"/>
      <c r="TWU3" s="48"/>
      <c r="TWV3" s="48"/>
      <c r="TWW3" s="48"/>
      <c r="TWX3" s="48"/>
      <c r="TWY3" s="49"/>
      <c r="TWZ3" s="48"/>
      <c r="TXA3" s="48"/>
      <c r="TXB3" s="48"/>
      <c r="TXC3" s="48"/>
      <c r="TXD3" s="48"/>
      <c r="TXE3" s="48"/>
      <c r="TXF3" s="48"/>
      <c r="TXG3" s="48"/>
      <c r="TXH3" s="48"/>
      <c r="TXI3" s="48"/>
      <c r="TXJ3" s="48"/>
      <c r="TXK3" s="48"/>
      <c r="TXL3" s="48"/>
      <c r="TXM3" s="49"/>
      <c r="TXN3" s="48"/>
      <c r="TXO3" s="48"/>
      <c r="TXP3" s="48"/>
      <c r="TXQ3" s="48"/>
      <c r="TXR3" s="48"/>
      <c r="TXS3" s="48"/>
      <c r="TXT3" s="48"/>
      <c r="TXU3" s="48"/>
      <c r="TXV3" s="48"/>
      <c r="TXW3" s="48"/>
      <c r="TXX3" s="48"/>
      <c r="TXY3" s="48"/>
      <c r="TXZ3" s="48"/>
      <c r="TYA3" s="49"/>
      <c r="TYB3" s="48"/>
      <c r="TYC3" s="48"/>
      <c r="TYD3" s="48"/>
      <c r="TYE3" s="48"/>
      <c r="TYF3" s="48"/>
      <c r="TYG3" s="48"/>
      <c r="TYH3" s="48"/>
      <c r="TYI3" s="48"/>
      <c r="TYJ3" s="48"/>
      <c r="TYK3" s="48"/>
      <c r="TYL3" s="48"/>
      <c r="TYM3" s="48"/>
      <c r="TYN3" s="48"/>
      <c r="TYO3" s="49"/>
      <c r="TYP3" s="48"/>
      <c r="TYQ3" s="48"/>
      <c r="TYR3" s="48"/>
      <c r="TYS3" s="48"/>
      <c r="TYT3" s="48"/>
      <c r="TYU3" s="48"/>
      <c r="TYV3" s="48"/>
      <c r="TYW3" s="48"/>
      <c r="TYX3" s="48"/>
      <c r="TYY3" s="48"/>
      <c r="TYZ3" s="48"/>
      <c r="TZA3" s="48"/>
      <c r="TZB3" s="48"/>
      <c r="TZC3" s="49"/>
      <c r="TZD3" s="48"/>
      <c r="TZE3" s="48"/>
      <c r="TZF3" s="48"/>
      <c r="TZG3" s="48"/>
      <c r="TZH3" s="48"/>
      <c r="TZI3" s="48"/>
      <c r="TZJ3" s="48"/>
      <c r="TZK3" s="48"/>
      <c r="TZL3" s="48"/>
      <c r="TZM3" s="48"/>
      <c r="TZN3" s="48"/>
      <c r="TZO3" s="48"/>
      <c r="TZP3" s="48"/>
      <c r="TZQ3" s="49"/>
      <c r="TZR3" s="48"/>
      <c r="TZS3" s="48"/>
      <c r="TZT3" s="48"/>
      <c r="TZU3" s="48"/>
      <c r="TZV3" s="48"/>
      <c r="TZW3" s="48"/>
      <c r="TZX3" s="48"/>
      <c r="TZY3" s="48"/>
      <c r="TZZ3" s="48"/>
      <c r="UAA3" s="48"/>
      <c r="UAB3" s="48"/>
      <c r="UAC3" s="48"/>
      <c r="UAD3" s="48"/>
      <c r="UAE3" s="49"/>
      <c r="UAF3" s="48"/>
      <c r="UAG3" s="48"/>
      <c r="UAH3" s="48"/>
      <c r="UAI3" s="48"/>
      <c r="UAJ3" s="48"/>
      <c r="UAK3" s="48"/>
      <c r="UAL3" s="48"/>
      <c r="UAM3" s="48"/>
      <c r="UAN3" s="48"/>
      <c r="UAO3" s="48"/>
      <c r="UAP3" s="48"/>
      <c r="UAQ3" s="48"/>
      <c r="UAR3" s="48"/>
      <c r="UAS3" s="49"/>
      <c r="UAT3" s="48"/>
      <c r="UAU3" s="48"/>
      <c r="UAV3" s="48"/>
      <c r="UAW3" s="48"/>
      <c r="UAX3" s="48"/>
      <c r="UAY3" s="48"/>
      <c r="UAZ3" s="48"/>
      <c r="UBA3" s="48"/>
      <c r="UBB3" s="48"/>
      <c r="UBC3" s="48"/>
      <c r="UBD3" s="48"/>
      <c r="UBE3" s="48"/>
      <c r="UBF3" s="48"/>
      <c r="UBG3" s="49"/>
      <c r="UBH3" s="48"/>
      <c r="UBI3" s="48"/>
      <c r="UBJ3" s="48"/>
      <c r="UBK3" s="48"/>
      <c r="UBL3" s="48"/>
      <c r="UBM3" s="48"/>
      <c r="UBN3" s="48"/>
      <c r="UBO3" s="48"/>
      <c r="UBP3" s="48"/>
      <c r="UBQ3" s="48"/>
      <c r="UBR3" s="48"/>
      <c r="UBS3" s="48"/>
      <c r="UBT3" s="48"/>
      <c r="UBU3" s="49"/>
      <c r="UBV3" s="48"/>
      <c r="UBW3" s="48"/>
      <c r="UBX3" s="48"/>
      <c r="UBY3" s="48"/>
      <c r="UBZ3" s="48"/>
      <c r="UCA3" s="48"/>
      <c r="UCB3" s="48"/>
      <c r="UCC3" s="48"/>
      <c r="UCD3" s="48"/>
      <c r="UCE3" s="48"/>
      <c r="UCF3" s="48"/>
      <c r="UCG3" s="48"/>
      <c r="UCH3" s="48"/>
      <c r="UCI3" s="49"/>
      <c r="UCJ3" s="48"/>
      <c r="UCK3" s="48"/>
      <c r="UCL3" s="48"/>
      <c r="UCM3" s="48"/>
      <c r="UCN3" s="48"/>
      <c r="UCO3" s="48"/>
      <c r="UCP3" s="48"/>
      <c r="UCQ3" s="48"/>
      <c r="UCR3" s="48"/>
      <c r="UCS3" s="48"/>
      <c r="UCT3" s="48"/>
      <c r="UCU3" s="48"/>
      <c r="UCV3" s="48"/>
      <c r="UCW3" s="49"/>
      <c r="UCX3" s="48"/>
      <c r="UCY3" s="48"/>
      <c r="UCZ3" s="48"/>
      <c r="UDA3" s="48"/>
      <c r="UDB3" s="48"/>
      <c r="UDC3" s="48"/>
      <c r="UDD3" s="48"/>
      <c r="UDE3" s="48"/>
      <c r="UDF3" s="48"/>
      <c r="UDG3" s="48"/>
      <c r="UDH3" s="48"/>
      <c r="UDI3" s="48"/>
      <c r="UDJ3" s="48"/>
      <c r="UDK3" s="49"/>
      <c r="UDL3" s="48"/>
      <c r="UDM3" s="48"/>
      <c r="UDN3" s="48"/>
      <c r="UDO3" s="48"/>
      <c r="UDP3" s="48"/>
      <c r="UDQ3" s="48"/>
      <c r="UDR3" s="48"/>
      <c r="UDS3" s="48"/>
      <c r="UDT3" s="48"/>
      <c r="UDU3" s="48"/>
      <c r="UDV3" s="48"/>
      <c r="UDW3" s="48"/>
      <c r="UDX3" s="48"/>
      <c r="UDY3" s="49"/>
      <c r="UDZ3" s="48"/>
      <c r="UEA3" s="48"/>
      <c r="UEB3" s="48"/>
      <c r="UEC3" s="48"/>
      <c r="UED3" s="48"/>
      <c r="UEE3" s="48"/>
      <c r="UEF3" s="48"/>
      <c r="UEG3" s="48"/>
      <c r="UEH3" s="48"/>
      <c r="UEI3" s="48"/>
      <c r="UEJ3" s="48"/>
      <c r="UEK3" s="48"/>
      <c r="UEL3" s="48"/>
      <c r="UEM3" s="49"/>
      <c r="UEN3" s="48"/>
      <c r="UEO3" s="48"/>
      <c r="UEP3" s="48"/>
      <c r="UEQ3" s="48"/>
      <c r="UER3" s="48"/>
      <c r="UES3" s="48"/>
      <c r="UET3" s="48"/>
      <c r="UEU3" s="48"/>
      <c r="UEV3" s="48"/>
      <c r="UEW3" s="48"/>
      <c r="UEX3" s="48"/>
      <c r="UEY3" s="48"/>
      <c r="UEZ3" s="48"/>
      <c r="UFA3" s="49"/>
      <c r="UFB3" s="48"/>
      <c r="UFC3" s="48"/>
      <c r="UFD3" s="48"/>
      <c r="UFE3" s="48"/>
      <c r="UFF3" s="48"/>
      <c r="UFG3" s="48"/>
      <c r="UFH3" s="48"/>
      <c r="UFI3" s="48"/>
      <c r="UFJ3" s="48"/>
      <c r="UFK3" s="48"/>
      <c r="UFL3" s="48"/>
      <c r="UFM3" s="48"/>
      <c r="UFN3" s="48"/>
      <c r="UFO3" s="49"/>
      <c r="UFP3" s="48"/>
      <c r="UFQ3" s="48"/>
      <c r="UFR3" s="48"/>
      <c r="UFS3" s="48"/>
      <c r="UFT3" s="48"/>
      <c r="UFU3" s="48"/>
      <c r="UFV3" s="48"/>
      <c r="UFW3" s="48"/>
      <c r="UFX3" s="48"/>
      <c r="UFY3" s="48"/>
      <c r="UFZ3" s="48"/>
      <c r="UGA3" s="48"/>
      <c r="UGB3" s="48"/>
      <c r="UGC3" s="49"/>
      <c r="UGD3" s="48"/>
      <c r="UGE3" s="48"/>
      <c r="UGF3" s="48"/>
      <c r="UGG3" s="48"/>
      <c r="UGH3" s="48"/>
      <c r="UGI3" s="48"/>
      <c r="UGJ3" s="48"/>
      <c r="UGK3" s="48"/>
      <c r="UGL3" s="48"/>
      <c r="UGM3" s="48"/>
      <c r="UGN3" s="48"/>
      <c r="UGO3" s="48"/>
      <c r="UGP3" s="48"/>
      <c r="UGQ3" s="49"/>
      <c r="UGR3" s="48"/>
      <c r="UGS3" s="48"/>
      <c r="UGT3" s="48"/>
      <c r="UGU3" s="48"/>
      <c r="UGV3" s="48"/>
      <c r="UGW3" s="48"/>
      <c r="UGX3" s="48"/>
      <c r="UGY3" s="48"/>
      <c r="UGZ3" s="48"/>
      <c r="UHA3" s="48"/>
      <c r="UHB3" s="48"/>
      <c r="UHC3" s="48"/>
      <c r="UHD3" s="48"/>
      <c r="UHE3" s="49"/>
      <c r="UHF3" s="48"/>
      <c r="UHG3" s="48"/>
      <c r="UHH3" s="48"/>
      <c r="UHI3" s="48"/>
      <c r="UHJ3" s="48"/>
      <c r="UHK3" s="48"/>
      <c r="UHL3" s="48"/>
      <c r="UHM3" s="48"/>
      <c r="UHN3" s="48"/>
      <c r="UHO3" s="48"/>
      <c r="UHP3" s="48"/>
      <c r="UHQ3" s="48"/>
      <c r="UHR3" s="48"/>
      <c r="UHS3" s="49"/>
      <c r="UHT3" s="48"/>
      <c r="UHU3" s="48"/>
      <c r="UHV3" s="48"/>
      <c r="UHW3" s="48"/>
      <c r="UHX3" s="48"/>
      <c r="UHY3" s="48"/>
      <c r="UHZ3" s="48"/>
      <c r="UIA3" s="48"/>
      <c r="UIB3" s="48"/>
      <c r="UIC3" s="48"/>
      <c r="UID3" s="48"/>
      <c r="UIE3" s="48"/>
      <c r="UIF3" s="48"/>
      <c r="UIG3" s="49"/>
      <c r="UIH3" s="48"/>
      <c r="UII3" s="48"/>
      <c r="UIJ3" s="48"/>
      <c r="UIK3" s="48"/>
      <c r="UIL3" s="48"/>
      <c r="UIM3" s="48"/>
      <c r="UIN3" s="48"/>
      <c r="UIO3" s="48"/>
      <c r="UIP3" s="48"/>
      <c r="UIQ3" s="48"/>
      <c r="UIR3" s="48"/>
      <c r="UIS3" s="48"/>
      <c r="UIT3" s="48"/>
      <c r="UIU3" s="49"/>
      <c r="UIV3" s="48"/>
      <c r="UIW3" s="48"/>
      <c r="UIX3" s="48"/>
      <c r="UIY3" s="48"/>
      <c r="UIZ3" s="48"/>
      <c r="UJA3" s="48"/>
      <c r="UJB3" s="48"/>
      <c r="UJC3" s="48"/>
      <c r="UJD3" s="48"/>
      <c r="UJE3" s="48"/>
      <c r="UJF3" s="48"/>
      <c r="UJG3" s="48"/>
      <c r="UJH3" s="48"/>
      <c r="UJI3" s="49"/>
      <c r="UJJ3" s="48"/>
      <c r="UJK3" s="48"/>
      <c r="UJL3" s="48"/>
      <c r="UJM3" s="48"/>
      <c r="UJN3" s="48"/>
      <c r="UJO3" s="48"/>
      <c r="UJP3" s="48"/>
      <c r="UJQ3" s="48"/>
      <c r="UJR3" s="48"/>
      <c r="UJS3" s="48"/>
      <c r="UJT3" s="48"/>
      <c r="UJU3" s="48"/>
      <c r="UJV3" s="48"/>
      <c r="UJW3" s="49"/>
      <c r="UJX3" s="48"/>
      <c r="UJY3" s="48"/>
      <c r="UJZ3" s="48"/>
      <c r="UKA3" s="48"/>
      <c r="UKB3" s="48"/>
      <c r="UKC3" s="48"/>
      <c r="UKD3" s="48"/>
      <c r="UKE3" s="48"/>
      <c r="UKF3" s="48"/>
      <c r="UKG3" s="48"/>
      <c r="UKH3" s="48"/>
      <c r="UKI3" s="48"/>
      <c r="UKJ3" s="48"/>
      <c r="UKK3" s="49"/>
      <c r="UKL3" s="48"/>
      <c r="UKM3" s="48"/>
      <c r="UKN3" s="48"/>
      <c r="UKO3" s="48"/>
      <c r="UKP3" s="48"/>
      <c r="UKQ3" s="48"/>
      <c r="UKR3" s="48"/>
      <c r="UKS3" s="48"/>
      <c r="UKT3" s="48"/>
      <c r="UKU3" s="48"/>
      <c r="UKV3" s="48"/>
      <c r="UKW3" s="48"/>
      <c r="UKX3" s="48"/>
      <c r="UKY3" s="49"/>
      <c r="UKZ3" s="48"/>
      <c r="ULA3" s="48"/>
      <c r="ULB3" s="48"/>
      <c r="ULC3" s="48"/>
      <c r="ULD3" s="48"/>
      <c r="ULE3" s="48"/>
      <c r="ULF3" s="48"/>
      <c r="ULG3" s="48"/>
      <c r="ULH3" s="48"/>
      <c r="ULI3" s="48"/>
      <c r="ULJ3" s="48"/>
      <c r="ULK3" s="48"/>
      <c r="ULL3" s="48"/>
      <c r="ULM3" s="49"/>
      <c r="ULN3" s="48"/>
      <c r="ULO3" s="48"/>
      <c r="ULP3" s="48"/>
      <c r="ULQ3" s="48"/>
      <c r="ULR3" s="48"/>
      <c r="ULS3" s="48"/>
      <c r="ULT3" s="48"/>
      <c r="ULU3" s="48"/>
      <c r="ULV3" s="48"/>
      <c r="ULW3" s="48"/>
      <c r="ULX3" s="48"/>
      <c r="ULY3" s="48"/>
      <c r="ULZ3" s="48"/>
      <c r="UMA3" s="49"/>
      <c r="UMB3" s="48"/>
      <c r="UMC3" s="48"/>
      <c r="UMD3" s="48"/>
      <c r="UME3" s="48"/>
      <c r="UMF3" s="48"/>
      <c r="UMG3" s="48"/>
      <c r="UMH3" s="48"/>
      <c r="UMI3" s="48"/>
      <c r="UMJ3" s="48"/>
      <c r="UMK3" s="48"/>
      <c r="UML3" s="48"/>
      <c r="UMM3" s="48"/>
      <c r="UMN3" s="48"/>
      <c r="UMO3" s="49"/>
      <c r="UMP3" s="48"/>
      <c r="UMQ3" s="48"/>
      <c r="UMR3" s="48"/>
      <c r="UMS3" s="48"/>
      <c r="UMT3" s="48"/>
      <c r="UMU3" s="48"/>
      <c r="UMV3" s="48"/>
      <c r="UMW3" s="48"/>
      <c r="UMX3" s="48"/>
      <c r="UMY3" s="48"/>
      <c r="UMZ3" s="48"/>
      <c r="UNA3" s="48"/>
      <c r="UNB3" s="48"/>
      <c r="UNC3" s="49"/>
      <c r="UND3" s="48"/>
      <c r="UNE3" s="48"/>
      <c r="UNF3" s="48"/>
      <c r="UNG3" s="48"/>
      <c r="UNH3" s="48"/>
      <c r="UNI3" s="48"/>
      <c r="UNJ3" s="48"/>
      <c r="UNK3" s="48"/>
      <c r="UNL3" s="48"/>
      <c r="UNM3" s="48"/>
      <c r="UNN3" s="48"/>
      <c r="UNO3" s="48"/>
      <c r="UNP3" s="48"/>
      <c r="UNQ3" s="49"/>
      <c r="UNR3" s="48"/>
      <c r="UNS3" s="48"/>
      <c r="UNT3" s="48"/>
      <c r="UNU3" s="48"/>
      <c r="UNV3" s="48"/>
      <c r="UNW3" s="48"/>
      <c r="UNX3" s="48"/>
      <c r="UNY3" s="48"/>
      <c r="UNZ3" s="48"/>
      <c r="UOA3" s="48"/>
      <c r="UOB3" s="48"/>
      <c r="UOC3" s="48"/>
      <c r="UOD3" s="48"/>
      <c r="UOE3" s="49"/>
      <c r="UOF3" s="48"/>
      <c r="UOG3" s="48"/>
      <c r="UOH3" s="48"/>
      <c r="UOI3" s="48"/>
      <c r="UOJ3" s="48"/>
      <c r="UOK3" s="48"/>
      <c r="UOL3" s="48"/>
      <c r="UOM3" s="48"/>
      <c r="UON3" s="48"/>
      <c r="UOO3" s="48"/>
      <c r="UOP3" s="48"/>
      <c r="UOQ3" s="48"/>
      <c r="UOR3" s="48"/>
      <c r="UOS3" s="49"/>
      <c r="UOT3" s="48"/>
      <c r="UOU3" s="48"/>
      <c r="UOV3" s="48"/>
      <c r="UOW3" s="48"/>
      <c r="UOX3" s="48"/>
      <c r="UOY3" s="48"/>
      <c r="UOZ3" s="48"/>
      <c r="UPA3" s="48"/>
      <c r="UPB3" s="48"/>
      <c r="UPC3" s="48"/>
      <c r="UPD3" s="48"/>
      <c r="UPE3" s="48"/>
      <c r="UPF3" s="48"/>
      <c r="UPG3" s="49"/>
      <c r="UPH3" s="48"/>
      <c r="UPI3" s="48"/>
      <c r="UPJ3" s="48"/>
      <c r="UPK3" s="48"/>
      <c r="UPL3" s="48"/>
      <c r="UPM3" s="48"/>
      <c r="UPN3" s="48"/>
      <c r="UPO3" s="48"/>
      <c r="UPP3" s="48"/>
      <c r="UPQ3" s="48"/>
      <c r="UPR3" s="48"/>
      <c r="UPS3" s="48"/>
      <c r="UPT3" s="48"/>
      <c r="UPU3" s="49"/>
      <c r="UPV3" s="48"/>
      <c r="UPW3" s="48"/>
      <c r="UPX3" s="48"/>
      <c r="UPY3" s="48"/>
      <c r="UPZ3" s="48"/>
      <c r="UQA3" s="48"/>
      <c r="UQB3" s="48"/>
      <c r="UQC3" s="48"/>
      <c r="UQD3" s="48"/>
      <c r="UQE3" s="48"/>
      <c r="UQF3" s="48"/>
      <c r="UQG3" s="48"/>
      <c r="UQH3" s="48"/>
      <c r="UQI3" s="49"/>
      <c r="UQJ3" s="48"/>
      <c r="UQK3" s="48"/>
      <c r="UQL3" s="48"/>
      <c r="UQM3" s="48"/>
      <c r="UQN3" s="48"/>
      <c r="UQO3" s="48"/>
      <c r="UQP3" s="48"/>
      <c r="UQQ3" s="48"/>
      <c r="UQR3" s="48"/>
      <c r="UQS3" s="48"/>
      <c r="UQT3" s="48"/>
      <c r="UQU3" s="48"/>
      <c r="UQV3" s="48"/>
      <c r="UQW3" s="49"/>
      <c r="UQX3" s="48"/>
      <c r="UQY3" s="48"/>
      <c r="UQZ3" s="48"/>
      <c r="URA3" s="48"/>
      <c r="URB3" s="48"/>
      <c r="URC3" s="48"/>
      <c r="URD3" s="48"/>
      <c r="URE3" s="48"/>
      <c r="URF3" s="48"/>
      <c r="URG3" s="48"/>
      <c r="URH3" s="48"/>
      <c r="URI3" s="48"/>
      <c r="URJ3" s="48"/>
      <c r="URK3" s="49"/>
      <c r="URL3" s="48"/>
      <c r="URM3" s="48"/>
      <c r="URN3" s="48"/>
      <c r="URO3" s="48"/>
      <c r="URP3" s="48"/>
      <c r="URQ3" s="48"/>
      <c r="URR3" s="48"/>
      <c r="URS3" s="48"/>
      <c r="URT3" s="48"/>
      <c r="URU3" s="48"/>
      <c r="URV3" s="48"/>
      <c r="URW3" s="48"/>
      <c r="URX3" s="48"/>
      <c r="URY3" s="49"/>
      <c r="URZ3" s="48"/>
      <c r="USA3" s="48"/>
      <c r="USB3" s="48"/>
      <c r="USC3" s="48"/>
      <c r="USD3" s="48"/>
      <c r="USE3" s="48"/>
      <c r="USF3" s="48"/>
      <c r="USG3" s="48"/>
      <c r="USH3" s="48"/>
      <c r="USI3" s="48"/>
      <c r="USJ3" s="48"/>
      <c r="USK3" s="48"/>
      <c r="USL3" s="48"/>
      <c r="USM3" s="49"/>
      <c r="USN3" s="48"/>
      <c r="USO3" s="48"/>
      <c r="USP3" s="48"/>
      <c r="USQ3" s="48"/>
      <c r="USR3" s="48"/>
      <c r="USS3" s="48"/>
      <c r="UST3" s="48"/>
      <c r="USU3" s="48"/>
      <c r="USV3" s="48"/>
      <c r="USW3" s="48"/>
      <c r="USX3" s="48"/>
      <c r="USY3" s="48"/>
      <c r="USZ3" s="48"/>
      <c r="UTA3" s="49"/>
      <c r="UTB3" s="48"/>
      <c r="UTC3" s="48"/>
      <c r="UTD3" s="48"/>
      <c r="UTE3" s="48"/>
      <c r="UTF3" s="48"/>
      <c r="UTG3" s="48"/>
      <c r="UTH3" s="48"/>
      <c r="UTI3" s="48"/>
      <c r="UTJ3" s="48"/>
      <c r="UTK3" s="48"/>
      <c r="UTL3" s="48"/>
      <c r="UTM3" s="48"/>
      <c r="UTN3" s="48"/>
      <c r="UTO3" s="49"/>
      <c r="UTP3" s="48"/>
      <c r="UTQ3" s="48"/>
      <c r="UTR3" s="48"/>
      <c r="UTS3" s="48"/>
      <c r="UTT3" s="48"/>
      <c r="UTU3" s="48"/>
      <c r="UTV3" s="48"/>
      <c r="UTW3" s="48"/>
      <c r="UTX3" s="48"/>
      <c r="UTY3" s="48"/>
      <c r="UTZ3" s="48"/>
      <c r="UUA3" s="48"/>
      <c r="UUB3" s="48"/>
      <c r="UUC3" s="49"/>
      <c r="UUD3" s="48"/>
      <c r="UUE3" s="48"/>
      <c r="UUF3" s="48"/>
      <c r="UUG3" s="48"/>
      <c r="UUH3" s="48"/>
      <c r="UUI3" s="48"/>
      <c r="UUJ3" s="48"/>
      <c r="UUK3" s="48"/>
      <c r="UUL3" s="48"/>
      <c r="UUM3" s="48"/>
      <c r="UUN3" s="48"/>
      <c r="UUO3" s="48"/>
      <c r="UUP3" s="48"/>
      <c r="UUQ3" s="49"/>
      <c r="UUR3" s="48"/>
      <c r="UUS3" s="48"/>
      <c r="UUT3" s="48"/>
      <c r="UUU3" s="48"/>
      <c r="UUV3" s="48"/>
      <c r="UUW3" s="48"/>
      <c r="UUX3" s="48"/>
      <c r="UUY3" s="48"/>
      <c r="UUZ3" s="48"/>
      <c r="UVA3" s="48"/>
      <c r="UVB3" s="48"/>
      <c r="UVC3" s="48"/>
      <c r="UVD3" s="48"/>
      <c r="UVE3" s="49"/>
      <c r="UVF3" s="48"/>
      <c r="UVG3" s="48"/>
      <c r="UVH3" s="48"/>
      <c r="UVI3" s="48"/>
      <c r="UVJ3" s="48"/>
      <c r="UVK3" s="48"/>
      <c r="UVL3" s="48"/>
      <c r="UVM3" s="48"/>
      <c r="UVN3" s="48"/>
      <c r="UVO3" s="48"/>
      <c r="UVP3" s="48"/>
      <c r="UVQ3" s="48"/>
      <c r="UVR3" s="48"/>
      <c r="UVS3" s="49"/>
      <c r="UVT3" s="48"/>
      <c r="UVU3" s="48"/>
      <c r="UVV3" s="48"/>
      <c r="UVW3" s="48"/>
      <c r="UVX3" s="48"/>
      <c r="UVY3" s="48"/>
      <c r="UVZ3" s="48"/>
      <c r="UWA3" s="48"/>
      <c r="UWB3" s="48"/>
      <c r="UWC3" s="48"/>
      <c r="UWD3" s="48"/>
      <c r="UWE3" s="48"/>
      <c r="UWF3" s="48"/>
      <c r="UWG3" s="49"/>
      <c r="UWH3" s="48"/>
      <c r="UWI3" s="48"/>
      <c r="UWJ3" s="48"/>
      <c r="UWK3" s="48"/>
      <c r="UWL3" s="48"/>
      <c r="UWM3" s="48"/>
      <c r="UWN3" s="48"/>
      <c r="UWO3" s="48"/>
      <c r="UWP3" s="48"/>
      <c r="UWQ3" s="48"/>
      <c r="UWR3" s="48"/>
      <c r="UWS3" s="48"/>
      <c r="UWT3" s="48"/>
      <c r="UWU3" s="49"/>
      <c r="UWV3" s="48"/>
      <c r="UWW3" s="48"/>
      <c r="UWX3" s="48"/>
      <c r="UWY3" s="48"/>
      <c r="UWZ3" s="48"/>
      <c r="UXA3" s="48"/>
      <c r="UXB3" s="48"/>
      <c r="UXC3" s="48"/>
      <c r="UXD3" s="48"/>
      <c r="UXE3" s="48"/>
      <c r="UXF3" s="48"/>
      <c r="UXG3" s="48"/>
      <c r="UXH3" s="48"/>
      <c r="UXI3" s="49"/>
      <c r="UXJ3" s="48"/>
      <c r="UXK3" s="48"/>
      <c r="UXL3" s="48"/>
      <c r="UXM3" s="48"/>
      <c r="UXN3" s="48"/>
      <c r="UXO3" s="48"/>
      <c r="UXP3" s="48"/>
      <c r="UXQ3" s="48"/>
      <c r="UXR3" s="48"/>
      <c r="UXS3" s="48"/>
      <c r="UXT3" s="48"/>
      <c r="UXU3" s="48"/>
      <c r="UXV3" s="48"/>
      <c r="UXW3" s="49"/>
      <c r="UXX3" s="48"/>
      <c r="UXY3" s="48"/>
      <c r="UXZ3" s="48"/>
      <c r="UYA3" s="48"/>
      <c r="UYB3" s="48"/>
      <c r="UYC3" s="48"/>
      <c r="UYD3" s="48"/>
      <c r="UYE3" s="48"/>
      <c r="UYF3" s="48"/>
      <c r="UYG3" s="48"/>
      <c r="UYH3" s="48"/>
      <c r="UYI3" s="48"/>
      <c r="UYJ3" s="48"/>
      <c r="UYK3" s="49"/>
      <c r="UYL3" s="48"/>
      <c r="UYM3" s="48"/>
      <c r="UYN3" s="48"/>
      <c r="UYO3" s="48"/>
      <c r="UYP3" s="48"/>
      <c r="UYQ3" s="48"/>
      <c r="UYR3" s="48"/>
      <c r="UYS3" s="48"/>
      <c r="UYT3" s="48"/>
      <c r="UYU3" s="48"/>
      <c r="UYV3" s="48"/>
      <c r="UYW3" s="48"/>
      <c r="UYX3" s="48"/>
      <c r="UYY3" s="49"/>
      <c r="UYZ3" s="48"/>
      <c r="UZA3" s="48"/>
      <c r="UZB3" s="48"/>
      <c r="UZC3" s="48"/>
      <c r="UZD3" s="48"/>
      <c r="UZE3" s="48"/>
      <c r="UZF3" s="48"/>
      <c r="UZG3" s="48"/>
      <c r="UZH3" s="48"/>
      <c r="UZI3" s="48"/>
      <c r="UZJ3" s="48"/>
      <c r="UZK3" s="48"/>
      <c r="UZL3" s="48"/>
      <c r="UZM3" s="49"/>
      <c r="UZN3" s="48"/>
      <c r="UZO3" s="48"/>
      <c r="UZP3" s="48"/>
      <c r="UZQ3" s="48"/>
      <c r="UZR3" s="48"/>
      <c r="UZS3" s="48"/>
      <c r="UZT3" s="48"/>
      <c r="UZU3" s="48"/>
      <c r="UZV3" s="48"/>
      <c r="UZW3" s="48"/>
      <c r="UZX3" s="48"/>
      <c r="UZY3" s="48"/>
      <c r="UZZ3" s="48"/>
      <c r="VAA3" s="49"/>
      <c r="VAB3" s="48"/>
      <c r="VAC3" s="48"/>
      <c r="VAD3" s="48"/>
      <c r="VAE3" s="48"/>
      <c r="VAF3" s="48"/>
      <c r="VAG3" s="48"/>
      <c r="VAH3" s="48"/>
      <c r="VAI3" s="48"/>
      <c r="VAJ3" s="48"/>
      <c r="VAK3" s="48"/>
      <c r="VAL3" s="48"/>
      <c r="VAM3" s="48"/>
      <c r="VAN3" s="48"/>
      <c r="VAO3" s="49"/>
      <c r="VAP3" s="48"/>
      <c r="VAQ3" s="48"/>
      <c r="VAR3" s="48"/>
      <c r="VAS3" s="48"/>
      <c r="VAT3" s="48"/>
      <c r="VAU3" s="48"/>
      <c r="VAV3" s="48"/>
      <c r="VAW3" s="48"/>
      <c r="VAX3" s="48"/>
      <c r="VAY3" s="48"/>
      <c r="VAZ3" s="48"/>
      <c r="VBA3" s="48"/>
      <c r="VBB3" s="48"/>
      <c r="VBC3" s="49"/>
      <c r="VBD3" s="48"/>
      <c r="VBE3" s="48"/>
      <c r="VBF3" s="48"/>
      <c r="VBG3" s="48"/>
      <c r="VBH3" s="48"/>
      <c r="VBI3" s="48"/>
      <c r="VBJ3" s="48"/>
      <c r="VBK3" s="48"/>
      <c r="VBL3" s="48"/>
      <c r="VBM3" s="48"/>
      <c r="VBN3" s="48"/>
      <c r="VBO3" s="48"/>
      <c r="VBP3" s="48"/>
      <c r="VBQ3" s="49"/>
      <c r="VBR3" s="48"/>
      <c r="VBS3" s="48"/>
      <c r="VBT3" s="48"/>
      <c r="VBU3" s="48"/>
      <c r="VBV3" s="48"/>
      <c r="VBW3" s="48"/>
      <c r="VBX3" s="48"/>
      <c r="VBY3" s="48"/>
      <c r="VBZ3" s="48"/>
      <c r="VCA3" s="48"/>
      <c r="VCB3" s="48"/>
      <c r="VCC3" s="48"/>
      <c r="VCD3" s="48"/>
      <c r="VCE3" s="49"/>
      <c r="VCF3" s="48"/>
      <c r="VCG3" s="48"/>
      <c r="VCH3" s="48"/>
      <c r="VCI3" s="48"/>
      <c r="VCJ3" s="48"/>
      <c r="VCK3" s="48"/>
      <c r="VCL3" s="48"/>
      <c r="VCM3" s="48"/>
      <c r="VCN3" s="48"/>
      <c r="VCO3" s="48"/>
      <c r="VCP3" s="48"/>
      <c r="VCQ3" s="48"/>
      <c r="VCR3" s="48"/>
      <c r="VCS3" s="49"/>
      <c r="VCT3" s="48"/>
      <c r="VCU3" s="48"/>
      <c r="VCV3" s="48"/>
      <c r="VCW3" s="48"/>
      <c r="VCX3" s="48"/>
      <c r="VCY3" s="48"/>
      <c r="VCZ3" s="48"/>
      <c r="VDA3" s="48"/>
      <c r="VDB3" s="48"/>
      <c r="VDC3" s="48"/>
      <c r="VDD3" s="48"/>
      <c r="VDE3" s="48"/>
      <c r="VDF3" s="48"/>
      <c r="VDG3" s="49"/>
      <c r="VDH3" s="48"/>
      <c r="VDI3" s="48"/>
      <c r="VDJ3" s="48"/>
      <c r="VDK3" s="48"/>
      <c r="VDL3" s="48"/>
      <c r="VDM3" s="48"/>
      <c r="VDN3" s="48"/>
      <c r="VDO3" s="48"/>
      <c r="VDP3" s="48"/>
      <c r="VDQ3" s="48"/>
      <c r="VDR3" s="48"/>
      <c r="VDS3" s="48"/>
      <c r="VDT3" s="48"/>
      <c r="VDU3" s="49"/>
      <c r="VDV3" s="48"/>
      <c r="VDW3" s="48"/>
      <c r="VDX3" s="48"/>
      <c r="VDY3" s="48"/>
      <c r="VDZ3" s="48"/>
      <c r="VEA3" s="48"/>
      <c r="VEB3" s="48"/>
      <c r="VEC3" s="48"/>
      <c r="VED3" s="48"/>
      <c r="VEE3" s="48"/>
      <c r="VEF3" s="48"/>
      <c r="VEG3" s="48"/>
      <c r="VEH3" s="48"/>
      <c r="VEI3" s="49"/>
      <c r="VEJ3" s="48"/>
      <c r="VEK3" s="48"/>
      <c r="VEL3" s="48"/>
      <c r="VEM3" s="48"/>
      <c r="VEN3" s="48"/>
      <c r="VEO3" s="48"/>
      <c r="VEP3" s="48"/>
      <c r="VEQ3" s="48"/>
      <c r="VER3" s="48"/>
      <c r="VES3" s="48"/>
      <c r="VET3" s="48"/>
      <c r="VEU3" s="48"/>
      <c r="VEV3" s="48"/>
      <c r="VEW3" s="49"/>
      <c r="VEX3" s="48"/>
      <c r="VEY3" s="48"/>
      <c r="VEZ3" s="48"/>
      <c r="VFA3" s="48"/>
      <c r="VFB3" s="48"/>
      <c r="VFC3" s="48"/>
      <c r="VFD3" s="48"/>
      <c r="VFE3" s="48"/>
      <c r="VFF3" s="48"/>
      <c r="VFG3" s="48"/>
      <c r="VFH3" s="48"/>
      <c r="VFI3" s="48"/>
      <c r="VFJ3" s="48"/>
      <c r="VFK3" s="49"/>
      <c r="VFL3" s="48"/>
      <c r="VFM3" s="48"/>
      <c r="VFN3" s="48"/>
      <c r="VFO3" s="48"/>
      <c r="VFP3" s="48"/>
      <c r="VFQ3" s="48"/>
      <c r="VFR3" s="48"/>
      <c r="VFS3" s="48"/>
      <c r="VFT3" s="48"/>
      <c r="VFU3" s="48"/>
      <c r="VFV3" s="48"/>
      <c r="VFW3" s="48"/>
      <c r="VFX3" s="48"/>
      <c r="VFY3" s="49"/>
      <c r="VFZ3" s="48"/>
      <c r="VGA3" s="48"/>
      <c r="VGB3" s="48"/>
      <c r="VGC3" s="48"/>
      <c r="VGD3" s="48"/>
      <c r="VGE3" s="48"/>
      <c r="VGF3" s="48"/>
      <c r="VGG3" s="48"/>
      <c r="VGH3" s="48"/>
      <c r="VGI3" s="48"/>
      <c r="VGJ3" s="48"/>
      <c r="VGK3" s="48"/>
      <c r="VGL3" s="48"/>
      <c r="VGM3" s="49"/>
      <c r="VGN3" s="48"/>
      <c r="VGO3" s="48"/>
      <c r="VGP3" s="48"/>
      <c r="VGQ3" s="48"/>
      <c r="VGR3" s="48"/>
      <c r="VGS3" s="48"/>
      <c r="VGT3" s="48"/>
      <c r="VGU3" s="48"/>
      <c r="VGV3" s="48"/>
      <c r="VGW3" s="48"/>
      <c r="VGX3" s="48"/>
      <c r="VGY3" s="48"/>
      <c r="VGZ3" s="48"/>
      <c r="VHA3" s="49"/>
      <c r="VHB3" s="48"/>
      <c r="VHC3" s="48"/>
      <c r="VHD3" s="48"/>
      <c r="VHE3" s="48"/>
      <c r="VHF3" s="48"/>
      <c r="VHG3" s="48"/>
      <c r="VHH3" s="48"/>
      <c r="VHI3" s="48"/>
      <c r="VHJ3" s="48"/>
      <c r="VHK3" s="48"/>
      <c r="VHL3" s="48"/>
      <c r="VHM3" s="48"/>
      <c r="VHN3" s="48"/>
      <c r="VHO3" s="49"/>
      <c r="VHP3" s="48"/>
      <c r="VHQ3" s="48"/>
      <c r="VHR3" s="48"/>
      <c r="VHS3" s="48"/>
      <c r="VHT3" s="48"/>
      <c r="VHU3" s="48"/>
      <c r="VHV3" s="48"/>
      <c r="VHW3" s="48"/>
      <c r="VHX3" s="48"/>
      <c r="VHY3" s="48"/>
      <c r="VHZ3" s="48"/>
      <c r="VIA3" s="48"/>
      <c r="VIB3" s="48"/>
      <c r="VIC3" s="49"/>
      <c r="VID3" s="48"/>
      <c r="VIE3" s="48"/>
      <c r="VIF3" s="48"/>
      <c r="VIG3" s="48"/>
      <c r="VIH3" s="48"/>
      <c r="VII3" s="48"/>
      <c r="VIJ3" s="48"/>
      <c r="VIK3" s="48"/>
      <c r="VIL3" s="48"/>
      <c r="VIM3" s="48"/>
      <c r="VIN3" s="48"/>
      <c r="VIO3" s="48"/>
      <c r="VIP3" s="48"/>
      <c r="VIQ3" s="49"/>
      <c r="VIR3" s="48"/>
      <c r="VIS3" s="48"/>
      <c r="VIT3" s="48"/>
      <c r="VIU3" s="48"/>
      <c r="VIV3" s="48"/>
      <c r="VIW3" s="48"/>
      <c r="VIX3" s="48"/>
      <c r="VIY3" s="48"/>
      <c r="VIZ3" s="48"/>
      <c r="VJA3" s="48"/>
      <c r="VJB3" s="48"/>
      <c r="VJC3" s="48"/>
      <c r="VJD3" s="48"/>
      <c r="VJE3" s="49"/>
      <c r="VJF3" s="48"/>
      <c r="VJG3" s="48"/>
      <c r="VJH3" s="48"/>
      <c r="VJI3" s="48"/>
      <c r="VJJ3" s="48"/>
      <c r="VJK3" s="48"/>
      <c r="VJL3" s="48"/>
      <c r="VJM3" s="48"/>
      <c r="VJN3" s="48"/>
      <c r="VJO3" s="48"/>
      <c r="VJP3" s="48"/>
      <c r="VJQ3" s="48"/>
      <c r="VJR3" s="48"/>
      <c r="VJS3" s="49"/>
      <c r="VJT3" s="48"/>
      <c r="VJU3" s="48"/>
      <c r="VJV3" s="48"/>
      <c r="VJW3" s="48"/>
      <c r="VJX3" s="48"/>
      <c r="VJY3" s="48"/>
      <c r="VJZ3" s="48"/>
      <c r="VKA3" s="48"/>
      <c r="VKB3" s="48"/>
      <c r="VKC3" s="48"/>
      <c r="VKD3" s="48"/>
      <c r="VKE3" s="48"/>
      <c r="VKF3" s="48"/>
      <c r="VKG3" s="49"/>
      <c r="VKH3" s="48"/>
      <c r="VKI3" s="48"/>
      <c r="VKJ3" s="48"/>
      <c r="VKK3" s="48"/>
      <c r="VKL3" s="48"/>
      <c r="VKM3" s="48"/>
      <c r="VKN3" s="48"/>
      <c r="VKO3" s="48"/>
      <c r="VKP3" s="48"/>
      <c r="VKQ3" s="48"/>
      <c r="VKR3" s="48"/>
      <c r="VKS3" s="48"/>
      <c r="VKT3" s="48"/>
      <c r="VKU3" s="49"/>
      <c r="VKV3" s="48"/>
      <c r="VKW3" s="48"/>
      <c r="VKX3" s="48"/>
      <c r="VKY3" s="48"/>
      <c r="VKZ3" s="48"/>
      <c r="VLA3" s="48"/>
      <c r="VLB3" s="48"/>
      <c r="VLC3" s="48"/>
      <c r="VLD3" s="48"/>
      <c r="VLE3" s="48"/>
      <c r="VLF3" s="48"/>
      <c r="VLG3" s="48"/>
      <c r="VLH3" s="48"/>
      <c r="VLI3" s="49"/>
      <c r="VLJ3" s="48"/>
      <c r="VLK3" s="48"/>
      <c r="VLL3" s="48"/>
      <c r="VLM3" s="48"/>
      <c r="VLN3" s="48"/>
      <c r="VLO3" s="48"/>
      <c r="VLP3" s="48"/>
      <c r="VLQ3" s="48"/>
      <c r="VLR3" s="48"/>
      <c r="VLS3" s="48"/>
      <c r="VLT3" s="48"/>
      <c r="VLU3" s="48"/>
      <c r="VLV3" s="48"/>
      <c r="VLW3" s="49"/>
      <c r="VLX3" s="48"/>
      <c r="VLY3" s="48"/>
      <c r="VLZ3" s="48"/>
      <c r="VMA3" s="48"/>
      <c r="VMB3" s="48"/>
      <c r="VMC3" s="48"/>
      <c r="VMD3" s="48"/>
      <c r="VME3" s="48"/>
      <c r="VMF3" s="48"/>
      <c r="VMG3" s="48"/>
      <c r="VMH3" s="48"/>
      <c r="VMI3" s="48"/>
      <c r="VMJ3" s="48"/>
      <c r="VMK3" s="49"/>
      <c r="VML3" s="48"/>
      <c r="VMM3" s="48"/>
      <c r="VMN3" s="48"/>
      <c r="VMO3" s="48"/>
      <c r="VMP3" s="48"/>
      <c r="VMQ3" s="48"/>
      <c r="VMR3" s="48"/>
      <c r="VMS3" s="48"/>
      <c r="VMT3" s="48"/>
      <c r="VMU3" s="48"/>
      <c r="VMV3" s="48"/>
      <c r="VMW3" s="48"/>
      <c r="VMX3" s="48"/>
      <c r="VMY3" s="49"/>
      <c r="VMZ3" s="48"/>
      <c r="VNA3" s="48"/>
      <c r="VNB3" s="48"/>
      <c r="VNC3" s="48"/>
      <c r="VND3" s="48"/>
      <c r="VNE3" s="48"/>
      <c r="VNF3" s="48"/>
      <c r="VNG3" s="48"/>
      <c r="VNH3" s="48"/>
      <c r="VNI3" s="48"/>
      <c r="VNJ3" s="48"/>
      <c r="VNK3" s="48"/>
      <c r="VNL3" s="48"/>
      <c r="VNM3" s="49"/>
      <c r="VNN3" s="48"/>
      <c r="VNO3" s="48"/>
      <c r="VNP3" s="48"/>
      <c r="VNQ3" s="48"/>
      <c r="VNR3" s="48"/>
      <c r="VNS3" s="48"/>
      <c r="VNT3" s="48"/>
      <c r="VNU3" s="48"/>
      <c r="VNV3" s="48"/>
      <c r="VNW3" s="48"/>
      <c r="VNX3" s="48"/>
      <c r="VNY3" s="48"/>
      <c r="VNZ3" s="48"/>
      <c r="VOA3" s="49"/>
      <c r="VOB3" s="48"/>
      <c r="VOC3" s="48"/>
      <c r="VOD3" s="48"/>
      <c r="VOE3" s="48"/>
      <c r="VOF3" s="48"/>
      <c r="VOG3" s="48"/>
      <c r="VOH3" s="48"/>
      <c r="VOI3" s="48"/>
      <c r="VOJ3" s="48"/>
      <c r="VOK3" s="48"/>
      <c r="VOL3" s="48"/>
      <c r="VOM3" s="48"/>
      <c r="VON3" s="48"/>
      <c r="VOO3" s="49"/>
      <c r="VOP3" s="48"/>
      <c r="VOQ3" s="48"/>
      <c r="VOR3" s="48"/>
      <c r="VOS3" s="48"/>
      <c r="VOT3" s="48"/>
      <c r="VOU3" s="48"/>
      <c r="VOV3" s="48"/>
      <c r="VOW3" s="48"/>
      <c r="VOX3" s="48"/>
      <c r="VOY3" s="48"/>
      <c r="VOZ3" s="48"/>
      <c r="VPA3" s="48"/>
      <c r="VPB3" s="48"/>
      <c r="VPC3" s="49"/>
      <c r="VPD3" s="48"/>
      <c r="VPE3" s="48"/>
      <c r="VPF3" s="48"/>
      <c r="VPG3" s="48"/>
      <c r="VPH3" s="48"/>
      <c r="VPI3" s="48"/>
      <c r="VPJ3" s="48"/>
      <c r="VPK3" s="48"/>
      <c r="VPL3" s="48"/>
      <c r="VPM3" s="48"/>
      <c r="VPN3" s="48"/>
      <c r="VPO3" s="48"/>
      <c r="VPP3" s="48"/>
      <c r="VPQ3" s="49"/>
      <c r="VPR3" s="48"/>
      <c r="VPS3" s="48"/>
      <c r="VPT3" s="48"/>
      <c r="VPU3" s="48"/>
      <c r="VPV3" s="48"/>
      <c r="VPW3" s="48"/>
      <c r="VPX3" s="48"/>
      <c r="VPY3" s="48"/>
      <c r="VPZ3" s="48"/>
      <c r="VQA3" s="48"/>
      <c r="VQB3" s="48"/>
      <c r="VQC3" s="48"/>
      <c r="VQD3" s="48"/>
      <c r="VQE3" s="49"/>
      <c r="VQF3" s="48"/>
      <c r="VQG3" s="48"/>
      <c r="VQH3" s="48"/>
      <c r="VQI3" s="48"/>
      <c r="VQJ3" s="48"/>
      <c r="VQK3" s="48"/>
      <c r="VQL3" s="48"/>
      <c r="VQM3" s="48"/>
      <c r="VQN3" s="48"/>
      <c r="VQO3" s="48"/>
      <c r="VQP3" s="48"/>
      <c r="VQQ3" s="48"/>
      <c r="VQR3" s="48"/>
      <c r="VQS3" s="49"/>
      <c r="VQT3" s="48"/>
      <c r="VQU3" s="48"/>
      <c r="VQV3" s="48"/>
      <c r="VQW3" s="48"/>
      <c r="VQX3" s="48"/>
      <c r="VQY3" s="48"/>
      <c r="VQZ3" s="48"/>
      <c r="VRA3" s="48"/>
      <c r="VRB3" s="48"/>
      <c r="VRC3" s="48"/>
      <c r="VRD3" s="48"/>
      <c r="VRE3" s="48"/>
      <c r="VRF3" s="48"/>
      <c r="VRG3" s="49"/>
      <c r="VRH3" s="48"/>
      <c r="VRI3" s="48"/>
      <c r="VRJ3" s="48"/>
      <c r="VRK3" s="48"/>
      <c r="VRL3" s="48"/>
      <c r="VRM3" s="48"/>
      <c r="VRN3" s="48"/>
      <c r="VRO3" s="48"/>
      <c r="VRP3" s="48"/>
      <c r="VRQ3" s="48"/>
      <c r="VRR3" s="48"/>
      <c r="VRS3" s="48"/>
      <c r="VRT3" s="48"/>
      <c r="VRU3" s="49"/>
      <c r="VRV3" s="48"/>
      <c r="VRW3" s="48"/>
      <c r="VRX3" s="48"/>
      <c r="VRY3" s="48"/>
      <c r="VRZ3" s="48"/>
      <c r="VSA3" s="48"/>
      <c r="VSB3" s="48"/>
      <c r="VSC3" s="48"/>
      <c r="VSD3" s="48"/>
      <c r="VSE3" s="48"/>
      <c r="VSF3" s="48"/>
      <c r="VSG3" s="48"/>
      <c r="VSH3" s="48"/>
      <c r="VSI3" s="49"/>
      <c r="VSJ3" s="48"/>
      <c r="VSK3" s="48"/>
      <c r="VSL3" s="48"/>
      <c r="VSM3" s="48"/>
      <c r="VSN3" s="48"/>
      <c r="VSO3" s="48"/>
      <c r="VSP3" s="48"/>
      <c r="VSQ3" s="48"/>
      <c r="VSR3" s="48"/>
      <c r="VSS3" s="48"/>
      <c r="VST3" s="48"/>
      <c r="VSU3" s="48"/>
      <c r="VSV3" s="48"/>
      <c r="VSW3" s="49"/>
      <c r="VSX3" s="48"/>
      <c r="VSY3" s="48"/>
      <c r="VSZ3" s="48"/>
      <c r="VTA3" s="48"/>
      <c r="VTB3" s="48"/>
      <c r="VTC3" s="48"/>
      <c r="VTD3" s="48"/>
      <c r="VTE3" s="48"/>
      <c r="VTF3" s="48"/>
      <c r="VTG3" s="48"/>
      <c r="VTH3" s="48"/>
      <c r="VTI3" s="48"/>
      <c r="VTJ3" s="48"/>
      <c r="VTK3" s="49"/>
      <c r="VTL3" s="48"/>
      <c r="VTM3" s="48"/>
      <c r="VTN3" s="48"/>
      <c r="VTO3" s="48"/>
      <c r="VTP3" s="48"/>
      <c r="VTQ3" s="48"/>
      <c r="VTR3" s="48"/>
      <c r="VTS3" s="48"/>
      <c r="VTT3" s="48"/>
      <c r="VTU3" s="48"/>
      <c r="VTV3" s="48"/>
      <c r="VTW3" s="48"/>
      <c r="VTX3" s="48"/>
      <c r="VTY3" s="49"/>
      <c r="VTZ3" s="48"/>
      <c r="VUA3" s="48"/>
      <c r="VUB3" s="48"/>
      <c r="VUC3" s="48"/>
      <c r="VUD3" s="48"/>
      <c r="VUE3" s="48"/>
      <c r="VUF3" s="48"/>
      <c r="VUG3" s="48"/>
      <c r="VUH3" s="48"/>
      <c r="VUI3" s="48"/>
      <c r="VUJ3" s="48"/>
      <c r="VUK3" s="48"/>
      <c r="VUL3" s="48"/>
      <c r="VUM3" s="49"/>
      <c r="VUN3" s="48"/>
      <c r="VUO3" s="48"/>
      <c r="VUP3" s="48"/>
      <c r="VUQ3" s="48"/>
      <c r="VUR3" s="48"/>
      <c r="VUS3" s="48"/>
      <c r="VUT3" s="48"/>
      <c r="VUU3" s="48"/>
      <c r="VUV3" s="48"/>
      <c r="VUW3" s="48"/>
      <c r="VUX3" s="48"/>
      <c r="VUY3" s="48"/>
      <c r="VUZ3" s="48"/>
      <c r="VVA3" s="49"/>
      <c r="VVB3" s="48"/>
      <c r="VVC3" s="48"/>
      <c r="VVD3" s="48"/>
      <c r="VVE3" s="48"/>
      <c r="VVF3" s="48"/>
      <c r="VVG3" s="48"/>
      <c r="VVH3" s="48"/>
      <c r="VVI3" s="48"/>
      <c r="VVJ3" s="48"/>
      <c r="VVK3" s="48"/>
      <c r="VVL3" s="48"/>
      <c r="VVM3" s="48"/>
      <c r="VVN3" s="48"/>
      <c r="VVO3" s="49"/>
      <c r="VVP3" s="48"/>
      <c r="VVQ3" s="48"/>
      <c r="VVR3" s="48"/>
      <c r="VVS3" s="48"/>
      <c r="VVT3" s="48"/>
      <c r="VVU3" s="48"/>
      <c r="VVV3" s="48"/>
      <c r="VVW3" s="48"/>
      <c r="VVX3" s="48"/>
      <c r="VVY3" s="48"/>
      <c r="VVZ3" s="48"/>
      <c r="VWA3" s="48"/>
      <c r="VWB3" s="48"/>
      <c r="VWC3" s="49"/>
      <c r="VWD3" s="48"/>
      <c r="VWE3" s="48"/>
      <c r="VWF3" s="48"/>
      <c r="VWG3" s="48"/>
      <c r="VWH3" s="48"/>
      <c r="VWI3" s="48"/>
      <c r="VWJ3" s="48"/>
      <c r="VWK3" s="48"/>
      <c r="VWL3" s="48"/>
      <c r="VWM3" s="48"/>
      <c r="VWN3" s="48"/>
      <c r="VWO3" s="48"/>
      <c r="VWP3" s="48"/>
      <c r="VWQ3" s="49"/>
      <c r="VWR3" s="48"/>
      <c r="VWS3" s="48"/>
      <c r="VWT3" s="48"/>
      <c r="VWU3" s="48"/>
      <c r="VWV3" s="48"/>
      <c r="VWW3" s="48"/>
      <c r="VWX3" s="48"/>
      <c r="VWY3" s="48"/>
      <c r="VWZ3" s="48"/>
      <c r="VXA3" s="48"/>
      <c r="VXB3" s="48"/>
      <c r="VXC3" s="48"/>
      <c r="VXD3" s="48"/>
      <c r="VXE3" s="49"/>
      <c r="VXF3" s="48"/>
      <c r="VXG3" s="48"/>
      <c r="VXH3" s="48"/>
      <c r="VXI3" s="48"/>
      <c r="VXJ3" s="48"/>
      <c r="VXK3" s="48"/>
      <c r="VXL3" s="48"/>
      <c r="VXM3" s="48"/>
      <c r="VXN3" s="48"/>
      <c r="VXO3" s="48"/>
      <c r="VXP3" s="48"/>
      <c r="VXQ3" s="48"/>
      <c r="VXR3" s="48"/>
      <c r="VXS3" s="49"/>
      <c r="VXT3" s="48"/>
      <c r="VXU3" s="48"/>
      <c r="VXV3" s="48"/>
      <c r="VXW3" s="48"/>
      <c r="VXX3" s="48"/>
      <c r="VXY3" s="48"/>
      <c r="VXZ3" s="48"/>
      <c r="VYA3" s="48"/>
      <c r="VYB3" s="48"/>
      <c r="VYC3" s="48"/>
      <c r="VYD3" s="48"/>
      <c r="VYE3" s="48"/>
      <c r="VYF3" s="48"/>
      <c r="VYG3" s="49"/>
      <c r="VYH3" s="48"/>
      <c r="VYI3" s="48"/>
      <c r="VYJ3" s="48"/>
      <c r="VYK3" s="48"/>
      <c r="VYL3" s="48"/>
      <c r="VYM3" s="48"/>
      <c r="VYN3" s="48"/>
      <c r="VYO3" s="48"/>
      <c r="VYP3" s="48"/>
      <c r="VYQ3" s="48"/>
      <c r="VYR3" s="48"/>
      <c r="VYS3" s="48"/>
      <c r="VYT3" s="48"/>
      <c r="VYU3" s="49"/>
      <c r="VYV3" s="48"/>
      <c r="VYW3" s="48"/>
      <c r="VYX3" s="48"/>
      <c r="VYY3" s="48"/>
      <c r="VYZ3" s="48"/>
      <c r="VZA3" s="48"/>
      <c r="VZB3" s="48"/>
      <c r="VZC3" s="48"/>
      <c r="VZD3" s="48"/>
      <c r="VZE3" s="48"/>
      <c r="VZF3" s="48"/>
      <c r="VZG3" s="48"/>
      <c r="VZH3" s="48"/>
      <c r="VZI3" s="49"/>
      <c r="VZJ3" s="48"/>
      <c r="VZK3" s="48"/>
      <c r="VZL3" s="48"/>
      <c r="VZM3" s="48"/>
      <c r="VZN3" s="48"/>
      <c r="VZO3" s="48"/>
      <c r="VZP3" s="48"/>
      <c r="VZQ3" s="48"/>
      <c r="VZR3" s="48"/>
      <c r="VZS3" s="48"/>
      <c r="VZT3" s="48"/>
      <c r="VZU3" s="48"/>
      <c r="VZV3" s="48"/>
      <c r="VZW3" s="49"/>
      <c r="VZX3" s="48"/>
      <c r="VZY3" s="48"/>
      <c r="VZZ3" s="48"/>
      <c r="WAA3" s="48"/>
      <c r="WAB3" s="48"/>
      <c r="WAC3" s="48"/>
      <c r="WAD3" s="48"/>
      <c r="WAE3" s="48"/>
      <c r="WAF3" s="48"/>
      <c r="WAG3" s="48"/>
      <c r="WAH3" s="48"/>
      <c r="WAI3" s="48"/>
      <c r="WAJ3" s="48"/>
      <c r="WAK3" s="49"/>
      <c r="WAL3" s="48"/>
      <c r="WAM3" s="48"/>
      <c r="WAN3" s="48"/>
      <c r="WAO3" s="48"/>
      <c r="WAP3" s="48"/>
      <c r="WAQ3" s="48"/>
      <c r="WAR3" s="48"/>
      <c r="WAS3" s="48"/>
      <c r="WAT3" s="48"/>
      <c r="WAU3" s="48"/>
      <c r="WAV3" s="48"/>
      <c r="WAW3" s="48"/>
      <c r="WAX3" s="48"/>
      <c r="WAY3" s="49"/>
      <c r="WAZ3" s="48"/>
      <c r="WBA3" s="48"/>
      <c r="WBB3" s="48"/>
      <c r="WBC3" s="48"/>
      <c r="WBD3" s="48"/>
      <c r="WBE3" s="48"/>
      <c r="WBF3" s="48"/>
      <c r="WBG3" s="48"/>
      <c r="WBH3" s="48"/>
      <c r="WBI3" s="48"/>
      <c r="WBJ3" s="48"/>
      <c r="WBK3" s="48"/>
      <c r="WBL3" s="48"/>
      <c r="WBM3" s="49"/>
      <c r="WBN3" s="48"/>
      <c r="WBO3" s="48"/>
      <c r="WBP3" s="48"/>
      <c r="WBQ3" s="48"/>
      <c r="WBR3" s="48"/>
      <c r="WBS3" s="48"/>
      <c r="WBT3" s="48"/>
      <c r="WBU3" s="48"/>
      <c r="WBV3" s="48"/>
      <c r="WBW3" s="48"/>
      <c r="WBX3" s="48"/>
      <c r="WBY3" s="48"/>
      <c r="WBZ3" s="48"/>
      <c r="WCA3" s="49"/>
      <c r="WCB3" s="48"/>
      <c r="WCC3" s="48"/>
      <c r="WCD3" s="48"/>
      <c r="WCE3" s="48"/>
      <c r="WCF3" s="48"/>
      <c r="WCG3" s="48"/>
      <c r="WCH3" s="48"/>
      <c r="WCI3" s="48"/>
      <c r="WCJ3" s="48"/>
      <c r="WCK3" s="48"/>
      <c r="WCL3" s="48"/>
      <c r="WCM3" s="48"/>
      <c r="WCN3" s="48"/>
      <c r="WCO3" s="49"/>
      <c r="WCP3" s="48"/>
      <c r="WCQ3" s="48"/>
      <c r="WCR3" s="48"/>
      <c r="WCS3" s="48"/>
      <c r="WCT3" s="48"/>
      <c r="WCU3" s="48"/>
      <c r="WCV3" s="48"/>
      <c r="WCW3" s="48"/>
      <c r="WCX3" s="48"/>
      <c r="WCY3" s="48"/>
      <c r="WCZ3" s="48"/>
      <c r="WDA3" s="48"/>
      <c r="WDB3" s="48"/>
      <c r="WDC3" s="49"/>
      <c r="WDD3" s="48"/>
      <c r="WDE3" s="48"/>
      <c r="WDF3" s="48"/>
      <c r="WDG3" s="48"/>
      <c r="WDH3" s="48"/>
      <c r="WDI3" s="48"/>
      <c r="WDJ3" s="48"/>
      <c r="WDK3" s="48"/>
      <c r="WDL3" s="48"/>
      <c r="WDM3" s="48"/>
      <c r="WDN3" s="48"/>
      <c r="WDO3" s="48"/>
      <c r="WDP3" s="48"/>
      <c r="WDQ3" s="49"/>
      <c r="WDR3" s="48"/>
      <c r="WDS3" s="48"/>
      <c r="WDT3" s="48"/>
      <c r="WDU3" s="48"/>
      <c r="WDV3" s="48"/>
      <c r="WDW3" s="48"/>
      <c r="WDX3" s="48"/>
      <c r="WDY3" s="48"/>
      <c r="WDZ3" s="48"/>
      <c r="WEA3" s="48"/>
      <c r="WEB3" s="48"/>
      <c r="WEC3" s="48"/>
      <c r="WED3" s="48"/>
      <c r="WEE3" s="49"/>
      <c r="WEF3" s="48"/>
      <c r="WEG3" s="48"/>
      <c r="WEH3" s="48"/>
      <c r="WEI3" s="48"/>
      <c r="WEJ3" s="48"/>
      <c r="WEK3" s="48"/>
      <c r="WEL3" s="48"/>
      <c r="WEM3" s="48"/>
      <c r="WEN3" s="48"/>
      <c r="WEO3" s="48"/>
      <c r="WEP3" s="48"/>
      <c r="WEQ3" s="48"/>
      <c r="WER3" s="48"/>
      <c r="WES3" s="49"/>
      <c r="WET3" s="48"/>
      <c r="WEU3" s="48"/>
      <c r="WEV3" s="48"/>
      <c r="WEW3" s="48"/>
      <c r="WEX3" s="48"/>
      <c r="WEY3" s="48"/>
      <c r="WEZ3" s="48"/>
      <c r="WFA3" s="48"/>
      <c r="WFB3" s="48"/>
      <c r="WFC3" s="48"/>
      <c r="WFD3" s="48"/>
      <c r="WFE3" s="48"/>
      <c r="WFF3" s="48"/>
      <c r="WFG3" s="49"/>
      <c r="WFH3" s="48"/>
      <c r="WFI3" s="48"/>
      <c r="WFJ3" s="48"/>
      <c r="WFK3" s="48"/>
      <c r="WFL3" s="48"/>
      <c r="WFM3" s="48"/>
      <c r="WFN3" s="48"/>
      <c r="WFO3" s="48"/>
      <c r="WFP3" s="48"/>
      <c r="WFQ3" s="48"/>
      <c r="WFR3" s="48"/>
      <c r="WFS3" s="48"/>
      <c r="WFT3" s="48"/>
      <c r="WFU3" s="49"/>
      <c r="WFV3" s="48"/>
      <c r="WFW3" s="48"/>
      <c r="WFX3" s="48"/>
      <c r="WFY3" s="48"/>
      <c r="WFZ3" s="48"/>
      <c r="WGA3" s="48"/>
      <c r="WGB3" s="48"/>
      <c r="WGC3" s="48"/>
      <c r="WGD3" s="48"/>
      <c r="WGE3" s="48"/>
      <c r="WGF3" s="48"/>
      <c r="WGG3" s="48"/>
      <c r="WGH3" s="48"/>
      <c r="WGI3" s="49"/>
      <c r="WGJ3" s="48"/>
      <c r="WGK3" s="48"/>
      <c r="WGL3" s="48"/>
      <c r="WGM3" s="48"/>
      <c r="WGN3" s="48"/>
      <c r="WGO3" s="48"/>
      <c r="WGP3" s="48"/>
      <c r="WGQ3" s="48"/>
      <c r="WGR3" s="48"/>
      <c r="WGS3" s="48"/>
      <c r="WGT3" s="48"/>
      <c r="WGU3" s="48"/>
      <c r="WGV3" s="48"/>
      <c r="WGW3" s="49"/>
      <c r="WGX3" s="48"/>
      <c r="WGY3" s="48"/>
      <c r="WGZ3" s="48"/>
      <c r="WHA3" s="48"/>
      <c r="WHB3" s="48"/>
      <c r="WHC3" s="48"/>
      <c r="WHD3" s="48"/>
      <c r="WHE3" s="48"/>
      <c r="WHF3" s="48"/>
      <c r="WHG3" s="48"/>
      <c r="WHH3" s="48"/>
      <c r="WHI3" s="48"/>
      <c r="WHJ3" s="48"/>
      <c r="WHK3" s="49"/>
      <c r="WHL3" s="48"/>
      <c r="WHM3" s="48"/>
      <c r="WHN3" s="48"/>
      <c r="WHO3" s="48"/>
      <c r="WHP3" s="48"/>
      <c r="WHQ3" s="48"/>
      <c r="WHR3" s="48"/>
      <c r="WHS3" s="48"/>
      <c r="WHT3" s="48"/>
      <c r="WHU3" s="48"/>
      <c r="WHV3" s="48"/>
      <c r="WHW3" s="48"/>
      <c r="WHX3" s="48"/>
      <c r="WHY3" s="49"/>
      <c r="WHZ3" s="48"/>
      <c r="WIA3" s="48"/>
      <c r="WIB3" s="48"/>
      <c r="WIC3" s="48"/>
      <c r="WID3" s="48"/>
      <c r="WIE3" s="48"/>
      <c r="WIF3" s="48"/>
      <c r="WIG3" s="48"/>
      <c r="WIH3" s="48"/>
      <c r="WII3" s="48"/>
      <c r="WIJ3" s="48"/>
      <c r="WIK3" s="48"/>
      <c r="WIL3" s="48"/>
      <c r="WIM3" s="49"/>
      <c r="WIN3" s="48"/>
      <c r="WIO3" s="48"/>
      <c r="WIP3" s="48"/>
      <c r="WIQ3" s="48"/>
      <c r="WIR3" s="48"/>
      <c r="WIS3" s="48"/>
      <c r="WIT3" s="48"/>
      <c r="WIU3" s="48"/>
      <c r="WIV3" s="48"/>
      <c r="WIW3" s="48"/>
      <c r="WIX3" s="48"/>
      <c r="WIY3" s="48"/>
      <c r="WIZ3" s="48"/>
      <c r="WJA3" s="49"/>
      <c r="WJB3" s="48"/>
      <c r="WJC3" s="48"/>
      <c r="WJD3" s="48"/>
      <c r="WJE3" s="48"/>
      <c r="WJF3" s="48"/>
      <c r="WJG3" s="48"/>
      <c r="WJH3" s="48"/>
      <c r="WJI3" s="48"/>
      <c r="WJJ3" s="48"/>
      <c r="WJK3" s="48"/>
      <c r="WJL3" s="48"/>
      <c r="WJM3" s="48"/>
      <c r="WJN3" s="48"/>
      <c r="WJO3" s="49"/>
      <c r="WJP3" s="48"/>
      <c r="WJQ3" s="48"/>
      <c r="WJR3" s="48"/>
      <c r="WJS3" s="48"/>
      <c r="WJT3" s="48"/>
      <c r="WJU3" s="48"/>
      <c r="WJV3" s="48"/>
      <c r="WJW3" s="48"/>
      <c r="WJX3" s="48"/>
      <c r="WJY3" s="48"/>
      <c r="WJZ3" s="48"/>
      <c r="WKA3" s="48"/>
      <c r="WKB3" s="48"/>
      <c r="WKC3" s="49"/>
      <c r="WKD3" s="48"/>
      <c r="WKE3" s="48"/>
      <c r="WKF3" s="48"/>
      <c r="WKG3" s="48"/>
      <c r="WKH3" s="48"/>
      <c r="WKI3" s="48"/>
      <c r="WKJ3" s="48"/>
      <c r="WKK3" s="48"/>
      <c r="WKL3" s="48"/>
      <c r="WKM3" s="48"/>
      <c r="WKN3" s="48"/>
      <c r="WKO3" s="48"/>
      <c r="WKP3" s="48"/>
      <c r="WKQ3" s="49"/>
      <c r="WKR3" s="48"/>
      <c r="WKS3" s="48"/>
      <c r="WKT3" s="48"/>
      <c r="WKU3" s="48"/>
      <c r="WKV3" s="48"/>
      <c r="WKW3" s="48"/>
      <c r="WKX3" s="48"/>
      <c r="WKY3" s="48"/>
      <c r="WKZ3" s="48"/>
      <c r="WLA3" s="48"/>
      <c r="WLB3" s="48"/>
      <c r="WLC3" s="48"/>
      <c r="WLD3" s="48"/>
      <c r="WLE3" s="49"/>
      <c r="WLF3" s="48"/>
      <c r="WLG3" s="48"/>
      <c r="WLH3" s="48"/>
      <c r="WLI3" s="48"/>
      <c r="WLJ3" s="48"/>
      <c r="WLK3" s="48"/>
      <c r="WLL3" s="48"/>
      <c r="WLM3" s="48"/>
      <c r="WLN3" s="48"/>
      <c r="WLO3" s="48"/>
      <c r="WLP3" s="48"/>
      <c r="WLQ3" s="48"/>
      <c r="WLR3" s="48"/>
      <c r="WLS3" s="49"/>
      <c r="WLT3" s="48"/>
      <c r="WLU3" s="48"/>
      <c r="WLV3" s="48"/>
      <c r="WLW3" s="48"/>
      <c r="WLX3" s="48"/>
      <c r="WLY3" s="48"/>
      <c r="WLZ3" s="48"/>
      <c r="WMA3" s="48"/>
      <c r="WMB3" s="48"/>
      <c r="WMC3" s="48"/>
      <c r="WMD3" s="48"/>
      <c r="WME3" s="48"/>
      <c r="WMF3" s="48"/>
      <c r="WMG3" s="49"/>
      <c r="WMH3" s="48"/>
      <c r="WMI3" s="48"/>
      <c r="WMJ3" s="48"/>
      <c r="WMK3" s="48"/>
      <c r="WML3" s="48"/>
      <c r="WMM3" s="48"/>
      <c r="WMN3" s="48"/>
      <c r="WMO3" s="48"/>
      <c r="WMP3" s="48"/>
      <c r="WMQ3" s="48"/>
      <c r="WMR3" s="48"/>
      <c r="WMS3" s="48"/>
      <c r="WMT3" s="48"/>
      <c r="WMU3" s="49"/>
      <c r="WMV3" s="48"/>
      <c r="WMW3" s="48"/>
      <c r="WMX3" s="48"/>
      <c r="WMY3" s="48"/>
      <c r="WMZ3" s="48"/>
      <c r="WNA3" s="48"/>
      <c r="WNB3" s="48"/>
      <c r="WNC3" s="48"/>
      <c r="WND3" s="48"/>
      <c r="WNE3" s="48"/>
      <c r="WNF3" s="48"/>
      <c r="WNG3" s="48"/>
      <c r="WNH3" s="48"/>
      <c r="WNI3" s="49"/>
      <c r="WNJ3" s="48"/>
      <c r="WNK3" s="48"/>
      <c r="WNL3" s="48"/>
      <c r="WNM3" s="48"/>
      <c r="WNN3" s="48"/>
      <c r="WNO3" s="48"/>
      <c r="WNP3" s="48"/>
      <c r="WNQ3" s="48"/>
      <c r="WNR3" s="48"/>
      <c r="WNS3" s="48"/>
      <c r="WNT3" s="48"/>
      <c r="WNU3" s="48"/>
      <c r="WNV3" s="48"/>
      <c r="WNW3" s="49"/>
      <c r="WNX3" s="48"/>
      <c r="WNY3" s="48"/>
      <c r="WNZ3" s="48"/>
      <c r="WOA3" s="48"/>
      <c r="WOB3" s="48"/>
      <c r="WOC3" s="48"/>
      <c r="WOD3" s="48"/>
      <c r="WOE3" s="48"/>
      <c r="WOF3" s="48"/>
      <c r="WOG3" s="48"/>
      <c r="WOH3" s="48"/>
      <c r="WOI3" s="48"/>
      <c r="WOJ3" s="48"/>
      <c r="WOK3" s="49"/>
      <c r="WOL3" s="48"/>
      <c r="WOM3" s="48"/>
      <c r="WON3" s="48"/>
      <c r="WOO3" s="48"/>
      <c r="WOP3" s="48"/>
      <c r="WOQ3" s="48"/>
      <c r="WOR3" s="48"/>
      <c r="WOS3" s="48"/>
      <c r="WOT3" s="48"/>
      <c r="WOU3" s="48"/>
      <c r="WOV3" s="48"/>
      <c r="WOW3" s="48"/>
      <c r="WOX3" s="48"/>
      <c r="WOY3" s="49"/>
      <c r="WOZ3" s="48"/>
      <c r="WPA3" s="48"/>
      <c r="WPB3" s="48"/>
      <c r="WPC3" s="48"/>
      <c r="WPD3" s="48"/>
      <c r="WPE3" s="48"/>
      <c r="WPF3" s="48"/>
      <c r="WPG3" s="48"/>
      <c r="WPH3" s="48"/>
      <c r="WPI3" s="48"/>
      <c r="WPJ3" s="48"/>
      <c r="WPK3" s="48"/>
      <c r="WPL3" s="48"/>
      <c r="WPM3" s="49"/>
      <c r="WPN3" s="48"/>
      <c r="WPO3" s="48"/>
      <c r="WPP3" s="48"/>
      <c r="WPQ3" s="48"/>
      <c r="WPR3" s="48"/>
      <c r="WPS3" s="48"/>
      <c r="WPT3" s="48"/>
      <c r="WPU3" s="48"/>
      <c r="WPV3" s="48"/>
      <c r="WPW3" s="48"/>
      <c r="WPX3" s="48"/>
      <c r="WPY3" s="48"/>
      <c r="WPZ3" s="48"/>
      <c r="WQA3" s="49"/>
      <c r="WQB3" s="48"/>
      <c r="WQC3" s="48"/>
      <c r="WQD3" s="48"/>
      <c r="WQE3" s="48"/>
      <c r="WQF3" s="48"/>
      <c r="WQG3" s="48"/>
      <c r="WQH3" s="48"/>
      <c r="WQI3" s="48"/>
      <c r="WQJ3" s="48"/>
      <c r="WQK3" s="48"/>
      <c r="WQL3" s="48"/>
      <c r="WQM3" s="48"/>
      <c r="WQN3" s="48"/>
      <c r="WQO3" s="49"/>
      <c r="WQP3" s="48"/>
      <c r="WQQ3" s="48"/>
      <c r="WQR3" s="48"/>
      <c r="WQS3" s="48"/>
      <c r="WQT3" s="48"/>
      <c r="WQU3" s="48"/>
      <c r="WQV3" s="48"/>
      <c r="WQW3" s="48"/>
      <c r="WQX3" s="48"/>
      <c r="WQY3" s="48"/>
      <c r="WQZ3" s="48"/>
      <c r="WRA3" s="48"/>
      <c r="WRB3" s="48"/>
      <c r="WRC3" s="49"/>
      <c r="WRD3" s="48"/>
      <c r="WRE3" s="48"/>
      <c r="WRF3" s="48"/>
      <c r="WRG3" s="48"/>
      <c r="WRH3" s="48"/>
      <c r="WRI3" s="48"/>
      <c r="WRJ3" s="48"/>
      <c r="WRK3" s="48"/>
      <c r="WRL3" s="48"/>
      <c r="WRM3" s="48"/>
      <c r="WRN3" s="48"/>
      <c r="WRO3" s="48"/>
      <c r="WRP3" s="48"/>
      <c r="WRQ3" s="49"/>
      <c r="WRR3" s="48"/>
      <c r="WRS3" s="48"/>
      <c r="WRT3" s="48"/>
      <c r="WRU3" s="48"/>
      <c r="WRV3" s="48"/>
      <c r="WRW3" s="48"/>
      <c r="WRX3" s="48"/>
      <c r="WRY3" s="48"/>
      <c r="WRZ3" s="48"/>
      <c r="WSA3" s="48"/>
      <c r="WSB3" s="48"/>
      <c r="WSC3" s="48"/>
      <c r="WSD3" s="48"/>
      <c r="WSE3" s="49"/>
      <c r="WSF3" s="48"/>
      <c r="WSG3" s="48"/>
      <c r="WSH3" s="48"/>
      <c r="WSI3" s="48"/>
      <c r="WSJ3" s="48"/>
      <c r="WSK3" s="48"/>
      <c r="WSL3" s="48"/>
      <c r="WSM3" s="48"/>
      <c r="WSN3" s="48"/>
      <c r="WSO3" s="48"/>
      <c r="WSP3" s="48"/>
      <c r="WSQ3" s="48"/>
      <c r="WSR3" s="48"/>
      <c r="WSS3" s="49"/>
      <c r="WST3" s="48"/>
      <c r="WSU3" s="48"/>
      <c r="WSV3" s="48"/>
      <c r="WSW3" s="48"/>
      <c r="WSX3" s="48"/>
      <c r="WSY3" s="48"/>
      <c r="WSZ3" s="48"/>
      <c r="WTA3" s="48"/>
      <c r="WTB3" s="48"/>
      <c r="WTC3" s="48"/>
      <c r="WTD3" s="48"/>
      <c r="WTE3" s="48"/>
      <c r="WTF3" s="48"/>
      <c r="WTG3" s="49"/>
      <c r="WTH3" s="48"/>
      <c r="WTI3" s="48"/>
      <c r="WTJ3" s="48"/>
      <c r="WTK3" s="48"/>
      <c r="WTL3" s="48"/>
      <c r="WTM3" s="48"/>
      <c r="WTN3" s="48"/>
      <c r="WTO3" s="48"/>
      <c r="WTP3" s="48"/>
      <c r="WTQ3" s="48"/>
      <c r="WTR3" s="48"/>
      <c r="WTS3" s="48"/>
      <c r="WTT3" s="48"/>
      <c r="WTU3" s="49"/>
      <c r="WTV3" s="48"/>
      <c r="WTW3" s="48"/>
      <c r="WTX3" s="48"/>
      <c r="WTY3" s="48"/>
      <c r="WTZ3" s="48"/>
      <c r="WUA3" s="48"/>
      <c r="WUB3" s="48"/>
      <c r="WUC3" s="48"/>
      <c r="WUD3" s="48"/>
      <c r="WUE3" s="48"/>
      <c r="WUF3" s="48"/>
      <c r="WUG3" s="48"/>
      <c r="WUH3" s="48"/>
      <c r="WUI3" s="49"/>
      <c r="WUJ3" s="48"/>
      <c r="WUK3" s="48"/>
      <c r="WUL3" s="48"/>
      <c r="WUM3" s="48"/>
      <c r="WUN3" s="48"/>
      <c r="WUO3" s="48"/>
      <c r="WUP3" s="48"/>
      <c r="WUQ3" s="48"/>
      <c r="WUR3" s="48"/>
      <c r="WUS3" s="48"/>
      <c r="WUT3" s="48"/>
      <c r="WUU3" s="48"/>
      <c r="WUV3" s="48"/>
      <c r="WUW3" s="49"/>
      <c r="WUX3" s="48"/>
      <c r="WUY3" s="48"/>
      <c r="WUZ3" s="48"/>
      <c r="WVA3" s="48"/>
      <c r="WVB3" s="48"/>
      <c r="WVC3" s="48"/>
      <c r="WVD3" s="48"/>
      <c r="WVE3" s="48"/>
      <c r="WVF3" s="48"/>
      <c r="WVG3" s="48"/>
      <c r="WVH3" s="48"/>
      <c r="WVI3" s="48"/>
      <c r="WVJ3" s="48"/>
      <c r="WVK3" s="49"/>
      <c r="WVL3" s="48"/>
      <c r="WVM3" s="48"/>
      <c r="WVN3" s="48"/>
      <c r="WVO3" s="48"/>
      <c r="WVP3" s="48"/>
      <c r="WVQ3" s="48"/>
      <c r="WVR3" s="48"/>
      <c r="WVS3" s="48"/>
      <c r="WVT3" s="48"/>
      <c r="WVU3" s="48"/>
      <c r="WVV3" s="48"/>
      <c r="WVW3" s="48"/>
      <c r="WVX3" s="48"/>
      <c r="WVY3" s="49"/>
      <c r="WVZ3" s="48"/>
      <c r="WWA3" s="48"/>
      <c r="WWB3" s="48"/>
      <c r="WWC3" s="48"/>
      <c r="WWD3" s="48"/>
      <c r="WWE3" s="48"/>
      <c r="WWF3" s="48"/>
      <c r="WWG3" s="48"/>
      <c r="WWH3" s="48"/>
      <c r="WWI3" s="48"/>
      <c r="WWJ3" s="48"/>
      <c r="WWK3" s="48"/>
      <c r="WWL3" s="48"/>
      <c r="WWM3" s="49"/>
      <c r="WWN3" s="48"/>
      <c r="WWO3" s="48"/>
      <c r="WWP3" s="48"/>
      <c r="WWQ3" s="48"/>
      <c r="WWR3" s="48"/>
      <c r="WWS3" s="48"/>
      <c r="WWT3" s="48"/>
      <c r="WWU3" s="48"/>
      <c r="WWV3" s="48"/>
      <c r="WWW3" s="48"/>
      <c r="WWX3" s="48"/>
      <c r="WWY3" s="48"/>
      <c r="WWZ3" s="48"/>
      <c r="WXA3" s="49"/>
      <c r="WXB3" s="48"/>
      <c r="WXC3" s="48"/>
      <c r="WXD3" s="48"/>
      <c r="WXE3" s="48"/>
      <c r="WXF3" s="48"/>
      <c r="WXG3" s="48"/>
      <c r="WXH3" s="48"/>
      <c r="WXI3" s="48"/>
      <c r="WXJ3" s="48"/>
      <c r="WXK3" s="48"/>
      <c r="WXL3" s="48"/>
      <c r="WXM3" s="48"/>
      <c r="WXN3" s="48"/>
      <c r="WXO3" s="49"/>
      <c r="WXP3" s="48"/>
      <c r="WXQ3" s="48"/>
      <c r="WXR3" s="48"/>
      <c r="WXS3" s="48"/>
      <c r="WXT3" s="48"/>
      <c r="WXU3" s="48"/>
      <c r="WXV3" s="48"/>
      <c r="WXW3" s="48"/>
      <c r="WXX3" s="48"/>
      <c r="WXY3" s="48"/>
      <c r="WXZ3" s="48"/>
      <c r="WYA3" s="48"/>
      <c r="WYB3" s="48"/>
      <c r="WYC3" s="49"/>
      <c r="WYD3" s="48"/>
      <c r="WYE3" s="48"/>
      <c r="WYF3" s="48"/>
      <c r="WYG3" s="48"/>
      <c r="WYH3" s="48"/>
      <c r="WYI3" s="48"/>
      <c r="WYJ3" s="48"/>
      <c r="WYK3" s="48"/>
      <c r="WYL3" s="48"/>
      <c r="WYM3" s="48"/>
      <c r="WYN3" s="48"/>
      <c r="WYO3" s="48"/>
      <c r="WYP3" s="48"/>
      <c r="WYQ3" s="49"/>
      <c r="WYR3" s="48"/>
      <c r="WYS3" s="48"/>
      <c r="WYT3" s="48"/>
      <c r="WYU3" s="48"/>
      <c r="WYV3" s="48"/>
      <c r="WYW3" s="48"/>
      <c r="WYX3" s="48"/>
      <c r="WYY3" s="48"/>
      <c r="WYZ3" s="48"/>
      <c r="WZA3" s="48"/>
      <c r="WZB3" s="48"/>
      <c r="WZC3" s="48"/>
      <c r="WZD3" s="48"/>
      <c r="WZE3" s="49"/>
      <c r="WZF3" s="48"/>
      <c r="WZG3" s="48"/>
      <c r="WZH3" s="48"/>
      <c r="WZI3" s="48"/>
      <c r="WZJ3" s="48"/>
      <c r="WZK3" s="48"/>
      <c r="WZL3" s="48"/>
      <c r="WZM3" s="48"/>
      <c r="WZN3" s="48"/>
      <c r="WZO3" s="48"/>
      <c r="WZP3" s="48"/>
      <c r="WZQ3" s="48"/>
      <c r="WZR3" s="48"/>
      <c r="WZS3" s="49"/>
      <c r="WZT3" s="48"/>
      <c r="WZU3" s="48"/>
      <c r="WZV3" s="48"/>
      <c r="WZW3" s="48"/>
      <c r="WZX3" s="48"/>
      <c r="WZY3" s="48"/>
      <c r="WZZ3" s="48"/>
      <c r="XAA3" s="48"/>
      <c r="XAB3" s="48"/>
      <c r="XAC3" s="48"/>
      <c r="XAD3" s="48"/>
      <c r="XAE3" s="48"/>
      <c r="XAF3" s="48"/>
      <c r="XAG3" s="49"/>
      <c r="XAH3" s="48"/>
      <c r="XAI3" s="48"/>
      <c r="XAJ3" s="48"/>
      <c r="XAK3" s="48"/>
      <c r="XAL3" s="48"/>
      <c r="XAM3" s="48"/>
      <c r="XAN3" s="48"/>
      <c r="XAO3" s="48"/>
      <c r="XAP3" s="48"/>
      <c r="XAQ3" s="48"/>
      <c r="XAR3" s="48"/>
      <c r="XAS3" s="48"/>
      <c r="XAT3" s="48"/>
      <c r="XAU3" s="49"/>
      <c r="XAV3" s="48"/>
      <c r="XAW3" s="48"/>
      <c r="XAX3" s="48"/>
      <c r="XAY3" s="48"/>
      <c r="XAZ3" s="48"/>
      <c r="XBA3" s="48"/>
      <c r="XBB3" s="48"/>
      <c r="XBC3" s="48"/>
      <c r="XBD3" s="48"/>
      <c r="XBE3" s="48"/>
      <c r="XBF3" s="48"/>
      <c r="XBG3" s="48"/>
      <c r="XBH3" s="48"/>
      <c r="XBI3" s="49"/>
      <c r="XBJ3" s="48"/>
      <c r="XBK3" s="48"/>
      <c r="XBL3" s="48"/>
      <c r="XBM3" s="48"/>
      <c r="XBN3" s="48"/>
      <c r="XBO3" s="48"/>
      <c r="XBP3" s="48"/>
      <c r="XBQ3" s="48"/>
      <c r="XBR3" s="48"/>
      <c r="XBS3" s="48"/>
      <c r="XBT3" s="48"/>
      <c r="XBU3" s="48"/>
      <c r="XBV3" s="48"/>
      <c r="XBW3" s="49"/>
      <c r="XBX3" s="48"/>
      <c r="XBY3" s="48"/>
      <c r="XBZ3" s="48"/>
      <c r="XCA3" s="48"/>
      <c r="XCB3" s="48"/>
      <c r="XCC3" s="48"/>
      <c r="XCD3" s="48"/>
      <c r="XCE3" s="48"/>
      <c r="XCF3" s="48"/>
      <c r="XCG3" s="48"/>
      <c r="XCH3" s="48"/>
      <c r="XCI3" s="48"/>
      <c r="XCJ3" s="48"/>
      <c r="XCK3" s="49"/>
      <c r="XCL3" s="48"/>
      <c r="XCM3" s="48"/>
      <c r="XCN3" s="48"/>
      <c r="XCO3" s="48"/>
      <c r="XCP3" s="48"/>
      <c r="XCQ3" s="48"/>
      <c r="XCR3" s="48"/>
      <c r="XCS3" s="48"/>
      <c r="XCT3" s="48"/>
      <c r="XCU3" s="48"/>
      <c r="XCV3" s="48"/>
      <c r="XCW3" s="48"/>
      <c r="XCX3" s="48"/>
      <c r="XCY3" s="49"/>
      <c r="XCZ3" s="48"/>
      <c r="XDA3" s="48"/>
      <c r="XDB3" s="48"/>
      <c r="XDC3" s="48"/>
      <c r="XDD3" s="48"/>
      <c r="XDE3" s="48"/>
      <c r="XDF3" s="48"/>
      <c r="XDG3" s="48"/>
      <c r="XDH3" s="48"/>
      <c r="XDI3" s="48"/>
      <c r="XDJ3" s="48"/>
      <c r="XDK3" s="48"/>
      <c r="XDL3" s="48"/>
      <c r="XDM3" s="49"/>
      <c r="XDN3" s="48"/>
      <c r="XDO3" s="48"/>
      <c r="XDP3" s="48"/>
      <c r="XDQ3" s="48"/>
      <c r="XDR3" s="48"/>
      <c r="XDS3" s="48"/>
      <c r="XDT3" s="48"/>
      <c r="XDU3" s="48"/>
      <c r="XDV3" s="48"/>
      <c r="XDW3" s="48"/>
      <c r="XDX3" s="48"/>
      <c r="XDY3" s="48"/>
      <c r="XDZ3" s="48"/>
      <c r="XEA3" s="49"/>
      <c r="XEB3" s="48"/>
      <c r="XEC3" s="48"/>
      <c r="XED3" s="48"/>
      <c r="XEE3" s="48"/>
    </row>
    <row r="4" spans="1:16359" ht="12.75" customHeight="1">
      <c r="A4" s="137" t="s">
        <v>783</v>
      </c>
      <c r="B4" s="139"/>
      <c r="C4" s="139"/>
      <c r="D4" s="139"/>
      <c r="E4" s="139"/>
      <c r="F4" s="139"/>
      <c r="G4" s="139"/>
      <c r="H4" s="139"/>
      <c r="I4" s="139"/>
      <c r="J4" s="139">
        <v>1</v>
      </c>
      <c r="K4" s="139"/>
      <c r="L4" s="139"/>
      <c r="M4" s="139"/>
      <c r="N4" s="140">
        <v>1</v>
      </c>
    </row>
    <row r="5" spans="1:16359" ht="12.75" customHeight="1">
      <c r="A5" s="133" t="s">
        <v>806</v>
      </c>
      <c r="B5" s="141"/>
      <c r="C5" s="141"/>
      <c r="D5" s="141"/>
      <c r="E5" s="141"/>
      <c r="F5" s="141"/>
      <c r="G5" s="141"/>
      <c r="H5" s="141"/>
      <c r="I5" s="141"/>
      <c r="J5" s="141"/>
      <c r="K5" s="141"/>
      <c r="L5" s="141"/>
      <c r="M5" s="141"/>
      <c r="N5" s="142">
        <v>0</v>
      </c>
    </row>
    <row r="6" spans="1:16359" ht="12.75" customHeight="1">
      <c r="A6" s="133" t="s">
        <v>784</v>
      </c>
      <c r="B6" s="141"/>
      <c r="C6" s="141"/>
      <c r="D6" s="141"/>
      <c r="E6" s="141"/>
      <c r="F6" s="141"/>
      <c r="G6" s="141"/>
      <c r="H6" s="141"/>
      <c r="I6" s="141"/>
      <c r="J6" s="141"/>
      <c r="K6" s="141"/>
      <c r="L6" s="141"/>
      <c r="M6" s="141">
        <v>1</v>
      </c>
      <c r="N6" s="142">
        <v>1</v>
      </c>
    </row>
    <row r="7" spans="1:16359" ht="12.75" customHeight="1">
      <c r="A7" s="133" t="s">
        <v>785</v>
      </c>
      <c r="B7" s="141"/>
      <c r="C7" s="141"/>
      <c r="D7" s="141"/>
      <c r="E7" s="141"/>
      <c r="F7" s="141"/>
      <c r="G7" s="141">
        <v>1</v>
      </c>
      <c r="H7" s="141"/>
      <c r="I7" s="141"/>
      <c r="J7" s="141"/>
      <c r="K7" s="141"/>
      <c r="L7" s="141"/>
      <c r="M7" s="141"/>
      <c r="N7" s="142">
        <v>1</v>
      </c>
    </row>
    <row r="8" spans="1:16359" ht="12.75" customHeight="1">
      <c r="A8" s="133" t="s">
        <v>786</v>
      </c>
      <c r="B8" s="141"/>
      <c r="C8" s="141"/>
      <c r="D8" s="141"/>
      <c r="E8" s="141"/>
      <c r="F8" s="141"/>
      <c r="G8" s="141"/>
      <c r="H8" s="141"/>
      <c r="I8" s="141"/>
      <c r="J8" s="141"/>
      <c r="K8" s="141"/>
      <c r="L8" s="141"/>
      <c r="M8" s="141"/>
      <c r="N8" s="142">
        <v>0</v>
      </c>
    </row>
    <row r="9" spans="1:16359" ht="12.75" customHeight="1">
      <c r="A9" s="133" t="s">
        <v>787</v>
      </c>
      <c r="B9" s="141"/>
      <c r="C9" s="141"/>
      <c r="D9" s="141">
        <v>1</v>
      </c>
      <c r="E9" s="141"/>
      <c r="F9" s="141"/>
      <c r="G9" s="141"/>
      <c r="H9" s="141"/>
      <c r="I9" s="141"/>
      <c r="J9" s="141"/>
      <c r="K9" s="141"/>
      <c r="L9" s="141"/>
      <c r="M9" s="141"/>
      <c r="N9" s="142">
        <v>1</v>
      </c>
    </row>
    <row r="10" spans="1:16359" ht="12.75" customHeight="1">
      <c r="A10" s="133" t="s">
        <v>788</v>
      </c>
      <c r="B10" s="141"/>
      <c r="C10" s="141"/>
      <c r="D10" s="141"/>
      <c r="E10" s="141">
        <v>1</v>
      </c>
      <c r="F10" s="141"/>
      <c r="G10" s="141"/>
      <c r="H10" s="141"/>
      <c r="I10" s="141"/>
      <c r="J10" s="141"/>
      <c r="K10" s="141"/>
      <c r="L10" s="141"/>
      <c r="M10" s="141">
        <v>1</v>
      </c>
      <c r="N10" s="142">
        <v>2</v>
      </c>
    </row>
    <row r="11" spans="1:16359" ht="12.75" customHeight="1">
      <c r="A11" s="133" t="s">
        <v>789</v>
      </c>
      <c r="B11" s="141">
        <v>1</v>
      </c>
      <c r="C11" s="141">
        <v>1</v>
      </c>
      <c r="D11" s="141"/>
      <c r="E11" s="141">
        <v>2</v>
      </c>
      <c r="F11" s="141">
        <v>1</v>
      </c>
      <c r="G11" s="141">
        <v>2</v>
      </c>
      <c r="H11" s="141"/>
      <c r="I11" s="141"/>
      <c r="J11" s="141"/>
      <c r="K11" s="141"/>
      <c r="L11" s="141">
        <v>5</v>
      </c>
      <c r="M11" s="141"/>
      <c r="N11" s="142">
        <v>12</v>
      </c>
    </row>
    <row r="12" spans="1:16359" ht="12.75" customHeight="1">
      <c r="A12" s="133" t="s">
        <v>790</v>
      </c>
      <c r="B12" s="141">
        <v>1</v>
      </c>
      <c r="C12" s="141"/>
      <c r="D12" s="141"/>
      <c r="E12" s="141">
        <v>3</v>
      </c>
      <c r="F12" s="141">
        <v>1</v>
      </c>
      <c r="G12" s="141"/>
      <c r="H12" s="141"/>
      <c r="I12" s="141">
        <v>1</v>
      </c>
      <c r="J12" s="141"/>
      <c r="K12" s="141"/>
      <c r="L12" s="141">
        <v>2</v>
      </c>
      <c r="M12" s="141"/>
      <c r="N12" s="142">
        <v>8</v>
      </c>
    </row>
    <row r="13" spans="1:16359" ht="12.75" customHeight="1">
      <c r="A13" s="133" t="s">
        <v>791</v>
      </c>
      <c r="B13" s="141">
        <v>2</v>
      </c>
      <c r="C13" s="141">
        <v>1</v>
      </c>
      <c r="D13" s="141"/>
      <c r="E13" s="141">
        <v>1</v>
      </c>
      <c r="F13" s="141"/>
      <c r="G13" s="141">
        <v>2</v>
      </c>
      <c r="H13" s="141">
        <v>1</v>
      </c>
      <c r="I13" s="141">
        <v>1</v>
      </c>
      <c r="J13" s="141"/>
      <c r="K13" s="141">
        <v>2</v>
      </c>
      <c r="L13" s="141">
        <v>1</v>
      </c>
      <c r="M13" s="141"/>
      <c r="N13" s="142">
        <v>11</v>
      </c>
    </row>
    <row r="14" spans="1:16359" ht="12.75" customHeight="1">
      <c r="A14" s="133" t="s">
        <v>792</v>
      </c>
      <c r="B14" s="141"/>
      <c r="C14" s="141">
        <v>1</v>
      </c>
      <c r="D14" s="141"/>
      <c r="E14" s="141">
        <v>1</v>
      </c>
      <c r="F14" s="141">
        <v>2</v>
      </c>
      <c r="G14" s="141">
        <v>1</v>
      </c>
      <c r="H14" s="141">
        <v>4</v>
      </c>
      <c r="I14" s="141">
        <v>1</v>
      </c>
      <c r="J14" s="141">
        <v>4</v>
      </c>
      <c r="K14" s="141"/>
      <c r="L14" s="141">
        <v>1</v>
      </c>
      <c r="M14" s="141">
        <v>1</v>
      </c>
      <c r="N14" s="142">
        <v>16</v>
      </c>
    </row>
    <row r="15" spans="1:16359" ht="12.75" customHeight="1">
      <c r="A15" s="133" t="s">
        <v>793</v>
      </c>
      <c r="B15" s="141">
        <v>2</v>
      </c>
      <c r="C15" s="141"/>
      <c r="D15" s="141">
        <v>1</v>
      </c>
      <c r="E15" s="141"/>
      <c r="F15" s="141">
        <v>5</v>
      </c>
      <c r="G15" s="141">
        <v>5</v>
      </c>
      <c r="H15" s="141">
        <v>1</v>
      </c>
      <c r="I15" s="141"/>
      <c r="J15" s="141"/>
      <c r="K15" s="141">
        <v>2</v>
      </c>
      <c r="L15" s="141">
        <v>1</v>
      </c>
      <c r="M15" s="141">
        <v>3</v>
      </c>
      <c r="N15" s="142">
        <v>20</v>
      </c>
    </row>
    <row r="16" spans="1:16359" ht="12.75" customHeight="1">
      <c r="A16" s="133" t="s">
        <v>794</v>
      </c>
      <c r="B16" s="141">
        <v>2</v>
      </c>
      <c r="C16" s="141"/>
      <c r="D16" s="141">
        <v>1</v>
      </c>
      <c r="E16" s="141"/>
      <c r="F16" s="141">
        <v>1</v>
      </c>
      <c r="G16" s="141"/>
      <c r="H16" s="141">
        <v>1</v>
      </c>
      <c r="I16" s="141"/>
      <c r="J16" s="141">
        <v>2</v>
      </c>
      <c r="K16" s="141">
        <v>4</v>
      </c>
      <c r="L16" s="141"/>
      <c r="M16" s="141">
        <v>1</v>
      </c>
      <c r="N16" s="142">
        <v>12</v>
      </c>
    </row>
    <row r="17" spans="1:16359" ht="12.75" customHeight="1">
      <c r="A17" s="133" t="s">
        <v>795</v>
      </c>
      <c r="B17" s="141"/>
      <c r="C17" s="141"/>
      <c r="D17" s="141"/>
      <c r="E17" s="141">
        <v>2</v>
      </c>
      <c r="F17" s="141">
        <v>1</v>
      </c>
      <c r="G17" s="141"/>
      <c r="H17" s="141">
        <v>1</v>
      </c>
      <c r="I17" s="141"/>
      <c r="J17" s="141">
        <v>2</v>
      </c>
      <c r="K17" s="141">
        <v>3</v>
      </c>
      <c r="L17" s="141">
        <v>1</v>
      </c>
      <c r="M17" s="141">
        <v>2</v>
      </c>
      <c r="N17" s="142">
        <v>12</v>
      </c>
    </row>
    <row r="18" spans="1:16359" ht="12.75" customHeight="1">
      <c r="A18" s="133" t="s">
        <v>796</v>
      </c>
      <c r="B18" s="141">
        <v>2</v>
      </c>
      <c r="C18" s="141">
        <v>1</v>
      </c>
      <c r="D18" s="141">
        <v>3</v>
      </c>
      <c r="E18" s="141"/>
      <c r="F18" s="141"/>
      <c r="G18" s="141"/>
      <c r="H18" s="141"/>
      <c r="I18" s="141"/>
      <c r="J18" s="141">
        <v>2</v>
      </c>
      <c r="K18" s="141">
        <v>4</v>
      </c>
      <c r="L18" s="141">
        <v>2</v>
      </c>
      <c r="M18" s="141">
        <v>1</v>
      </c>
      <c r="N18" s="142">
        <v>15</v>
      </c>
    </row>
    <row r="19" spans="1:16359" ht="12.75" customHeight="1">
      <c r="A19" s="137" t="s">
        <v>797</v>
      </c>
      <c r="B19" s="139">
        <v>3</v>
      </c>
      <c r="C19" s="139"/>
      <c r="D19" s="139"/>
      <c r="E19" s="139">
        <v>1</v>
      </c>
      <c r="F19" s="139">
        <v>1</v>
      </c>
      <c r="G19" s="139">
        <v>2</v>
      </c>
      <c r="H19" s="139">
        <v>2</v>
      </c>
      <c r="I19" s="139">
        <v>1</v>
      </c>
      <c r="J19" s="139"/>
      <c r="K19" s="139">
        <v>2</v>
      </c>
      <c r="L19" s="139">
        <v>2</v>
      </c>
      <c r="M19" s="139">
        <v>1</v>
      </c>
      <c r="N19" s="140">
        <v>15</v>
      </c>
    </row>
    <row r="20" spans="1:16359" ht="12.75" customHeight="1">
      <c r="A20" s="133" t="s">
        <v>798</v>
      </c>
      <c r="B20" s="141">
        <v>1</v>
      </c>
      <c r="C20" s="141"/>
      <c r="D20" s="141">
        <v>2</v>
      </c>
      <c r="E20" s="141"/>
      <c r="F20" s="141"/>
      <c r="G20" s="141">
        <v>3</v>
      </c>
      <c r="H20" s="141">
        <v>1</v>
      </c>
      <c r="I20" s="141"/>
      <c r="J20" s="141">
        <v>2</v>
      </c>
      <c r="K20" s="141">
        <v>2</v>
      </c>
      <c r="L20" s="141">
        <v>1</v>
      </c>
      <c r="M20" s="141">
        <v>2</v>
      </c>
      <c r="N20" s="142">
        <v>14</v>
      </c>
    </row>
    <row r="21" spans="1:16359" ht="12.75" customHeight="1">
      <c r="A21" s="133" t="s">
        <v>799</v>
      </c>
      <c r="B21" s="141">
        <v>1</v>
      </c>
      <c r="C21" s="141">
        <v>1</v>
      </c>
      <c r="D21" s="141"/>
      <c r="E21" s="141">
        <v>1</v>
      </c>
      <c r="F21" s="141">
        <v>1</v>
      </c>
      <c r="G21" s="141">
        <v>3</v>
      </c>
      <c r="H21" s="141">
        <v>2</v>
      </c>
      <c r="I21" s="141">
        <v>3</v>
      </c>
      <c r="J21" s="141"/>
      <c r="K21" s="141"/>
      <c r="L21" s="141">
        <v>1</v>
      </c>
      <c r="M21" s="141"/>
      <c r="N21" s="142">
        <v>13</v>
      </c>
    </row>
    <row r="22" spans="1:16359" ht="12.75" customHeight="1">
      <c r="A22" s="133" t="s">
        <v>800</v>
      </c>
      <c r="B22" s="141">
        <v>3</v>
      </c>
      <c r="C22" s="141">
        <v>2</v>
      </c>
      <c r="D22" s="141">
        <v>2</v>
      </c>
      <c r="E22" s="141">
        <v>2</v>
      </c>
      <c r="F22" s="141">
        <v>2</v>
      </c>
      <c r="G22" s="141"/>
      <c r="H22" s="141">
        <v>2</v>
      </c>
      <c r="I22" s="141"/>
      <c r="J22" s="141">
        <v>1</v>
      </c>
      <c r="K22" s="141">
        <v>4</v>
      </c>
      <c r="L22" s="141">
        <v>1</v>
      </c>
      <c r="M22" s="141">
        <v>2</v>
      </c>
      <c r="N22" s="142">
        <v>21</v>
      </c>
    </row>
    <row r="23" spans="1:16359" ht="12.75" customHeight="1">
      <c r="A23" s="133" t="s">
        <v>801</v>
      </c>
      <c r="B23" s="141">
        <v>2</v>
      </c>
      <c r="C23" s="141">
        <v>2</v>
      </c>
      <c r="D23" s="141">
        <v>1</v>
      </c>
      <c r="E23" s="141"/>
      <c r="F23" s="141"/>
      <c r="G23" s="141">
        <v>1</v>
      </c>
      <c r="H23" s="141"/>
      <c r="I23" s="141">
        <v>1</v>
      </c>
      <c r="J23" s="141">
        <v>1</v>
      </c>
      <c r="K23" s="141">
        <v>2</v>
      </c>
      <c r="L23" s="141"/>
      <c r="M23" s="141">
        <v>1</v>
      </c>
      <c r="N23" s="142">
        <v>11</v>
      </c>
    </row>
    <row r="24" spans="1:16359" ht="12.75" customHeight="1">
      <c r="A24" s="133" t="s">
        <v>802</v>
      </c>
      <c r="B24" s="141"/>
      <c r="C24" s="141">
        <v>1</v>
      </c>
      <c r="D24" s="141"/>
      <c r="E24" s="141">
        <v>1</v>
      </c>
      <c r="F24" s="141"/>
      <c r="G24" s="141">
        <v>1</v>
      </c>
      <c r="H24" s="141"/>
      <c r="I24" s="141"/>
      <c r="J24" s="141">
        <v>1</v>
      </c>
      <c r="K24" s="141">
        <v>1</v>
      </c>
      <c r="L24" s="141"/>
      <c r="M24" s="141">
        <v>1</v>
      </c>
      <c r="N24" s="142">
        <v>6</v>
      </c>
    </row>
    <row r="25" spans="1:16359" ht="12.75" customHeight="1">
      <c r="A25" s="133" t="s">
        <v>803</v>
      </c>
      <c r="B25" s="141">
        <v>1</v>
      </c>
      <c r="C25" s="141">
        <v>1</v>
      </c>
      <c r="D25" s="141">
        <v>1</v>
      </c>
      <c r="E25" s="141"/>
      <c r="F25" s="141"/>
      <c r="G25" s="141">
        <v>1</v>
      </c>
      <c r="H25" s="141"/>
      <c r="I25" s="141"/>
      <c r="J25" s="141"/>
      <c r="K25" s="141">
        <v>1</v>
      </c>
      <c r="L25" s="141"/>
      <c r="M25" s="141"/>
      <c r="N25" s="142">
        <v>5</v>
      </c>
    </row>
    <row r="26" spans="1:16359" ht="12.75" customHeight="1">
      <c r="A26" s="133" t="s">
        <v>804</v>
      </c>
      <c r="B26" s="141"/>
      <c r="C26" s="141">
        <v>1</v>
      </c>
      <c r="D26" s="141"/>
      <c r="E26" s="141">
        <v>1</v>
      </c>
      <c r="F26" s="141"/>
      <c r="G26" s="141"/>
      <c r="H26" s="141"/>
      <c r="I26" s="141">
        <v>1</v>
      </c>
      <c r="J26" s="141">
        <v>1</v>
      </c>
      <c r="K26" s="141"/>
      <c r="L26" s="141"/>
      <c r="M26" s="141"/>
      <c r="N26" s="142">
        <v>4</v>
      </c>
    </row>
    <row r="27" spans="1:16359" ht="12.75" customHeight="1">
      <c r="A27" s="133" t="s">
        <v>805</v>
      </c>
      <c r="B27" s="141"/>
      <c r="C27" s="141"/>
      <c r="D27" s="141"/>
      <c r="E27" s="141"/>
      <c r="F27" s="141"/>
      <c r="G27" s="141"/>
      <c r="H27" s="141"/>
      <c r="I27" s="141"/>
      <c r="J27" s="141">
        <v>2</v>
      </c>
      <c r="K27" s="141"/>
      <c r="L27" s="141"/>
      <c r="M27" s="141"/>
      <c r="N27" s="142">
        <v>2</v>
      </c>
    </row>
    <row r="28" spans="1:16359" s="14" customFormat="1" ht="12.75" customHeight="1">
      <c r="A28" s="135" t="s">
        <v>807</v>
      </c>
      <c r="B28" s="142">
        <f>SUM(B4:B27)</f>
        <v>21</v>
      </c>
      <c r="C28" s="142">
        <f t="shared" ref="C28:N28" si="0">SUM(C4:C27)</f>
        <v>12</v>
      </c>
      <c r="D28" s="142">
        <f t="shared" si="0"/>
        <v>12</v>
      </c>
      <c r="E28" s="142">
        <f t="shared" si="0"/>
        <v>16</v>
      </c>
      <c r="F28" s="142">
        <f t="shared" si="0"/>
        <v>15</v>
      </c>
      <c r="G28" s="142">
        <f t="shared" si="0"/>
        <v>22</v>
      </c>
      <c r="H28" s="142">
        <f t="shared" si="0"/>
        <v>15</v>
      </c>
      <c r="I28" s="142">
        <f t="shared" si="0"/>
        <v>9</v>
      </c>
      <c r="J28" s="142">
        <f t="shared" si="0"/>
        <v>19</v>
      </c>
      <c r="K28" s="142">
        <f t="shared" si="0"/>
        <v>27</v>
      </c>
      <c r="L28" s="142">
        <f t="shared" si="0"/>
        <v>18</v>
      </c>
      <c r="M28" s="142">
        <f t="shared" si="0"/>
        <v>17</v>
      </c>
      <c r="N28" s="142">
        <f t="shared" si="0"/>
        <v>203</v>
      </c>
    </row>
    <row r="29" spans="1:16359" ht="12.75" customHeight="1">
      <c r="A29" s="44"/>
      <c r="B29" s="38"/>
      <c r="C29" s="38"/>
      <c r="D29" s="38"/>
      <c r="E29" s="38"/>
      <c r="F29" s="38"/>
      <c r="G29" s="38"/>
      <c r="H29" s="38"/>
      <c r="I29" s="38"/>
      <c r="J29" s="38"/>
      <c r="K29" s="38"/>
      <c r="L29" s="38"/>
      <c r="M29" s="38"/>
      <c r="N29" s="47"/>
    </row>
    <row r="30" spans="1:16359" ht="15">
      <c r="A30" s="6" t="s">
        <v>809</v>
      </c>
      <c r="B30" s="46"/>
      <c r="C30" s="46"/>
      <c r="D30" s="46"/>
      <c r="E30" s="46"/>
      <c r="F30" s="46"/>
      <c r="G30" s="46"/>
      <c r="H30" s="46"/>
      <c r="I30" s="46"/>
      <c r="J30" s="46"/>
      <c r="K30" s="46"/>
      <c r="L30" s="46"/>
      <c r="M30" s="46"/>
      <c r="N30" s="19"/>
    </row>
    <row r="31" spans="1:16359">
      <c r="A31" s="46"/>
      <c r="B31" s="46"/>
      <c r="C31" s="46"/>
      <c r="D31" s="46"/>
      <c r="E31" s="46"/>
      <c r="F31" s="46"/>
      <c r="G31" s="46"/>
      <c r="H31" s="46"/>
      <c r="I31" s="46"/>
      <c r="J31" s="46"/>
      <c r="K31" s="46"/>
      <c r="L31" s="46"/>
      <c r="M31" s="46"/>
      <c r="N31" s="19"/>
    </row>
    <row r="32" spans="1:16359" s="50" customFormat="1" ht="17.25" customHeight="1">
      <c r="A32" s="51" t="s">
        <v>850</v>
      </c>
      <c r="B32" s="51" t="s">
        <v>127</v>
      </c>
      <c r="C32" s="51" t="s">
        <v>128</v>
      </c>
      <c r="D32" s="51" t="s">
        <v>129</v>
      </c>
      <c r="E32" s="51" t="s">
        <v>130</v>
      </c>
      <c r="F32" s="51" t="s">
        <v>131</v>
      </c>
      <c r="G32" s="51" t="s">
        <v>132</v>
      </c>
      <c r="H32" s="51" t="s">
        <v>133</v>
      </c>
      <c r="I32" s="51" t="s">
        <v>134</v>
      </c>
      <c r="J32" s="51" t="s">
        <v>135</v>
      </c>
      <c r="K32" s="51" t="s">
        <v>136</v>
      </c>
      <c r="L32" s="51" t="s">
        <v>137</v>
      </c>
      <c r="M32" s="51" t="s">
        <v>138</v>
      </c>
      <c r="N32" s="51" t="s">
        <v>185</v>
      </c>
      <c r="O32" s="48"/>
      <c r="P32" s="48"/>
      <c r="Q32" s="49"/>
      <c r="R32" s="48"/>
      <c r="S32" s="48"/>
      <c r="T32" s="48"/>
      <c r="U32" s="48"/>
      <c r="V32" s="48"/>
      <c r="W32" s="48"/>
      <c r="X32" s="48"/>
      <c r="Y32" s="48"/>
      <c r="Z32" s="48"/>
      <c r="AA32" s="48"/>
      <c r="AB32" s="48"/>
      <c r="AC32" s="48"/>
      <c r="AD32" s="48"/>
      <c r="AE32" s="49"/>
      <c r="AF32" s="48"/>
      <c r="AG32" s="48"/>
      <c r="AH32" s="48"/>
      <c r="AI32" s="48"/>
      <c r="AJ32" s="48"/>
      <c r="AK32" s="48"/>
      <c r="AL32" s="48"/>
      <c r="AM32" s="48"/>
      <c r="AN32" s="48"/>
      <c r="AO32" s="48"/>
      <c r="AP32" s="48"/>
      <c r="AQ32" s="48"/>
      <c r="AR32" s="48"/>
      <c r="AS32" s="49"/>
      <c r="AT32" s="48"/>
      <c r="AU32" s="48"/>
      <c r="AV32" s="48"/>
      <c r="AW32" s="48"/>
      <c r="AX32" s="48"/>
      <c r="AY32" s="48"/>
      <c r="AZ32" s="48"/>
      <c r="BA32" s="48"/>
      <c r="BB32" s="48"/>
      <c r="BC32" s="48"/>
      <c r="BD32" s="48"/>
      <c r="BE32" s="48"/>
      <c r="BF32" s="48"/>
      <c r="BG32" s="49"/>
      <c r="BH32" s="48"/>
      <c r="BI32" s="48"/>
      <c r="BJ32" s="48"/>
      <c r="BK32" s="48"/>
      <c r="BL32" s="48"/>
      <c r="BM32" s="48"/>
      <c r="BN32" s="48"/>
      <c r="BO32" s="48"/>
      <c r="BP32" s="48"/>
      <c r="BQ32" s="48"/>
      <c r="BR32" s="48"/>
      <c r="BS32" s="48"/>
      <c r="BT32" s="48"/>
      <c r="BU32" s="49"/>
      <c r="BV32" s="48"/>
      <c r="BW32" s="48"/>
      <c r="BX32" s="48"/>
      <c r="BY32" s="48"/>
      <c r="BZ32" s="48"/>
      <c r="CA32" s="48"/>
      <c r="CB32" s="48"/>
      <c r="CC32" s="48"/>
      <c r="CD32" s="48"/>
      <c r="CE32" s="48"/>
      <c r="CF32" s="48"/>
      <c r="CG32" s="48"/>
      <c r="CH32" s="48"/>
      <c r="CI32" s="49"/>
      <c r="CJ32" s="48"/>
      <c r="CK32" s="48"/>
      <c r="CL32" s="48"/>
      <c r="CM32" s="48"/>
      <c r="CN32" s="48"/>
      <c r="CO32" s="48"/>
      <c r="CP32" s="48"/>
      <c r="CQ32" s="48"/>
      <c r="CR32" s="48"/>
      <c r="CS32" s="48"/>
      <c r="CT32" s="48"/>
      <c r="CU32" s="48"/>
      <c r="CV32" s="48"/>
      <c r="CW32" s="49"/>
      <c r="CX32" s="48"/>
      <c r="CY32" s="48"/>
      <c r="CZ32" s="48"/>
      <c r="DA32" s="48"/>
      <c r="DB32" s="48"/>
      <c r="DC32" s="48"/>
      <c r="DD32" s="48"/>
      <c r="DE32" s="48"/>
      <c r="DF32" s="48"/>
      <c r="DG32" s="48"/>
      <c r="DH32" s="48"/>
      <c r="DI32" s="48"/>
      <c r="DJ32" s="48"/>
      <c r="DK32" s="49"/>
      <c r="DL32" s="48"/>
      <c r="DM32" s="48"/>
      <c r="DN32" s="48"/>
      <c r="DO32" s="48"/>
      <c r="DP32" s="48"/>
      <c r="DQ32" s="48"/>
      <c r="DR32" s="48"/>
      <c r="DS32" s="48"/>
      <c r="DT32" s="48"/>
      <c r="DU32" s="48"/>
      <c r="DV32" s="48"/>
      <c r="DW32" s="48"/>
      <c r="DX32" s="48"/>
      <c r="DY32" s="49"/>
      <c r="DZ32" s="48"/>
      <c r="EA32" s="48"/>
      <c r="EB32" s="48"/>
      <c r="EC32" s="48"/>
      <c r="ED32" s="48"/>
      <c r="EE32" s="48"/>
      <c r="EF32" s="48"/>
      <c r="EG32" s="48"/>
      <c r="EH32" s="48"/>
      <c r="EI32" s="48"/>
      <c r="EJ32" s="48"/>
      <c r="EK32" s="48"/>
      <c r="EL32" s="48"/>
      <c r="EM32" s="49"/>
      <c r="EN32" s="48"/>
      <c r="EO32" s="48"/>
      <c r="EP32" s="48"/>
      <c r="EQ32" s="48"/>
      <c r="ER32" s="48"/>
      <c r="ES32" s="48"/>
      <c r="ET32" s="48"/>
      <c r="EU32" s="48"/>
      <c r="EV32" s="48"/>
      <c r="EW32" s="48"/>
      <c r="EX32" s="48"/>
      <c r="EY32" s="48"/>
      <c r="EZ32" s="48"/>
      <c r="FA32" s="49"/>
      <c r="FB32" s="48"/>
      <c r="FC32" s="48"/>
      <c r="FD32" s="48"/>
      <c r="FE32" s="48"/>
      <c r="FF32" s="48"/>
      <c r="FG32" s="48"/>
      <c r="FH32" s="48"/>
      <c r="FI32" s="48"/>
      <c r="FJ32" s="48"/>
      <c r="FK32" s="48"/>
      <c r="FL32" s="48"/>
      <c r="FM32" s="48"/>
      <c r="FN32" s="48"/>
      <c r="FO32" s="49"/>
      <c r="FP32" s="48"/>
      <c r="FQ32" s="48"/>
      <c r="FR32" s="48"/>
      <c r="FS32" s="48"/>
      <c r="FT32" s="48"/>
      <c r="FU32" s="48"/>
      <c r="FV32" s="48"/>
      <c r="FW32" s="48"/>
      <c r="FX32" s="48"/>
      <c r="FY32" s="48"/>
      <c r="FZ32" s="48"/>
      <c r="GA32" s="48"/>
      <c r="GB32" s="48"/>
      <c r="GC32" s="49"/>
      <c r="GD32" s="48"/>
      <c r="GE32" s="48"/>
      <c r="GF32" s="48"/>
      <c r="GG32" s="48"/>
      <c r="GH32" s="48"/>
      <c r="GI32" s="48"/>
      <c r="GJ32" s="48"/>
      <c r="GK32" s="48"/>
      <c r="GL32" s="48"/>
      <c r="GM32" s="48"/>
      <c r="GN32" s="48"/>
      <c r="GO32" s="48"/>
      <c r="GP32" s="48"/>
      <c r="GQ32" s="49"/>
      <c r="GR32" s="48"/>
      <c r="GS32" s="48"/>
      <c r="GT32" s="48"/>
      <c r="GU32" s="48"/>
      <c r="GV32" s="48"/>
      <c r="GW32" s="48"/>
      <c r="GX32" s="48"/>
      <c r="GY32" s="48"/>
      <c r="GZ32" s="48"/>
      <c r="HA32" s="48"/>
      <c r="HB32" s="48"/>
      <c r="HC32" s="48"/>
      <c r="HD32" s="48"/>
      <c r="HE32" s="49"/>
      <c r="HF32" s="48"/>
      <c r="HG32" s="48"/>
      <c r="HH32" s="48"/>
      <c r="HI32" s="48"/>
      <c r="HJ32" s="48"/>
      <c r="HK32" s="48"/>
      <c r="HL32" s="48"/>
      <c r="HM32" s="48"/>
      <c r="HN32" s="48"/>
      <c r="HO32" s="48"/>
      <c r="HP32" s="48"/>
      <c r="HQ32" s="48"/>
      <c r="HR32" s="48"/>
      <c r="HS32" s="49"/>
      <c r="HT32" s="48"/>
      <c r="HU32" s="48"/>
      <c r="HV32" s="48"/>
      <c r="HW32" s="48"/>
      <c r="HX32" s="48"/>
      <c r="HY32" s="48"/>
      <c r="HZ32" s="48"/>
      <c r="IA32" s="48"/>
      <c r="IB32" s="48"/>
      <c r="IC32" s="48"/>
      <c r="ID32" s="48"/>
      <c r="IE32" s="48"/>
      <c r="IF32" s="48"/>
      <c r="IG32" s="49"/>
      <c r="IH32" s="48"/>
      <c r="II32" s="48"/>
      <c r="IJ32" s="48"/>
      <c r="IK32" s="48"/>
      <c r="IL32" s="48"/>
      <c r="IM32" s="48"/>
      <c r="IN32" s="48"/>
      <c r="IO32" s="48"/>
      <c r="IP32" s="48"/>
      <c r="IQ32" s="48"/>
      <c r="IR32" s="48"/>
      <c r="IS32" s="48"/>
      <c r="IT32" s="48"/>
      <c r="IU32" s="49"/>
      <c r="IV32" s="48"/>
      <c r="IW32" s="48"/>
      <c r="IX32" s="48"/>
      <c r="IY32" s="48"/>
      <c r="IZ32" s="48"/>
      <c r="JA32" s="48"/>
      <c r="JB32" s="48"/>
      <c r="JC32" s="48"/>
      <c r="JD32" s="48"/>
      <c r="JE32" s="48"/>
      <c r="JF32" s="48"/>
      <c r="JG32" s="48"/>
      <c r="JH32" s="48"/>
      <c r="JI32" s="49"/>
      <c r="JJ32" s="48"/>
      <c r="JK32" s="48"/>
      <c r="JL32" s="48"/>
      <c r="JM32" s="48"/>
      <c r="JN32" s="48"/>
      <c r="JO32" s="48"/>
      <c r="JP32" s="48"/>
      <c r="JQ32" s="48"/>
      <c r="JR32" s="48"/>
      <c r="JS32" s="48"/>
      <c r="JT32" s="48"/>
      <c r="JU32" s="48"/>
      <c r="JV32" s="48"/>
      <c r="JW32" s="49"/>
      <c r="JX32" s="48"/>
      <c r="JY32" s="48"/>
      <c r="JZ32" s="48"/>
      <c r="KA32" s="48"/>
      <c r="KB32" s="48"/>
      <c r="KC32" s="48"/>
      <c r="KD32" s="48"/>
      <c r="KE32" s="48"/>
      <c r="KF32" s="48"/>
      <c r="KG32" s="48"/>
      <c r="KH32" s="48"/>
      <c r="KI32" s="48"/>
      <c r="KJ32" s="48"/>
      <c r="KK32" s="49"/>
      <c r="KL32" s="48"/>
      <c r="KM32" s="48"/>
      <c r="KN32" s="48"/>
      <c r="KO32" s="48"/>
      <c r="KP32" s="48"/>
      <c r="KQ32" s="48"/>
      <c r="KR32" s="48"/>
      <c r="KS32" s="48"/>
      <c r="KT32" s="48"/>
      <c r="KU32" s="48"/>
      <c r="KV32" s="48"/>
      <c r="KW32" s="48"/>
      <c r="KX32" s="48"/>
      <c r="KY32" s="49"/>
      <c r="KZ32" s="48"/>
      <c r="LA32" s="48"/>
      <c r="LB32" s="48"/>
      <c r="LC32" s="48"/>
      <c r="LD32" s="48"/>
      <c r="LE32" s="48"/>
      <c r="LF32" s="48"/>
      <c r="LG32" s="48"/>
      <c r="LH32" s="48"/>
      <c r="LI32" s="48"/>
      <c r="LJ32" s="48"/>
      <c r="LK32" s="48"/>
      <c r="LL32" s="48"/>
      <c r="LM32" s="49"/>
      <c r="LN32" s="48"/>
      <c r="LO32" s="48"/>
      <c r="LP32" s="48"/>
      <c r="LQ32" s="48"/>
      <c r="LR32" s="48"/>
      <c r="LS32" s="48"/>
      <c r="LT32" s="48"/>
      <c r="LU32" s="48"/>
      <c r="LV32" s="48"/>
      <c r="LW32" s="48"/>
      <c r="LX32" s="48"/>
      <c r="LY32" s="48"/>
      <c r="LZ32" s="48"/>
      <c r="MA32" s="49"/>
      <c r="MB32" s="48"/>
      <c r="MC32" s="48"/>
      <c r="MD32" s="48"/>
      <c r="ME32" s="48"/>
      <c r="MF32" s="48"/>
      <c r="MG32" s="48"/>
      <c r="MH32" s="48"/>
      <c r="MI32" s="48"/>
      <c r="MJ32" s="48"/>
      <c r="MK32" s="48"/>
      <c r="ML32" s="48"/>
      <c r="MM32" s="48"/>
      <c r="MN32" s="48"/>
      <c r="MO32" s="49"/>
      <c r="MP32" s="48"/>
      <c r="MQ32" s="48"/>
      <c r="MR32" s="48"/>
      <c r="MS32" s="48"/>
      <c r="MT32" s="48"/>
      <c r="MU32" s="48"/>
      <c r="MV32" s="48"/>
      <c r="MW32" s="48"/>
      <c r="MX32" s="48"/>
      <c r="MY32" s="48"/>
      <c r="MZ32" s="48"/>
      <c r="NA32" s="48"/>
      <c r="NB32" s="48"/>
      <c r="NC32" s="49"/>
      <c r="ND32" s="48"/>
      <c r="NE32" s="48"/>
      <c r="NF32" s="48"/>
      <c r="NG32" s="48"/>
      <c r="NH32" s="48"/>
      <c r="NI32" s="48"/>
      <c r="NJ32" s="48"/>
      <c r="NK32" s="48"/>
      <c r="NL32" s="48"/>
      <c r="NM32" s="48"/>
      <c r="NN32" s="48"/>
      <c r="NO32" s="48"/>
      <c r="NP32" s="48"/>
      <c r="NQ32" s="49"/>
      <c r="NR32" s="48"/>
      <c r="NS32" s="48"/>
      <c r="NT32" s="48"/>
      <c r="NU32" s="48"/>
      <c r="NV32" s="48"/>
      <c r="NW32" s="48"/>
      <c r="NX32" s="48"/>
      <c r="NY32" s="48"/>
      <c r="NZ32" s="48"/>
      <c r="OA32" s="48"/>
      <c r="OB32" s="48"/>
      <c r="OC32" s="48"/>
      <c r="OD32" s="48"/>
      <c r="OE32" s="49"/>
      <c r="OF32" s="48"/>
      <c r="OG32" s="48"/>
      <c r="OH32" s="48"/>
      <c r="OI32" s="48"/>
      <c r="OJ32" s="48"/>
      <c r="OK32" s="48"/>
      <c r="OL32" s="48"/>
      <c r="OM32" s="48"/>
      <c r="ON32" s="48"/>
      <c r="OO32" s="48"/>
      <c r="OP32" s="48"/>
      <c r="OQ32" s="48"/>
      <c r="OR32" s="48"/>
      <c r="OS32" s="49"/>
      <c r="OT32" s="48"/>
      <c r="OU32" s="48"/>
      <c r="OV32" s="48"/>
      <c r="OW32" s="48"/>
      <c r="OX32" s="48"/>
      <c r="OY32" s="48"/>
      <c r="OZ32" s="48"/>
      <c r="PA32" s="48"/>
      <c r="PB32" s="48"/>
      <c r="PC32" s="48"/>
      <c r="PD32" s="48"/>
      <c r="PE32" s="48"/>
      <c r="PF32" s="48"/>
      <c r="PG32" s="49"/>
      <c r="PH32" s="48"/>
      <c r="PI32" s="48"/>
      <c r="PJ32" s="48"/>
      <c r="PK32" s="48"/>
      <c r="PL32" s="48"/>
      <c r="PM32" s="48"/>
      <c r="PN32" s="48"/>
      <c r="PO32" s="48"/>
      <c r="PP32" s="48"/>
      <c r="PQ32" s="48"/>
      <c r="PR32" s="48"/>
      <c r="PS32" s="48"/>
      <c r="PT32" s="48"/>
      <c r="PU32" s="49"/>
      <c r="PV32" s="48"/>
      <c r="PW32" s="48"/>
      <c r="PX32" s="48"/>
      <c r="PY32" s="48"/>
      <c r="PZ32" s="48"/>
      <c r="QA32" s="48"/>
      <c r="QB32" s="48"/>
      <c r="QC32" s="48"/>
      <c r="QD32" s="48"/>
      <c r="QE32" s="48"/>
      <c r="QF32" s="48"/>
      <c r="QG32" s="48"/>
      <c r="QH32" s="48"/>
      <c r="QI32" s="49"/>
      <c r="QJ32" s="48"/>
      <c r="QK32" s="48"/>
      <c r="QL32" s="48"/>
      <c r="QM32" s="48"/>
      <c r="QN32" s="48"/>
      <c r="QO32" s="48"/>
      <c r="QP32" s="48"/>
      <c r="QQ32" s="48"/>
      <c r="QR32" s="48"/>
      <c r="QS32" s="48"/>
      <c r="QT32" s="48"/>
      <c r="QU32" s="48"/>
      <c r="QV32" s="48"/>
      <c r="QW32" s="49"/>
      <c r="QX32" s="48"/>
      <c r="QY32" s="48"/>
      <c r="QZ32" s="48"/>
      <c r="RA32" s="48"/>
      <c r="RB32" s="48"/>
      <c r="RC32" s="48"/>
      <c r="RD32" s="48"/>
      <c r="RE32" s="48"/>
      <c r="RF32" s="48"/>
      <c r="RG32" s="48"/>
      <c r="RH32" s="48"/>
      <c r="RI32" s="48"/>
      <c r="RJ32" s="48"/>
      <c r="RK32" s="49"/>
      <c r="RL32" s="48"/>
      <c r="RM32" s="48"/>
      <c r="RN32" s="48"/>
      <c r="RO32" s="48"/>
      <c r="RP32" s="48"/>
      <c r="RQ32" s="48"/>
      <c r="RR32" s="48"/>
      <c r="RS32" s="48"/>
      <c r="RT32" s="48"/>
      <c r="RU32" s="48"/>
      <c r="RV32" s="48"/>
      <c r="RW32" s="48"/>
      <c r="RX32" s="48"/>
      <c r="RY32" s="49"/>
      <c r="RZ32" s="48"/>
      <c r="SA32" s="48"/>
      <c r="SB32" s="48"/>
      <c r="SC32" s="48"/>
      <c r="SD32" s="48"/>
      <c r="SE32" s="48"/>
      <c r="SF32" s="48"/>
      <c r="SG32" s="48"/>
      <c r="SH32" s="48"/>
      <c r="SI32" s="48"/>
      <c r="SJ32" s="48"/>
      <c r="SK32" s="48"/>
      <c r="SL32" s="48"/>
      <c r="SM32" s="49"/>
      <c r="SN32" s="48"/>
      <c r="SO32" s="48"/>
      <c r="SP32" s="48"/>
      <c r="SQ32" s="48"/>
      <c r="SR32" s="48"/>
      <c r="SS32" s="48"/>
      <c r="ST32" s="48"/>
      <c r="SU32" s="48"/>
      <c r="SV32" s="48"/>
      <c r="SW32" s="48"/>
      <c r="SX32" s="48"/>
      <c r="SY32" s="48"/>
      <c r="SZ32" s="48"/>
      <c r="TA32" s="49"/>
      <c r="TB32" s="48"/>
      <c r="TC32" s="48"/>
      <c r="TD32" s="48"/>
      <c r="TE32" s="48"/>
      <c r="TF32" s="48"/>
      <c r="TG32" s="48"/>
      <c r="TH32" s="48"/>
      <c r="TI32" s="48"/>
      <c r="TJ32" s="48"/>
      <c r="TK32" s="48"/>
      <c r="TL32" s="48"/>
      <c r="TM32" s="48"/>
      <c r="TN32" s="48"/>
      <c r="TO32" s="49"/>
      <c r="TP32" s="48"/>
      <c r="TQ32" s="48"/>
      <c r="TR32" s="48"/>
      <c r="TS32" s="48"/>
      <c r="TT32" s="48"/>
      <c r="TU32" s="48"/>
      <c r="TV32" s="48"/>
      <c r="TW32" s="48"/>
      <c r="TX32" s="48"/>
      <c r="TY32" s="48"/>
      <c r="TZ32" s="48"/>
      <c r="UA32" s="48"/>
      <c r="UB32" s="48"/>
      <c r="UC32" s="49"/>
      <c r="UD32" s="48"/>
      <c r="UE32" s="48"/>
      <c r="UF32" s="48"/>
      <c r="UG32" s="48"/>
      <c r="UH32" s="48"/>
      <c r="UI32" s="48"/>
      <c r="UJ32" s="48"/>
      <c r="UK32" s="48"/>
      <c r="UL32" s="48"/>
      <c r="UM32" s="48"/>
      <c r="UN32" s="48"/>
      <c r="UO32" s="48"/>
      <c r="UP32" s="48"/>
      <c r="UQ32" s="49"/>
      <c r="UR32" s="48"/>
      <c r="US32" s="48"/>
      <c r="UT32" s="48"/>
      <c r="UU32" s="48"/>
      <c r="UV32" s="48"/>
      <c r="UW32" s="48"/>
      <c r="UX32" s="48"/>
      <c r="UY32" s="48"/>
      <c r="UZ32" s="48"/>
      <c r="VA32" s="48"/>
      <c r="VB32" s="48"/>
      <c r="VC32" s="48"/>
      <c r="VD32" s="48"/>
      <c r="VE32" s="49"/>
      <c r="VF32" s="48"/>
      <c r="VG32" s="48"/>
      <c r="VH32" s="48"/>
      <c r="VI32" s="48"/>
      <c r="VJ32" s="48"/>
      <c r="VK32" s="48"/>
      <c r="VL32" s="48"/>
      <c r="VM32" s="48"/>
      <c r="VN32" s="48"/>
      <c r="VO32" s="48"/>
      <c r="VP32" s="48"/>
      <c r="VQ32" s="48"/>
      <c r="VR32" s="48"/>
      <c r="VS32" s="49"/>
      <c r="VT32" s="48"/>
      <c r="VU32" s="48"/>
      <c r="VV32" s="48"/>
      <c r="VW32" s="48"/>
      <c r="VX32" s="48"/>
      <c r="VY32" s="48"/>
      <c r="VZ32" s="48"/>
      <c r="WA32" s="48"/>
      <c r="WB32" s="48"/>
      <c r="WC32" s="48"/>
      <c r="WD32" s="48"/>
      <c r="WE32" s="48"/>
      <c r="WF32" s="48"/>
      <c r="WG32" s="49"/>
      <c r="WH32" s="48"/>
      <c r="WI32" s="48"/>
      <c r="WJ32" s="48"/>
      <c r="WK32" s="48"/>
      <c r="WL32" s="48"/>
      <c r="WM32" s="48"/>
      <c r="WN32" s="48"/>
      <c r="WO32" s="48"/>
      <c r="WP32" s="48"/>
      <c r="WQ32" s="48"/>
      <c r="WR32" s="48"/>
      <c r="WS32" s="48"/>
      <c r="WT32" s="48"/>
      <c r="WU32" s="49"/>
      <c r="WV32" s="48"/>
      <c r="WW32" s="48"/>
      <c r="WX32" s="48"/>
      <c r="WY32" s="48"/>
      <c r="WZ32" s="48"/>
      <c r="XA32" s="48"/>
      <c r="XB32" s="48"/>
      <c r="XC32" s="48"/>
      <c r="XD32" s="48"/>
      <c r="XE32" s="48"/>
      <c r="XF32" s="48"/>
      <c r="XG32" s="48"/>
      <c r="XH32" s="48"/>
      <c r="XI32" s="49"/>
      <c r="XJ32" s="48"/>
      <c r="XK32" s="48"/>
      <c r="XL32" s="48"/>
      <c r="XM32" s="48"/>
      <c r="XN32" s="48"/>
      <c r="XO32" s="48"/>
      <c r="XP32" s="48"/>
      <c r="XQ32" s="48"/>
      <c r="XR32" s="48"/>
      <c r="XS32" s="48"/>
      <c r="XT32" s="48"/>
      <c r="XU32" s="48"/>
      <c r="XV32" s="48"/>
      <c r="XW32" s="49"/>
      <c r="XX32" s="48"/>
      <c r="XY32" s="48"/>
      <c r="XZ32" s="48"/>
      <c r="YA32" s="48"/>
      <c r="YB32" s="48"/>
      <c r="YC32" s="48"/>
      <c r="YD32" s="48"/>
      <c r="YE32" s="48"/>
      <c r="YF32" s="48"/>
      <c r="YG32" s="48"/>
      <c r="YH32" s="48"/>
      <c r="YI32" s="48"/>
      <c r="YJ32" s="48"/>
      <c r="YK32" s="49"/>
      <c r="YL32" s="48"/>
      <c r="YM32" s="48"/>
      <c r="YN32" s="48"/>
      <c r="YO32" s="48"/>
      <c r="YP32" s="48"/>
      <c r="YQ32" s="48"/>
      <c r="YR32" s="48"/>
      <c r="YS32" s="48"/>
      <c r="YT32" s="48"/>
      <c r="YU32" s="48"/>
      <c r="YV32" s="48"/>
      <c r="YW32" s="48"/>
      <c r="YX32" s="48"/>
      <c r="YY32" s="49"/>
      <c r="YZ32" s="48"/>
      <c r="ZA32" s="48"/>
      <c r="ZB32" s="48"/>
      <c r="ZC32" s="48"/>
      <c r="ZD32" s="48"/>
      <c r="ZE32" s="48"/>
      <c r="ZF32" s="48"/>
      <c r="ZG32" s="48"/>
      <c r="ZH32" s="48"/>
      <c r="ZI32" s="48"/>
      <c r="ZJ32" s="48"/>
      <c r="ZK32" s="48"/>
      <c r="ZL32" s="48"/>
      <c r="ZM32" s="49"/>
      <c r="ZN32" s="48"/>
      <c r="ZO32" s="48"/>
      <c r="ZP32" s="48"/>
      <c r="ZQ32" s="48"/>
      <c r="ZR32" s="48"/>
      <c r="ZS32" s="48"/>
      <c r="ZT32" s="48"/>
      <c r="ZU32" s="48"/>
      <c r="ZV32" s="48"/>
      <c r="ZW32" s="48"/>
      <c r="ZX32" s="48"/>
      <c r="ZY32" s="48"/>
      <c r="ZZ32" s="48"/>
      <c r="AAA32" s="49"/>
      <c r="AAB32" s="48"/>
      <c r="AAC32" s="48"/>
      <c r="AAD32" s="48"/>
      <c r="AAE32" s="48"/>
      <c r="AAF32" s="48"/>
      <c r="AAG32" s="48"/>
      <c r="AAH32" s="48"/>
      <c r="AAI32" s="48"/>
      <c r="AAJ32" s="48"/>
      <c r="AAK32" s="48"/>
      <c r="AAL32" s="48"/>
      <c r="AAM32" s="48"/>
      <c r="AAN32" s="48"/>
      <c r="AAO32" s="49"/>
      <c r="AAP32" s="48"/>
      <c r="AAQ32" s="48"/>
      <c r="AAR32" s="48"/>
      <c r="AAS32" s="48"/>
      <c r="AAT32" s="48"/>
      <c r="AAU32" s="48"/>
      <c r="AAV32" s="48"/>
      <c r="AAW32" s="48"/>
      <c r="AAX32" s="48"/>
      <c r="AAY32" s="48"/>
      <c r="AAZ32" s="48"/>
      <c r="ABA32" s="48"/>
      <c r="ABB32" s="48"/>
      <c r="ABC32" s="49"/>
      <c r="ABD32" s="48"/>
      <c r="ABE32" s="48"/>
      <c r="ABF32" s="48"/>
      <c r="ABG32" s="48"/>
      <c r="ABH32" s="48"/>
      <c r="ABI32" s="48"/>
      <c r="ABJ32" s="48"/>
      <c r="ABK32" s="48"/>
      <c r="ABL32" s="48"/>
      <c r="ABM32" s="48"/>
      <c r="ABN32" s="48"/>
      <c r="ABO32" s="48"/>
      <c r="ABP32" s="48"/>
      <c r="ABQ32" s="49"/>
      <c r="ABR32" s="48"/>
      <c r="ABS32" s="48"/>
      <c r="ABT32" s="48"/>
      <c r="ABU32" s="48"/>
      <c r="ABV32" s="48"/>
      <c r="ABW32" s="48"/>
      <c r="ABX32" s="48"/>
      <c r="ABY32" s="48"/>
      <c r="ABZ32" s="48"/>
      <c r="ACA32" s="48"/>
      <c r="ACB32" s="48"/>
      <c r="ACC32" s="48"/>
      <c r="ACD32" s="48"/>
      <c r="ACE32" s="49"/>
      <c r="ACF32" s="48"/>
      <c r="ACG32" s="48"/>
      <c r="ACH32" s="48"/>
      <c r="ACI32" s="48"/>
      <c r="ACJ32" s="48"/>
      <c r="ACK32" s="48"/>
      <c r="ACL32" s="48"/>
      <c r="ACM32" s="48"/>
      <c r="ACN32" s="48"/>
      <c r="ACO32" s="48"/>
      <c r="ACP32" s="48"/>
      <c r="ACQ32" s="48"/>
      <c r="ACR32" s="48"/>
      <c r="ACS32" s="49"/>
      <c r="ACT32" s="48"/>
      <c r="ACU32" s="48"/>
      <c r="ACV32" s="48"/>
      <c r="ACW32" s="48"/>
      <c r="ACX32" s="48"/>
      <c r="ACY32" s="48"/>
      <c r="ACZ32" s="48"/>
      <c r="ADA32" s="48"/>
      <c r="ADB32" s="48"/>
      <c r="ADC32" s="48"/>
      <c r="ADD32" s="48"/>
      <c r="ADE32" s="48"/>
      <c r="ADF32" s="48"/>
      <c r="ADG32" s="49"/>
      <c r="ADH32" s="48"/>
      <c r="ADI32" s="48"/>
      <c r="ADJ32" s="48"/>
      <c r="ADK32" s="48"/>
      <c r="ADL32" s="48"/>
      <c r="ADM32" s="48"/>
      <c r="ADN32" s="48"/>
      <c r="ADO32" s="48"/>
      <c r="ADP32" s="48"/>
      <c r="ADQ32" s="48"/>
      <c r="ADR32" s="48"/>
      <c r="ADS32" s="48"/>
      <c r="ADT32" s="48"/>
      <c r="ADU32" s="49"/>
      <c r="ADV32" s="48"/>
      <c r="ADW32" s="48"/>
      <c r="ADX32" s="48"/>
      <c r="ADY32" s="48"/>
      <c r="ADZ32" s="48"/>
      <c r="AEA32" s="48"/>
      <c r="AEB32" s="48"/>
      <c r="AEC32" s="48"/>
      <c r="AED32" s="48"/>
      <c r="AEE32" s="48"/>
      <c r="AEF32" s="48"/>
      <c r="AEG32" s="48"/>
      <c r="AEH32" s="48"/>
      <c r="AEI32" s="49"/>
      <c r="AEJ32" s="48"/>
      <c r="AEK32" s="48"/>
      <c r="AEL32" s="48"/>
      <c r="AEM32" s="48"/>
      <c r="AEN32" s="48"/>
      <c r="AEO32" s="48"/>
      <c r="AEP32" s="48"/>
      <c r="AEQ32" s="48"/>
      <c r="AER32" s="48"/>
      <c r="AES32" s="48"/>
      <c r="AET32" s="48"/>
      <c r="AEU32" s="48"/>
      <c r="AEV32" s="48"/>
      <c r="AEW32" s="49"/>
      <c r="AEX32" s="48"/>
      <c r="AEY32" s="48"/>
      <c r="AEZ32" s="48"/>
      <c r="AFA32" s="48"/>
      <c r="AFB32" s="48"/>
      <c r="AFC32" s="48"/>
      <c r="AFD32" s="48"/>
      <c r="AFE32" s="48"/>
      <c r="AFF32" s="48"/>
      <c r="AFG32" s="48"/>
      <c r="AFH32" s="48"/>
      <c r="AFI32" s="48"/>
      <c r="AFJ32" s="48"/>
      <c r="AFK32" s="49"/>
      <c r="AFL32" s="48"/>
      <c r="AFM32" s="48"/>
      <c r="AFN32" s="48"/>
      <c r="AFO32" s="48"/>
      <c r="AFP32" s="48"/>
      <c r="AFQ32" s="48"/>
      <c r="AFR32" s="48"/>
      <c r="AFS32" s="48"/>
      <c r="AFT32" s="48"/>
      <c r="AFU32" s="48"/>
      <c r="AFV32" s="48"/>
      <c r="AFW32" s="48"/>
      <c r="AFX32" s="48"/>
      <c r="AFY32" s="49"/>
      <c r="AFZ32" s="48"/>
      <c r="AGA32" s="48"/>
      <c r="AGB32" s="48"/>
      <c r="AGC32" s="48"/>
      <c r="AGD32" s="48"/>
      <c r="AGE32" s="48"/>
      <c r="AGF32" s="48"/>
      <c r="AGG32" s="48"/>
      <c r="AGH32" s="48"/>
      <c r="AGI32" s="48"/>
      <c r="AGJ32" s="48"/>
      <c r="AGK32" s="48"/>
      <c r="AGL32" s="48"/>
      <c r="AGM32" s="49"/>
      <c r="AGN32" s="48"/>
      <c r="AGO32" s="48"/>
      <c r="AGP32" s="48"/>
      <c r="AGQ32" s="48"/>
      <c r="AGR32" s="48"/>
      <c r="AGS32" s="48"/>
      <c r="AGT32" s="48"/>
      <c r="AGU32" s="48"/>
      <c r="AGV32" s="48"/>
      <c r="AGW32" s="48"/>
      <c r="AGX32" s="48"/>
      <c r="AGY32" s="48"/>
      <c r="AGZ32" s="48"/>
      <c r="AHA32" s="49"/>
      <c r="AHB32" s="48"/>
      <c r="AHC32" s="48"/>
      <c r="AHD32" s="48"/>
      <c r="AHE32" s="48"/>
      <c r="AHF32" s="48"/>
      <c r="AHG32" s="48"/>
      <c r="AHH32" s="48"/>
      <c r="AHI32" s="48"/>
      <c r="AHJ32" s="48"/>
      <c r="AHK32" s="48"/>
      <c r="AHL32" s="48"/>
      <c r="AHM32" s="48"/>
      <c r="AHN32" s="48"/>
      <c r="AHO32" s="49"/>
      <c r="AHP32" s="48"/>
      <c r="AHQ32" s="48"/>
      <c r="AHR32" s="48"/>
      <c r="AHS32" s="48"/>
      <c r="AHT32" s="48"/>
      <c r="AHU32" s="48"/>
      <c r="AHV32" s="48"/>
      <c r="AHW32" s="48"/>
      <c r="AHX32" s="48"/>
      <c r="AHY32" s="48"/>
      <c r="AHZ32" s="48"/>
      <c r="AIA32" s="48"/>
      <c r="AIB32" s="48"/>
      <c r="AIC32" s="49"/>
      <c r="AID32" s="48"/>
      <c r="AIE32" s="48"/>
      <c r="AIF32" s="48"/>
      <c r="AIG32" s="48"/>
      <c r="AIH32" s="48"/>
      <c r="AII32" s="48"/>
      <c r="AIJ32" s="48"/>
      <c r="AIK32" s="48"/>
      <c r="AIL32" s="48"/>
      <c r="AIM32" s="48"/>
      <c r="AIN32" s="48"/>
      <c r="AIO32" s="48"/>
      <c r="AIP32" s="48"/>
      <c r="AIQ32" s="49"/>
      <c r="AIR32" s="48"/>
      <c r="AIS32" s="48"/>
      <c r="AIT32" s="48"/>
      <c r="AIU32" s="48"/>
      <c r="AIV32" s="48"/>
      <c r="AIW32" s="48"/>
      <c r="AIX32" s="48"/>
      <c r="AIY32" s="48"/>
      <c r="AIZ32" s="48"/>
      <c r="AJA32" s="48"/>
      <c r="AJB32" s="48"/>
      <c r="AJC32" s="48"/>
      <c r="AJD32" s="48"/>
      <c r="AJE32" s="49"/>
      <c r="AJF32" s="48"/>
      <c r="AJG32" s="48"/>
      <c r="AJH32" s="48"/>
      <c r="AJI32" s="48"/>
      <c r="AJJ32" s="48"/>
      <c r="AJK32" s="48"/>
      <c r="AJL32" s="48"/>
      <c r="AJM32" s="48"/>
      <c r="AJN32" s="48"/>
      <c r="AJO32" s="48"/>
      <c r="AJP32" s="48"/>
      <c r="AJQ32" s="48"/>
      <c r="AJR32" s="48"/>
      <c r="AJS32" s="49"/>
      <c r="AJT32" s="48"/>
      <c r="AJU32" s="48"/>
      <c r="AJV32" s="48"/>
      <c r="AJW32" s="48"/>
      <c r="AJX32" s="48"/>
      <c r="AJY32" s="48"/>
      <c r="AJZ32" s="48"/>
      <c r="AKA32" s="48"/>
      <c r="AKB32" s="48"/>
      <c r="AKC32" s="48"/>
      <c r="AKD32" s="48"/>
      <c r="AKE32" s="48"/>
      <c r="AKF32" s="48"/>
      <c r="AKG32" s="49"/>
      <c r="AKH32" s="48"/>
      <c r="AKI32" s="48"/>
      <c r="AKJ32" s="48"/>
      <c r="AKK32" s="48"/>
      <c r="AKL32" s="48"/>
      <c r="AKM32" s="48"/>
      <c r="AKN32" s="48"/>
      <c r="AKO32" s="48"/>
      <c r="AKP32" s="48"/>
      <c r="AKQ32" s="48"/>
      <c r="AKR32" s="48"/>
      <c r="AKS32" s="48"/>
      <c r="AKT32" s="48"/>
      <c r="AKU32" s="49"/>
      <c r="AKV32" s="48"/>
      <c r="AKW32" s="48"/>
      <c r="AKX32" s="48"/>
      <c r="AKY32" s="48"/>
      <c r="AKZ32" s="48"/>
      <c r="ALA32" s="48"/>
      <c r="ALB32" s="48"/>
      <c r="ALC32" s="48"/>
      <c r="ALD32" s="48"/>
      <c r="ALE32" s="48"/>
      <c r="ALF32" s="48"/>
      <c r="ALG32" s="48"/>
      <c r="ALH32" s="48"/>
      <c r="ALI32" s="49"/>
      <c r="ALJ32" s="48"/>
      <c r="ALK32" s="48"/>
      <c r="ALL32" s="48"/>
      <c r="ALM32" s="48"/>
      <c r="ALN32" s="48"/>
      <c r="ALO32" s="48"/>
      <c r="ALP32" s="48"/>
      <c r="ALQ32" s="48"/>
      <c r="ALR32" s="48"/>
      <c r="ALS32" s="48"/>
      <c r="ALT32" s="48"/>
      <c r="ALU32" s="48"/>
      <c r="ALV32" s="48"/>
      <c r="ALW32" s="49"/>
      <c r="ALX32" s="48"/>
      <c r="ALY32" s="48"/>
      <c r="ALZ32" s="48"/>
      <c r="AMA32" s="48"/>
      <c r="AMB32" s="48"/>
      <c r="AMC32" s="48"/>
      <c r="AMD32" s="48"/>
      <c r="AME32" s="48"/>
      <c r="AMF32" s="48"/>
      <c r="AMG32" s="48"/>
      <c r="AMH32" s="48"/>
      <c r="AMI32" s="48"/>
      <c r="AMJ32" s="48"/>
      <c r="AMK32" s="49"/>
      <c r="AML32" s="48"/>
      <c r="AMM32" s="48"/>
      <c r="AMN32" s="48"/>
      <c r="AMO32" s="48"/>
      <c r="AMP32" s="48"/>
      <c r="AMQ32" s="48"/>
      <c r="AMR32" s="48"/>
      <c r="AMS32" s="48"/>
      <c r="AMT32" s="48"/>
      <c r="AMU32" s="48"/>
      <c r="AMV32" s="48"/>
      <c r="AMW32" s="48"/>
      <c r="AMX32" s="48"/>
      <c r="AMY32" s="49"/>
      <c r="AMZ32" s="48"/>
      <c r="ANA32" s="48"/>
      <c r="ANB32" s="48"/>
      <c r="ANC32" s="48"/>
      <c r="AND32" s="48"/>
      <c r="ANE32" s="48"/>
      <c r="ANF32" s="48"/>
      <c r="ANG32" s="48"/>
      <c r="ANH32" s="48"/>
      <c r="ANI32" s="48"/>
      <c r="ANJ32" s="48"/>
      <c r="ANK32" s="48"/>
      <c r="ANL32" s="48"/>
      <c r="ANM32" s="49"/>
      <c r="ANN32" s="48"/>
      <c r="ANO32" s="48"/>
      <c r="ANP32" s="48"/>
      <c r="ANQ32" s="48"/>
      <c r="ANR32" s="48"/>
      <c r="ANS32" s="48"/>
      <c r="ANT32" s="48"/>
      <c r="ANU32" s="48"/>
      <c r="ANV32" s="48"/>
      <c r="ANW32" s="48"/>
      <c r="ANX32" s="48"/>
      <c r="ANY32" s="48"/>
      <c r="ANZ32" s="48"/>
      <c r="AOA32" s="49"/>
      <c r="AOB32" s="48"/>
      <c r="AOC32" s="48"/>
      <c r="AOD32" s="48"/>
      <c r="AOE32" s="48"/>
      <c r="AOF32" s="48"/>
      <c r="AOG32" s="48"/>
      <c r="AOH32" s="48"/>
      <c r="AOI32" s="48"/>
      <c r="AOJ32" s="48"/>
      <c r="AOK32" s="48"/>
      <c r="AOL32" s="48"/>
      <c r="AOM32" s="48"/>
      <c r="AON32" s="48"/>
      <c r="AOO32" s="49"/>
      <c r="AOP32" s="48"/>
      <c r="AOQ32" s="48"/>
      <c r="AOR32" s="48"/>
      <c r="AOS32" s="48"/>
      <c r="AOT32" s="48"/>
      <c r="AOU32" s="48"/>
      <c r="AOV32" s="48"/>
      <c r="AOW32" s="48"/>
      <c r="AOX32" s="48"/>
      <c r="AOY32" s="48"/>
      <c r="AOZ32" s="48"/>
      <c r="APA32" s="48"/>
      <c r="APB32" s="48"/>
      <c r="APC32" s="49"/>
      <c r="APD32" s="48"/>
      <c r="APE32" s="48"/>
      <c r="APF32" s="48"/>
      <c r="APG32" s="48"/>
      <c r="APH32" s="48"/>
      <c r="API32" s="48"/>
      <c r="APJ32" s="48"/>
      <c r="APK32" s="48"/>
      <c r="APL32" s="48"/>
      <c r="APM32" s="48"/>
      <c r="APN32" s="48"/>
      <c r="APO32" s="48"/>
      <c r="APP32" s="48"/>
      <c r="APQ32" s="49"/>
      <c r="APR32" s="48"/>
      <c r="APS32" s="48"/>
      <c r="APT32" s="48"/>
      <c r="APU32" s="48"/>
      <c r="APV32" s="48"/>
      <c r="APW32" s="48"/>
      <c r="APX32" s="48"/>
      <c r="APY32" s="48"/>
      <c r="APZ32" s="48"/>
      <c r="AQA32" s="48"/>
      <c r="AQB32" s="48"/>
      <c r="AQC32" s="48"/>
      <c r="AQD32" s="48"/>
      <c r="AQE32" s="49"/>
      <c r="AQF32" s="48"/>
      <c r="AQG32" s="48"/>
      <c r="AQH32" s="48"/>
      <c r="AQI32" s="48"/>
      <c r="AQJ32" s="48"/>
      <c r="AQK32" s="48"/>
      <c r="AQL32" s="48"/>
      <c r="AQM32" s="48"/>
      <c r="AQN32" s="48"/>
      <c r="AQO32" s="48"/>
      <c r="AQP32" s="48"/>
      <c r="AQQ32" s="48"/>
      <c r="AQR32" s="48"/>
      <c r="AQS32" s="49"/>
      <c r="AQT32" s="48"/>
      <c r="AQU32" s="48"/>
      <c r="AQV32" s="48"/>
      <c r="AQW32" s="48"/>
      <c r="AQX32" s="48"/>
      <c r="AQY32" s="48"/>
      <c r="AQZ32" s="48"/>
      <c r="ARA32" s="48"/>
      <c r="ARB32" s="48"/>
      <c r="ARC32" s="48"/>
      <c r="ARD32" s="48"/>
      <c r="ARE32" s="48"/>
      <c r="ARF32" s="48"/>
      <c r="ARG32" s="49"/>
      <c r="ARH32" s="48"/>
      <c r="ARI32" s="48"/>
      <c r="ARJ32" s="48"/>
      <c r="ARK32" s="48"/>
      <c r="ARL32" s="48"/>
      <c r="ARM32" s="48"/>
      <c r="ARN32" s="48"/>
      <c r="ARO32" s="48"/>
      <c r="ARP32" s="48"/>
      <c r="ARQ32" s="48"/>
      <c r="ARR32" s="48"/>
      <c r="ARS32" s="48"/>
      <c r="ART32" s="48"/>
      <c r="ARU32" s="49"/>
      <c r="ARV32" s="48"/>
      <c r="ARW32" s="48"/>
      <c r="ARX32" s="48"/>
      <c r="ARY32" s="48"/>
      <c r="ARZ32" s="48"/>
      <c r="ASA32" s="48"/>
      <c r="ASB32" s="48"/>
      <c r="ASC32" s="48"/>
      <c r="ASD32" s="48"/>
      <c r="ASE32" s="48"/>
      <c r="ASF32" s="48"/>
      <c r="ASG32" s="48"/>
      <c r="ASH32" s="48"/>
      <c r="ASI32" s="49"/>
      <c r="ASJ32" s="48"/>
      <c r="ASK32" s="48"/>
      <c r="ASL32" s="48"/>
      <c r="ASM32" s="48"/>
      <c r="ASN32" s="48"/>
      <c r="ASO32" s="48"/>
      <c r="ASP32" s="48"/>
      <c r="ASQ32" s="48"/>
      <c r="ASR32" s="48"/>
      <c r="ASS32" s="48"/>
      <c r="AST32" s="48"/>
      <c r="ASU32" s="48"/>
      <c r="ASV32" s="48"/>
      <c r="ASW32" s="49"/>
      <c r="ASX32" s="48"/>
      <c r="ASY32" s="48"/>
      <c r="ASZ32" s="48"/>
      <c r="ATA32" s="48"/>
      <c r="ATB32" s="48"/>
      <c r="ATC32" s="48"/>
      <c r="ATD32" s="48"/>
      <c r="ATE32" s="48"/>
      <c r="ATF32" s="48"/>
      <c r="ATG32" s="48"/>
      <c r="ATH32" s="48"/>
      <c r="ATI32" s="48"/>
      <c r="ATJ32" s="48"/>
      <c r="ATK32" s="49"/>
      <c r="ATL32" s="48"/>
      <c r="ATM32" s="48"/>
      <c r="ATN32" s="48"/>
      <c r="ATO32" s="48"/>
      <c r="ATP32" s="48"/>
      <c r="ATQ32" s="48"/>
      <c r="ATR32" s="48"/>
      <c r="ATS32" s="48"/>
      <c r="ATT32" s="48"/>
      <c r="ATU32" s="48"/>
      <c r="ATV32" s="48"/>
      <c r="ATW32" s="48"/>
      <c r="ATX32" s="48"/>
      <c r="ATY32" s="49"/>
      <c r="ATZ32" s="48"/>
      <c r="AUA32" s="48"/>
      <c r="AUB32" s="48"/>
      <c r="AUC32" s="48"/>
      <c r="AUD32" s="48"/>
      <c r="AUE32" s="48"/>
      <c r="AUF32" s="48"/>
      <c r="AUG32" s="48"/>
      <c r="AUH32" s="48"/>
      <c r="AUI32" s="48"/>
      <c r="AUJ32" s="48"/>
      <c r="AUK32" s="48"/>
      <c r="AUL32" s="48"/>
      <c r="AUM32" s="49"/>
      <c r="AUN32" s="48"/>
      <c r="AUO32" s="48"/>
      <c r="AUP32" s="48"/>
      <c r="AUQ32" s="48"/>
      <c r="AUR32" s="48"/>
      <c r="AUS32" s="48"/>
      <c r="AUT32" s="48"/>
      <c r="AUU32" s="48"/>
      <c r="AUV32" s="48"/>
      <c r="AUW32" s="48"/>
      <c r="AUX32" s="48"/>
      <c r="AUY32" s="48"/>
      <c r="AUZ32" s="48"/>
      <c r="AVA32" s="49"/>
      <c r="AVB32" s="48"/>
      <c r="AVC32" s="48"/>
      <c r="AVD32" s="48"/>
      <c r="AVE32" s="48"/>
      <c r="AVF32" s="48"/>
      <c r="AVG32" s="48"/>
      <c r="AVH32" s="48"/>
      <c r="AVI32" s="48"/>
      <c r="AVJ32" s="48"/>
      <c r="AVK32" s="48"/>
      <c r="AVL32" s="48"/>
      <c r="AVM32" s="48"/>
      <c r="AVN32" s="48"/>
      <c r="AVO32" s="49"/>
      <c r="AVP32" s="48"/>
      <c r="AVQ32" s="48"/>
      <c r="AVR32" s="48"/>
      <c r="AVS32" s="48"/>
      <c r="AVT32" s="48"/>
      <c r="AVU32" s="48"/>
      <c r="AVV32" s="48"/>
      <c r="AVW32" s="48"/>
      <c r="AVX32" s="48"/>
      <c r="AVY32" s="48"/>
      <c r="AVZ32" s="48"/>
      <c r="AWA32" s="48"/>
      <c r="AWB32" s="48"/>
      <c r="AWC32" s="49"/>
      <c r="AWD32" s="48"/>
      <c r="AWE32" s="48"/>
      <c r="AWF32" s="48"/>
      <c r="AWG32" s="48"/>
      <c r="AWH32" s="48"/>
      <c r="AWI32" s="48"/>
      <c r="AWJ32" s="48"/>
      <c r="AWK32" s="48"/>
      <c r="AWL32" s="48"/>
      <c r="AWM32" s="48"/>
      <c r="AWN32" s="48"/>
      <c r="AWO32" s="48"/>
      <c r="AWP32" s="48"/>
      <c r="AWQ32" s="49"/>
      <c r="AWR32" s="48"/>
      <c r="AWS32" s="48"/>
      <c r="AWT32" s="48"/>
      <c r="AWU32" s="48"/>
      <c r="AWV32" s="48"/>
      <c r="AWW32" s="48"/>
      <c r="AWX32" s="48"/>
      <c r="AWY32" s="48"/>
      <c r="AWZ32" s="48"/>
      <c r="AXA32" s="48"/>
      <c r="AXB32" s="48"/>
      <c r="AXC32" s="48"/>
      <c r="AXD32" s="48"/>
      <c r="AXE32" s="49"/>
      <c r="AXF32" s="48"/>
      <c r="AXG32" s="48"/>
      <c r="AXH32" s="48"/>
      <c r="AXI32" s="48"/>
      <c r="AXJ32" s="48"/>
      <c r="AXK32" s="48"/>
      <c r="AXL32" s="48"/>
      <c r="AXM32" s="48"/>
      <c r="AXN32" s="48"/>
      <c r="AXO32" s="48"/>
      <c r="AXP32" s="48"/>
      <c r="AXQ32" s="48"/>
      <c r="AXR32" s="48"/>
      <c r="AXS32" s="49"/>
      <c r="AXT32" s="48"/>
      <c r="AXU32" s="48"/>
      <c r="AXV32" s="48"/>
      <c r="AXW32" s="48"/>
      <c r="AXX32" s="48"/>
      <c r="AXY32" s="48"/>
      <c r="AXZ32" s="48"/>
      <c r="AYA32" s="48"/>
      <c r="AYB32" s="48"/>
      <c r="AYC32" s="48"/>
      <c r="AYD32" s="48"/>
      <c r="AYE32" s="48"/>
      <c r="AYF32" s="48"/>
      <c r="AYG32" s="49"/>
      <c r="AYH32" s="48"/>
      <c r="AYI32" s="48"/>
      <c r="AYJ32" s="48"/>
      <c r="AYK32" s="48"/>
      <c r="AYL32" s="48"/>
      <c r="AYM32" s="48"/>
      <c r="AYN32" s="48"/>
      <c r="AYO32" s="48"/>
      <c r="AYP32" s="48"/>
      <c r="AYQ32" s="48"/>
      <c r="AYR32" s="48"/>
      <c r="AYS32" s="48"/>
      <c r="AYT32" s="48"/>
      <c r="AYU32" s="49"/>
      <c r="AYV32" s="48"/>
      <c r="AYW32" s="48"/>
      <c r="AYX32" s="48"/>
      <c r="AYY32" s="48"/>
      <c r="AYZ32" s="48"/>
      <c r="AZA32" s="48"/>
      <c r="AZB32" s="48"/>
      <c r="AZC32" s="48"/>
      <c r="AZD32" s="48"/>
      <c r="AZE32" s="48"/>
      <c r="AZF32" s="48"/>
      <c r="AZG32" s="48"/>
      <c r="AZH32" s="48"/>
      <c r="AZI32" s="49"/>
      <c r="AZJ32" s="48"/>
      <c r="AZK32" s="48"/>
      <c r="AZL32" s="48"/>
      <c r="AZM32" s="48"/>
      <c r="AZN32" s="48"/>
      <c r="AZO32" s="48"/>
      <c r="AZP32" s="48"/>
      <c r="AZQ32" s="48"/>
      <c r="AZR32" s="48"/>
      <c r="AZS32" s="48"/>
      <c r="AZT32" s="48"/>
      <c r="AZU32" s="48"/>
      <c r="AZV32" s="48"/>
      <c r="AZW32" s="49"/>
      <c r="AZX32" s="48"/>
      <c r="AZY32" s="48"/>
      <c r="AZZ32" s="48"/>
      <c r="BAA32" s="48"/>
      <c r="BAB32" s="48"/>
      <c r="BAC32" s="48"/>
      <c r="BAD32" s="48"/>
      <c r="BAE32" s="48"/>
      <c r="BAF32" s="48"/>
      <c r="BAG32" s="48"/>
      <c r="BAH32" s="48"/>
      <c r="BAI32" s="48"/>
      <c r="BAJ32" s="48"/>
      <c r="BAK32" s="49"/>
      <c r="BAL32" s="48"/>
      <c r="BAM32" s="48"/>
      <c r="BAN32" s="48"/>
      <c r="BAO32" s="48"/>
      <c r="BAP32" s="48"/>
      <c r="BAQ32" s="48"/>
      <c r="BAR32" s="48"/>
      <c r="BAS32" s="48"/>
      <c r="BAT32" s="48"/>
      <c r="BAU32" s="48"/>
      <c r="BAV32" s="48"/>
      <c r="BAW32" s="48"/>
      <c r="BAX32" s="48"/>
      <c r="BAY32" s="49"/>
      <c r="BAZ32" s="48"/>
      <c r="BBA32" s="48"/>
      <c r="BBB32" s="48"/>
      <c r="BBC32" s="48"/>
      <c r="BBD32" s="48"/>
      <c r="BBE32" s="48"/>
      <c r="BBF32" s="48"/>
      <c r="BBG32" s="48"/>
      <c r="BBH32" s="48"/>
      <c r="BBI32" s="48"/>
      <c r="BBJ32" s="48"/>
      <c r="BBK32" s="48"/>
      <c r="BBL32" s="48"/>
      <c r="BBM32" s="49"/>
      <c r="BBN32" s="48"/>
      <c r="BBO32" s="48"/>
      <c r="BBP32" s="48"/>
      <c r="BBQ32" s="48"/>
      <c r="BBR32" s="48"/>
      <c r="BBS32" s="48"/>
      <c r="BBT32" s="48"/>
      <c r="BBU32" s="48"/>
      <c r="BBV32" s="48"/>
      <c r="BBW32" s="48"/>
      <c r="BBX32" s="48"/>
      <c r="BBY32" s="48"/>
      <c r="BBZ32" s="48"/>
      <c r="BCA32" s="49"/>
      <c r="BCB32" s="48"/>
      <c r="BCC32" s="48"/>
      <c r="BCD32" s="48"/>
      <c r="BCE32" s="48"/>
      <c r="BCF32" s="48"/>
      <c r="BCG32" s="48"/>
      <c r="BCH32" s="48"/>
      <c r="BCI32" s="48"/>
      <c r="BCJ32" s="48"/>
      <c r="BCK32" s="48"/>
      <c r="BCL32" s="48"/>
      <c r="BCM32" s="48"/>
      <c r="BCN32" s="48"/>
      <c r="BCO32" s="49"/>
      <c r="BCP32" s="48"/>
      <c r="BCQ32" s="48"/>
      <c r="BCR32" s="48"/>
      <c r="BCS32" s="48"/>
      <c r="BCT32" s="48"/>
      <c r="BCU32" s="48"/>
      <c r="BCV32" s="48"/>
      <c r="BCW32" s="48"/>
      <c r="BCX32" s="48"/>
      <c r="BCY32" s="48"/>
      <c r="BCZ32" s="48"/>
      <c r="BDA32" s="48"/>
      <c r="BDB32" s="48"/>
      <c r="BDC32" s="49"/>
      <c r="BDD32" s="48"/>
      <c r="BDE32" s="48"/>
      <c r="BDF32" s="48"/>
      <c r="BDG32" s="48"/>
      <c r="BDH32" s="48"/>
      <c r="BDI32" s="48"/>
      <c r="BDJ32" s="48"/>
      <c r="BDK32" s="48"/>
      <c r="BDL32" s="48"/>
      <c r="BDM32" s="48"/>
      <c r="BDN32" s="48"/>
      <c r="BDO32" s="48"/>
      <c r="BDP32" s="48"/>
      <c r="BDQ32" s="49"/>
      <c r="BDR32" s="48"/>
      <c r="BDS32" s="48"/>
      <c r="BDT32" s="48"/>
      <c r="BDU32" s="48"/>
      <c r="BDV32" s="48"/>
      <c r="BDW32" s="48"/>
      <c r="BDX32" s="48"/>
      <c r="BDY32" s="48"/>
      <c r="BDZ32" s="48"/>
      <c r="BEA32" s="48"/>
      <c r="BEB32" s="48"/>
      <c r="BEC32" s="48"/>
      <c r="BED32" s="48"/>
      <c r="BEE32" s="49"/>
      <c r="BEF32" s="48"/>
      <c r="BEG32" s="48"/>
      <c r="BEH32" s="48"/>
      <c r="BEI32" s="48"/>
      <c r="BEJ32" s="48"/>
      <c r="BEK32" s="48"/>
      <c r="BEL32" s="48"/>
      <c r="BEM32" s="48"/>
      <c r="BEN32" s="48"/>
      <c r="BEO32" s="48"/>
      <c r="BEP32" s="48"/>
      <c r="BEQ32" s="48"/>
      <c r="BER32" s="48"/>
      <c r="BES32" s="49"/>
      <c r="BET32" s="48"/>
      <c r="BEU32" s="48"/>
      <c r="BEV32" s="48"/>
      <c r="BEW32" s="48"/>
      <c r="BEX32" s="48"/>
      <c r="BEY32" s="48"/>
      <c r="BEZ32" s="48"/>
      <c r="BFA32" s="48"/>
      <c r="BFB32" s="48"/>
      <c r="BFC32" s="48"/>
      <c r="BFD32" s="48"/>
      <c r="BFE32" s="48"/>
      <c r="BFF32" s="48"/>
      <c r="BFG32" s="49"/>
      <c r="BFH32" s="48"/>
      <c r="BFI32" s="48"/>
      <c r="BFJ32" s="48"/>
      <c r="BFK32" s="48"/>
      <c r="BFL32" s="48"/>
      <c r="BFM32" s="48"/>
      <c r="BFN32" s="48"/>
      <c r="BFO32" s="48"/>
      <c r="BFP32" s="48"/>
      <c r="BFQ32" s="48"/>
      <c r="BFR32" s="48"/>
      <c r="BFS32" s="48"/>
      <c r="BFT32" s="48"/>
      <c r="BFU32" s="49"/>
      <c r="BFV32" s="48"/>
      <c r="BFW32" s="48"/>
      <c r="BFX32" s="48"/>
      <c r="BFY32" s="48"/>
      <c r="BFZ32" s="48"/>
      <c r="BGA32" s="48"/>
      <c r="BGB32" s="48"/>
      <c r="BGC32" s="48"/>
      <c r="BGD32" s="48"/>
      <c r="BGE32" s="48"/>
      <c r="BGF32" s="48"/>
      <c r="BGG32" s="48"/>
      <c r="BGH32" s="48"/>
      <c r="BGI32" s="49"/>
      <c r="BGJ32" s="48"/>
      <c r="BGK32" s="48"/>
      <c r="BGL32" s="48"/>
      <c r="BGM32" s="48"/>
      <c r="BGN32" s="48"/>
      <c r="BGO32" s="48"/>
      <c r="BGP32" s="48"/>
      <c r="BGQ32" s="48"/>
      <c r="BGR32" s="48"/>
      <c r="BGS32" s="48"/>
      <c r="BGT32" s="48"/>
      <c r="BGU32" s="48"/>
      <c r="BGV32" s="48"/>
      <c r="BGW32" s="49"/>
      <c r="BGX32" s="48"/>
      <c r="BGY32" s="48"/>
      <c r="BGZ32" s="48"/>
      <c r="BHA32" s="48"/>
      <c r="BHB32" s="48"/>
      <c r="BHC32" s="48"/>
      <c r="BHD32" s="48"/>
      <c r="BHE32" s="48"/>
      <c r="BHF32" s="48"/>
      <c r="BHG32" s="48"/>
      <c r="BHH32" s="48"/>
      <c r="BHI32" s="48"/>
      <c r="BHJ32" s="48"/>
      <c r="BHK32" s="49"/>
      <c r="BHL32" s="48"/>
      <c r="BHM32" s="48"/>
      <c r="BHN32" s="48"/>
      <c r="BHO32" s="48"/>
      <c r="BHP32" s="48"/>
      <c r="BHQ32" s="48"/>
      <c r="BHR32" s="48"/>
      <c r="BHS32" s="48"/>
      <c r="BHT32" s="48"/>
      <c r="BHU32" s="48"/>
      <c r="BHV32" s="48"/>
      <c r="BHW32" s="48"/>
      <c r="BHX32" s="48"/>
      <c r="BHY32" s="49"/>
      <c r="BHZ32" s="48"/>
      <c r="BIA32" s="48"/>
      <c r="BIB32" s="48"/>
      <c r="BIC32" s="48"/>
      <c r="BID32" s="48"/>
      <c r="BIE32" s="48"/>
      <c r="BIF32" s="48"/>
      <c r="BIG32" s="48"/>
      <c r="BIH32" s="48"/>
      <c r="BII32" s="48"/>
      <c r="BIJ32" s="48"/>
      <c r="BIK32" s="48"/>
      <c r="BIL32" s="48"/>
      <c r="BIM32" s="49"/>
      <c r="BIN32" s="48"/>
      <c r="BIO32" s="48"/>
      <c r="BIP32" s="48"/>
      <c r="BIQ32" s="48"/>
      <c r="BIR32" s="48"/>
      <c r="BIS32" s="48"/>
      <c r="BIT32" s="48"/>
      <c r="BIU32" s="48"/>
      <c r="BIV32" s="48"/>
      <c r="BIW32" s="48"/>
      <c r="BIX32" s="48"/>
      <c r="BIY32" s="48"/>
      <c r="BIZ32" s="48"/>
      <c r="BJA32" s="49"/>
      <c r="BJB32" s="48"/>
      <c r="BJC32" s="48"/>
      <c r="BJD32" s="48"/>
      <c r="BJE32" s="48"/>
      <c r="BJF32" s="48"/>
      <c r="BJG32" s="48"/>
      <c r="BJH32" s="48"/>
      <c r="BJI32" s="48"/>
      <c r="BJJ32" s="48"/>
      <c r="BJK32" s="48"/>
      <c r="BJL32" s="48"/>
      <c r="BJM32" s="48"/>
      <c r="BJN32" s="48"/>
      <c r="BJO32" s="49"/>
      <c r="BJP32" s="48"/>
      <c r="BJQ32" s="48"/>
      <c r="BJR32" s="48"/>
      <c r="BJS32" s="48"/>
      <c r="BJT32" s="48"/>
      <c r="BJU32" s="48"/>
      <c r="BJV32" s="48"/>
      <c r="BJW32" s="48"/>
      <c r="BJX32" s="48"/>
      <c r="BJY32" s="48"/>
      <c r="BJZ32" s="48"/>
      <c r="BKA32" s="48"/>
      <c r="BKB32" s="48"/>
      <c r="BKC32" s="49"/>
      <c r="BKD32" s="48"/>
      <c r="BKE32" s="48"/>
      <c r="BKF32" s="48"/>
      <c r="BKG32" s="48"/>
      <c r="BKH32" s="48"/>
      <c r="BKI32" s="48"/>
      <c r="BKJ32" s="48"/>
      <c r="BKK32" s="48"/>
      <c r="BKL32" s="48"/>
      <c r="BKM32" s="48"/>
      <c r="BKN32" s="48"/>
      <c r="BKO32" s="48"/>
      <c r="BKP32" s="48"/>
      <c r="BKQ32" s="49"/>
      <c r="BKR32" s="48"/>
      <c r="BKS32" s="48"/>
      <c r="BKT32" s="48"/>
      <c r="BKU32" s="48"/>
      <c r="BKV32" s="48"/>
      <c r="BKW32" s="48"/>
      <c r="BKX32" s="48"/>
      <c r="BKY32" s="48"/>
      <c r="BKZ32" s="48"/>
      <c r="BLA32" s="48"/>
      <c r="BLB32" s="48"/>
      <c r="BLC32" s="48"/>
      <c r="BLD32" s="48"/>
      <c r="BLE32" s="49"/>
      <c r="BLF32" s="48"/>
      <c r="BLG32" s="48"/>
      <c r="BLH32" s="48"/>
      <c r="BLI32" s="48"/>
      <c r="BLJ32" s="48"/>
      <c r="BLK32" s="48"/>
      <c r="BLL32" s="48"/>
      <c r="BLM32" s="48"/>
      <c r="BLN32" s="48"/>
      <c r="BLO32" s="48"/>
      <c r="BLP32" s="48"/>
      <c r="BLQ32" s="48"/>
      <c r="BLR32" s="48"/>
      <c r="BLS32" s="49"/>
      <c r="BLT32" s="48"/>
      <c r="BLU32" s="48"/>
      <c r="BLV32" s="48"/>
      <c r="BLW32" s="48"/>
      <c r="BLX32" s="48"/>
      <c r="BLY32" s="48"/>
      <c r="BLZ32" s="48"/>
      <c r="BMA32" s="48"/>
      <c r="BMB32" s="48"/>
      <c r="BMC32" s="48"/>
      <c r="BMD32" s="48"/>
      <c r="BME32" s="48"/>
      <c r="BMF32" s="48"/>
      <c r="BMG32" s="49"/>
      <c r="BMH32" s="48"/>
      <c r="BMI32" s="48"/>
      <c r="BMJ32" s="48"/>
      <c r="BMK32" s="48"/>
      <c r="BML32" s="48"/>
      <c r="BMM32" s="48"/>
      <c r="BMN32" s="48"/>
      <c r="BMO32" s="48"/>
      <c r="BMP32" s="48"/>
      <c r="BMQ32" s="48"/>
      <c r="BMR32" s="48"/>
      <c r="BMS32" s="48"/>
      <c r="BMT32" s="48"/>
      <c r="BMU32" s="49"/>
      <c r="BMV32" s="48"/>
      <c r="BMW32" s="48"/>
      <c r="BMX32" s="48"/>
      <c r="BMY32" s="48"/>
      <c r="BMZ32" s="48"/>
      <c r="BNA32" s="48"/>
      <c r="BNB32" s="48"/>
      <c r="BNC32" s="48"/>
      <c r="BND32" s="48"/>
      <c r="BNE32" s="48"/>
      <c r="BNF32" s="48"/>
      <c r="BNG32" s="48"/>
      <c r="BNH32" s="48"/>
      <c r="BNI32" s="49"/>
      <c r="BNJ32" s="48"/>
      <c r="BNK32" s="48"/>
      <c r="BNL32" s="48"/>
      <c r="BNM32" s="48"/>
      <c r="BNN32" s="48"/>
      <c r="BNO32" s="48"/>
      <c r="BNP32" s="48"/>
      <c r="BNQ32" s="48"/>
      <c r="BNR32" s="48"/>
      <c r="BNS32" s="48"/>
      <c r="BNT32" s="48"/>
      <c r="BNU32" s="48"/>
      <c r="BNV32" s="48"/>
      <c r="BNW32" s="49"/>
      <c r="BNX32" s="48"/>
      <c r="BNY32" s="48"/>
      <c r="BNZ32" s="48"/>
      <c r="BOA32" s="48"/>
      <c r="BOB32" s="48"/>
      <c r="BOC32" s="48"/>
      <c r="BOD32" s="48"/>
      <c r="BOE32" s="48"/>
      <c r="BOF32" s="48"/>
      <c r="BOG32" s="48"/>
      <c r="BOH32" s="48"/>
      <c r="BOI32" s="48"/>
      <c r="BOJ32" s="48"/>
      <c r="BOK32" s="49"/>
      <c r="BOL32" s="48"/>
      <c r="BOM32" s="48"/>
      <c r="BON32" s="48"/>
      <c r="BOO32" s="48"/>
      <c r="BOP32" s="48"/>
      <c r="BOQ32" s="48"/>
      <c r="BOR32" s="48"/>
      <c r="BOS32" s="48"/>
      <c r="BOT32" s="48"/>
      <c r="BOU32" s="48"/>
      <c r="BOV32" s="48"/>
      <c r="BOW32" s="48"/>
      <c r="BOX32" s="48"/>
      <c r="BOY32" s="49"/>
      <c r="BOZ32" s="48"/>
      <c r="BPA32" s="48"/>
      <c r="BPB32" s="48"/>
      <c r="BPC32" s="48"/>
      <c r="BPD32" s="48"/>
      <c r="BPE32" s="48"/>
      <c r="BPF32" s="48"/>
      <c r="BPG32" s="48"/>
      <c r="BPH32" s="48"/>
      <c r="BPI32" s="48"/>
      <c r="BPJ32" s="48"/>
      <c r="BPK32" s="48"/>
      <c r="BPL32" s="48"/>
      <c r="BPM32" s="49"/>
      <c r="BPN32" s="48"/>
      <c r="BPO32" s="48"/>
      <c r="BPP32" s="48"/>
      <c r="BPQ32" s="48"/>
      <c r="BPR32" s="48"/>
      <c r="BPS32" s="48"/>
      <c r="BPT32" s="48"/>
      <c r="BPU32" s="48"/>
      <c r="BPV32" s="48"/>
      <c r="BPW32" s="48"/>
      <c r="BPX32" s="48"/>
      <c r="BPY32" s="48"/>
      <c r="BPZ32" s="48"/>
      <c r="BQA32" s="49"/>
      <c r="BQB32" s="48"/>
      <c r="BQC32" s="48"/>
      <c r="BQD32" s="48"/>
      <c r="BQE32" s="48"/>
      <c r="BQF32" s="48"/>
      <c r="BQG32" s="48"/>
      <c r="BQH32" s="48"/>
      <c r="BQI32" s="48"/>
      <c r="BQJ32" s="48"/>
      <c r="BQK32" s="48"/>
      <c r="BQL32" s="48"/>
      <c r="BQM32" s="48"/>
      <c r="BQN32" s="48"/>
      <c r="BQO32" s="49"/>
      <c r="BQP32" s="48"/>
      <c r="BQQ32" s="48"/>
      <c r="BQR32" s="48"/>
      <c r="BQS32" s="48"/>
      <c r="BQT32" s="48"/>
      <c r="BQU32" s="48"/>
      <c r="BQV32" s="48"/>
      <c r="BQW32" s="48"/>
      <c r="BQX32" s="48"/>
      <c r="BQY32" s="48"/>
      <c r="BQZ32" s="48"/>
      <c r="BRA32" s="48"/>
      <c r="BRB32" s="48"/>
      <c r="BRC32" s="49"/>
      <c r="BRD32" s="48"/>
      <c r="BRE32" s="48"/>
      <c r="BRF32" s="48"/>
      <c r="BRG32" s="48"/>
      <c r="BRH32" s="48"/>
      <c r="BRI32" s="48"/>
      <c r="BRJ32" s="48"/>
      <c r="BRK32" s="48"/>
      <c r="BRL32" s="48"/>
      <c r="BRM32" s="48"/>
      <c r="BRN32" s="48"/>
      <c r="BRO32" s="48"/>
      <c r="BRP32" s="48"/>
      <c r="BRQ32" s="49"/>
      <c r="BRR32" s="48"/>
      <c r="BRS32" s="48"/>
      <c r="BRT32" s="48"/>
      <c r="BRU32" s="48"/>
      <c r="BRV32" s="48"/>
      <c r="BRW32" s="48"/>
      <c r="BRX32" s="48"/>
      <c r="BRY32" s="48"/>
      <c r="BRZ32" s="48"/>
      <c r="BSA32" s="48"/>
      <c r="BSB32" s="48"/>
      <c r="BSC32" s="48"/>
      <c r="BSD32" s="48"/>
      <c r="BSE32" s="49"/>
      <c r="BSF32" s="48"/>
      <c r="BSG32" s="48"/>
      <c r="BSH32" s="48"/>
      <c r="BSI32" s="48"/>
      <c r="BSJ32" s="48"/>
      <c r="BSK32" s="48"/>
      <c r="BSL32" s="48"/>
      <c r="BSM32" s="48"/>
      <c r="BSN32" s="48"/>
      <c r="BSO32" s="48"/>
      <c r="BSP32" s="48"/>
      <c r="BSQ32" s="48"/>
      <c r="BSR32" s="48"/>
      <c r="BSS32" s="49"/>
      <c r="BST32" s="48"/>
      <c r="BSU32" s="48"/>
      <c r="BSV32" s="48"/>
      <c r="BSW32" s="48"/>
      <c r="BSX32" s="48"/>
      <c r="BSY32" s="48"/>
      <c r="BSZ32" s="48"/>
      <c r="BTA32" s="48"/>
      <c r="BTB32" s="48"/>
      <c r="BTC32" s="48"/>
      <c r="BTD32" s="48"/>
      <c r="BTE32" s="48"/>
      <c r="BTF32" s="48"/>
      <c r="BTG32" s="49"/>
      <c r="BTH32" s="48"/>
      <c r="BTI32" s="48"/>
      <c r="BTJ32" s="48"/>
      <c r="BTK32" s="48"/>
      <c r="BTL32" s="48"/>
      <c r="BTM32" s="48"/>
      <c r="BTN32" s="48"/>
      <c r="BTO32" s="48"/>
      <c r="BTP32" s="48"/>
      <c r="BTQ32" s="48"/>
      <c r="BTR32" s="48"/>
      <c r="BTS32" s="48"/>
      <c r="BTT32" s="48"/>
      <c r="BTU32" s="49"/>
      <c r="BTV32" s="48"/>
      <c r="BTW32" s="48"/>
      <c r="BTX32" s="48"/>
      <c r="BTY32" s="48"/>
      <c r="BTZ32" s="48"/>
      <c r="BUA32" s="48"/>
      <c r="BUB32" s="48"/>
      <c r="BUC32" s="48"/>
      <c r="BUD32" s="48"/>
      <c r="BUE32" s="48"/>
      <c r="BUF32" s="48"/>
      <c r="BUG32" s="48"/>
      <c r="BUH32" s="48"/>
      <c r="BUI32" s="49"/>
      <c r="BUJ32" s="48"/>
      <c r="BUK32" s="48"/>
      <c r="BUL32" s="48"/>
      <c r="BUM32" s="48"/>
      <c r="BUN32" s="48"/>
      <c r="BUO32" s="48"/>
      <c r="BUP32" s="48"/>
      <c r="BUQ32" s="48"/>
      <c r="BUR32" s="48"/>
      <c r="BUS32" s="48"/>
      <c r="BUT32" s="48"/>
      <c r="BUU32" s="48"/>
      <c r="BUV32" s="48"/>
      <c r="BUW32" s="49"/>
      <c r="BUX32" s="48"/>
      <c r="BUY32" s="48"/>
      <c r="BUZ32" s="48"/>
      <c r="BVA32" s="48"/>
      <c r="BVB32" s="48"/>
      <c r="BVC32" s="48"/>
      <c r="BVD32" s="48"/>
      <c r="BVE32" s="48"/>
      <c r="BVF32" s="48"/>
      <c r="BVG32" s="48"/>
      <c r="BVH32" s="48"/>
      <c r="BVI32" s="48"/>
      <c r="BVJ32" s="48"/>
      <c r="BVK32" s="49"/>
      <c r="BVL32" s="48"/>
      <c r="BVM32" s="48"/>
      <c r="BVN32" s="48"/>
      <c r="BVO32" s="48"/>
      <c r="BVP32" s="48"/>
      <c r="BVQ32" s="48"/>
      <c r="BVR32" s="48"/>
      <c r="BVS32" s="48"/>
      <c r="BVT32" s="48"/>
      <c r="BVU32" s="48"/>
      <c r="BVV32" s="48"/>
      <c r="BVW32" s="48"/>
      <c r="BVX32" s="48"/>
      <c r="BVY32" s="49"/>
      <c r="BVZ32" s="48"/>
      <c r="BWA32" s="48"/>
      <c r="BWB32" s="48"/>
      <c r="BWC32" s="48"/>
      <c r="BWD32" s="48"/>
      <c r="BWE32" s="48"/>
      <c r="BWF32" s="48"/>
      <c r="BWG32" s="48"/>
      <c r="BWH32" s="48"/>
      <c r="BWI32" s="48"/>
      <c r="BWJ32" s="48"/>
      <c r="BWK32" s="48"/>
      <c r="BWL32" s="48"/>
      <c r="BWM32" s="49"/>
      <c r="BWN32" s="48"/>
      <c r="BWO32" s="48"/>
      <c r="BWP32" s="48"/>
      <c r="BWQ32" s="48"/>
      <c r="BWR32" s="48"/>
      <c r="BWS32" s="48"/>
      <c r="BWT32" s="48"/>
      <c r="BWU32" s="48"/>
      <c r="BWV32" s="48"/>
      <c r="BWW32" s="48"/>
      <c r="BWX32" s="48"/>
      <c r="BWY32" s="48"/>
      <c r="BWZ32" s="48"/>
      <c r="BXA32" s="49"/>
      <c r="BXB32" s="48"/>
      <c r="BXC32" s="48"/>
      <c r="BXD32" s="48"/>
      <c r="BXE32" s="48"/>
      <c r="BXF32" s="48"/>
      <c r="BXG32" s="48"/>
      <c r="BXH32" s="48"/>
      <c r="BXI32" s="48"/>
      <c r="BXJ32" s="48"/>
      <c r="BXK32" s="48"/>
      <c r="BXL32" s="48"/>
      <c r="BXM32" s="48"/>
      <c r="BXN32" s="48"/>
      <c r="BXO32" s="49"/>
      <c r="BXP32" s="48"/>
      <c r="BXQ32" s="48"/>
      <c r="BXR32" s="48"/>
      <c r="BXS32" s="48"/>
      <c r="BXT32" s="48"/>
      <c r="BXU32" s="48"/>
      <c r="BXV32" s="48"/>
      <c r="BXW32" s="48"/>
      <c r="BXX32" s="48"/>
      <c r="BXY32" s="48"/>
      <c r="BXZ32" s="48"/>
      <c r="BYA32" s="48"/>
      <c r="BYB32" s="48"/>
      <c r="BYC32" s="49"/>
      <c r="BYD32" s="48"/>
      <c r="BYE32" s="48"/>
      <c r="BYF32" s="48"/>
      <c r="BYG32" s="48"/>
      <c r="BYH32" s="48"/>
      <c r="BYI32" s="48"/>
      <c r="BYJ32" s="48"/>
      <c r="BYK32" s="48"/>
      <c r="BYL32" s="48"/>
      <c r="BYM32" s="48"/>
      <c r="BYN32" s="48"/>
      <c r="BYO32" s="48"/>
      <c r="BYP32" s="48"/>
      <c r="BYQ32" s="49"/>
      <c r="BYR32" s="48"/>
      <c r="BYS32" s="48"/>
      <c r="BYT32" s="48"/>
      <c r="BYU32" s="48"/>
      <c r="BYV32" s="48"/>
      <c r="BYW32" s="48"/>
      <c r="BYX32" s="48"/>
      <c r="BYY32" s="48"/>
      <c r="BYZ32" s="48"/>
      <c r="BZA32" s="48"/>
      <c r="BZB32" s="48"/>
      <c r="BZC32" s="48"/>
      <c r="BZD32" s="48"/>
      <c r="BZE32" s="49"/>
      <c r="BZF32" s="48"/>
      <c r="BZG32" s="48"/>
      <c r="BZH32" s="48"/>
      <c r="BZI32" s="48"/>
      <c r="BZJ32" s="48"/>
      <c r="BZK32" s="48"/>
      <c r="BZL32" s="48"/>
      <c r="BZM32" s="48"/>
      <c r="BZN32" s="48"/>
      <c r="BZO32" s="48"/>
      <c r="BZP32" s="48"/>
      <c r="BZQ32" s="48"/>
      <c r="BZR32" s="48"/>
      <c r="BZS32" s="49"/>
      <c r="BZT32" s="48"/>
      <c r="BZU32" s="48"/>
      <c r="BZV32" s="48"/>
      <c r="BZW32" s="48"/>
      <c r="BZX32" s="48"/>
      <c r="BZY32" s="48"/>
      <c r="BZZ32" s="48"/>
      <c r="CAA32" s="48"/>
      <c r="CAB32" s="48"/>
      <c r="CAC32" s="48"/>
      <c r="CAD32" s="48"/>
      <c r="CAE32" s="48"/>
      <c r="CAF32" s="48"/>
      <c r="CAG32" s="49"/>
      <c r="CAH32" s="48"/>
      <c r="CAI32" s="48"/>
      <c r="CAJ32" s="48"/>
      <c r="CAK32" s="48"/>
      <c r="CAL32" s="48"/>
      <c r="CAM32" s="48"/>
      <c r="CAN32" s="48"/>
      <c r="CAO32" s="48"/>
      <c r="CAP32" s="48"/>
      <c r="CAQ32" s="48"/>
      <c r="CAR32" s="48"/>
      <c r="CAS32" s="48"/>
      <c r="CAT32" s="48"/>
      <c r="CAU32" s="49"/>
      <c r="CAV32" s="48"/>
      <c r="CAW32" s="48"/>
      <c r="CAX32" s="48"/>
      <c r="CAY32" s="48"/>
      <c r="CAZ32" s="48"/>
      <c r="CBA32" s="48"/>
      <c r="CBB32" s="48"/>
      <c r="CBC32" s="48"/>
      <c r="CBD32" s="48"/>
      <c r="CBE32" s="48"/>
      <c r="CBF32" s="48"/>
      <c r="CBG32" s="48"/>
      <c r="CBH32" s="48"/>
      <c r="CBI32" s="49"/>
      <c r="CBJ32" s="48"/>
      <c r="CBK32" s="48"/>
      <c r="CBL32" s="48"/>
      <c r="CBM32" s="48"/>
      <c r="CBN32" s="48"/>
      <c r="CBO32" s="48"/>
      <c r="CBP32" s="48"/>
      <c r="CBQ32" s="48"/>
      <c r="CBR32" s="48"/>
      <c r="CBS32" s="48"/>
      <c r="CBT32" s="48"/>
      <c r="CBU32" s="48"/>
      <c r="CBV32" s="48"/>
      <c r="CBW32" s="49"/>
      <c r="CBX32" s="48"/>
      <c r="CBY32" s="48"/>
      <c r="CBZ32" s="48"/>
      <c r="CCA32" s="48"/>
      <c r="CCB32" s="48"/>
      <c r="CCC32" s="48"/>
      <c r="CCD32" s="48"/>
      <c r="CCE32" s="48"/>
      <c r="CCF32" s="48"/>
      <c r="CCG32" s="48"/>
      <c r="CCH32" s="48"/>
      <c r="CCI32" s="48"/>
      <c r="CCJ32" s="48"/>
      <c r="CCK32" s="49"/>
      <c r="CCL32" s="48"/>
      <c r="CCM32" s="48"/>
      <c r="CCN32" s="48"/>
      <c r="CCO32" s="48"/>
      <c r="CCP32" s="48"/>
      <c r="CCQ32" s="48"/>
      <c r="CCR32" s="48"/>
      <c r="CCS32" s="48"/>
      <c r="CCT32" s="48"/>
      <c r="CCU32" s="48"/>
      <c r="CCV32" s="48"/>
      <c r="CCW32" s="48"/>
      <c r="CCX32" s="48"/>
      <c r="CCY32" s="49"/>
      <c r="CCZ32" s="48"/>
      <c r="CDA32" s="48"/>
      <c r="CDB32" s="48"/>
      <c r="CDC32" s="48"/>
      <c r="CDD32" s="48"/>
      <c r="CDE32" s="48"/>
      <c r="CDF32" s="48"/>
      <c r="CDG32" s="48"/>
      <c r="CDH32" s="48"/>
      <c r="CDI32" s="48"/>
      <c r="CDJ32" s="48"/>
      <c r="CDK32" s="48"/>
      <c r="CDL32" s="48"/>
      <c r="CDM32" s="49"/>
      <c r="CDN32" s="48"/>
      <c r="CDO32" s="48"/>
      <c r="CDP32" s="48"/>
      <c r="CDQ32" s="48"/>
      <c r="CDR32" s="48"/>
      <c r="CDS32" s="48"/>
      <c r="CDT32" s="48"/>
      <c r="CDU32" s="48"/>
      <c r="CDV32" s="48"/>
      <c r="CDW32" s="48"/>
      <c r="CDX32" s="48"/>
      <c r="CDY32" s="48"/>
      <c r="CDZ32" s="48"/>
      <c r="CEA32" s="49"/>
      <c r="CEB32" s="48"/>
      <c r="CEC32" s="48"/>
      <c r="CED32" s="48"/>
      <c r="CEE32" s="48"/>
      <c r="CEF32" s="48"/>
      <c r="CEG32" s="48"/>
      <c r="CEH32" s="48"/>
      <c r="CEI32" s="48"/>
      <c r="CEJ32" s="48"/>
      <c r="CEK32" s="48"/>
      <c r="CEL32" s="48"/>
      <c r="CEM32" s="48"/>
      <c r="CEN32" s="48"/>
      <c r="CEO32" s="49"/>
      <c r="CEP32" s="48"/>
      <c r="CEQ32" s="48"/>
      <c r="CER32" s="48"/>
      <c r="CES32" s="48"/>
      <c r="CET32" s="48"/>
      <c r="CEU32" s="48"/>
      <c r="CEV32" s="48"/>
      <c r="CEW32" s="48"/>
      <c r="CEX32" s="48"/>
      <c r="CEY32" s="48"/>
      <c r="CEZ32" s="48"/>
      <c r="CFA32" s="48"/>
      <c r="CFB32" s="48"/>
      <c r="CFC32" s="49"/>
      <c r="CFD32" s="48"/>
      <c r="CFE32" s="48"/>
      <c r="CFF32" s="48"/>
      <c r="CFG32" s="48"/>
      <c r="CFH32" s="48"/>
      <c r="CFI32" s="48"/>
      <c r="CFJ32" s="48"/>
      <c r="CFK32" s="48"/>
      <c r="CFL32" s="48"/>
      <c r="CFM32" s="48"/>
      <c r="CFN32" s="48"/>
      <c r="CFO32" s="48"/>
      <c r="CFP32" s="48"/>
      <c r="CFQ32" s="49"/>
      <c r="CFR32" s="48"/>
      <c r="CFS32" s="48"/>
      <c r="CFT32" s="48"/>
      <c r="CFU32" s="48"/>
      <c r="CFV32" s="48"/>
      <c r="CFW32" s="48"/>
      <c r="CFX32" s="48"/>
      <c r="CFY32" s="48"/>
      <c r="CFZ32" s="48"/>
      <c r="CGA32" s="48"/>
      <c r="CGB32" s="48"/>
      <c r="CGC32" s="48"/>
      <c r="CGD32" s="48"/>
      <c r="CGE32" s="49"/>
      <c r="CGF32" s="48"/>
      <c r="CGG32" s="48"/>
      <c r="CGH32" s="48"/>
      <c r="CGI32" s="48"/>
      <c r="CGJ32" s="48"/>
      <c r="CGK32" s="48"/>
      <c r="CGL32" s="48"/>
      <c r="CGM32" s="48"/>
      <c r="CGN32" s="48"/>
      <c r="CGO32" s="48"/>
      <c r="CGP32" s="48"/>
      <c r="CGQ32" s="48"/>
      <c r="CGR32" s="48"/>
      <c r="CGS32" s="49"/>
      <c r="CGT32" s="48"/>
      <c r="CGU32" s="48"/>
      <c r="CGV32" s="48"/>
      <c r="CGW32" s="48"/>
      <c r="CGX32" s="48"/>
      <c r="CGY32" s="48"/>
      <c r="CGZ32" s="48"/>
      <c r="CHA32" s="48"/>
      <c r="CHB32" s="48"/>
      <c r="CHC32" s="48"/>
      <c r="CHD32" s="48"/>
      <c r="CHE32" s="48"/>
      <c r="CHF32" s="48"/>
      <c r="CHG32" s="49"/>
      <c r="CHH32" s="48"/>
      <c r="CHI32" s="48"/>
      <c r="CHJ32" s="48"/>
      <c r="CHK32" s="48"/>
      <c r="CHL32" s="48"/>
      <c r="CHM32" s="48"/>
      <c r="CHN32" s="48"/>
      <c r="CHO32" s="48"/>
      <c r="CHP32" s="48"/>
      <c r="CHQ32" s="48"/>
      <c r="CHR32" s="48"/>
      <c r="CHS32" s="48"/>
      <c r="CHT32" s="48"/>
      <c r="CHU32" s="49"/>
      <c r="CHV32" s="48"/>
      <c r="CHW32" s="48"/>
      <c r="CHX32" s="48"/>
      <c r="CHY32" s="48"/>
      <c r="CHZ32" s="48"/>
      <c r="CIA32" s="48"/>
      <c r="CIB32" s="48"/>
      <c r="CIC32" s="48"/>
      <c r="CID32" s="48"/>
      <c r="CIE32" s="48"/>
      <c r="CIF32" s="48"/>
      <c r="CIG32" s="48"/>
      <c r="CIH32" s="48"/>
      <c r="CII32" s="49"/>
      <c r="CIJ32" s="48"/>
      <c r="CIK32" s="48"/>
      <c r="CIL32" s="48"/>
      <c r="CIM32" s="48"/>
      <c r="CIN32" s="48"/>
      <c r="CIO32" s="48"/>
      <c r="CIP32" s="48"/>
      <c r="CIQ32" s="48"/>
      <c r="CIR32" s="48"/>
      <c r="CIS32" s="48"/>
      <c r="CIT32" s="48"/>
      <c r="CIU32" s="48"/>
      <c r="CIV32" s="48"/>
      <c r="CIW32" s="49"/>
      <c r="CIX32" s="48"/>
      <c r="CIY32" s="48"/>
      <c r="CIZ32" s="48"/>
      <c r="CJA32" s="48"/>
      <c r="CJB32" s="48"/>
      <c r="CJC32" s="48"/>
      <c r="CJD32" s="48"/>
      <c r="CJE32" s="48"/>
      <c r="CJF32" s="48"/>
      <c r="CJG32" s="48"/>
      <c r="CJH32" s="48"/>
      <c r="CJI32" s="48"/>
      <c r="CJJ32" s="48"/>
      <c r="CJK32" s="49"/>
      <c r="CJL32" s="48"/>
      <c r="CJM32" s="48"/>
      <c r="CJN32" s="48"/>
      <c r="CJO32" s="48"/>
      <c r="CJP32" s="48"/>
      <c r="CJQ32" s="48"/>
      <c r="CJR32" s="48"/>
      <c r="CJS32" s="48"/>
      <c r="CJT32" s="48"/>
      <c r="CJU32" s="48"/>
      <c r="CJV32" s="48"/>
      <c r="CJW32" s="48"/>
      <c r="CJX32" s="48"/>
      <c r="CJY32" s="49"/>
      <c r="CJZ32" s="48"/>
      <c r="CKA32" s="48"/>
      <c r="CKB32" s="48"/>
      <c r="CKC32" s="48"/>
      <c r="CKD32" s="48"/>
      <c r="CKE32" s="48"/>
      <c r="CKF32" s="48"/>
      <c r="CKG32" s="48"/>
      <c r="CKH32" s="48"/>
      <c r="CKI32" s="48"/>
      <c r="CKJ32" s="48"/>
      <c r="CKK32" s="48"/>
      <c r="CKL32" s="48"/>
      <c r="CKM32" s="49"/>
      <c r="CKN32" s="48"/>
      <c r="CKO32" s="48"/>
      <c r="CKP32" s="48"/>
      <c r="CKQ32" s="48"/>
      <c r="CKR32" s="48"/>
      <c r="CKS32" s="48"/>
      <c r="CKT32" s="48"/>
      <c r="CKU32" s="48"/>
      <c r="CKV32" s="48"/>
      <c r="CKW32" s="48"/>
      <c r="CKX32" s="48"/>
      <c r="CKY32" s="48"/>
      <c r="CKZ32" s="48"/>
      <c r="CLA32" s="49"/>
      <c r="CLB32" s="48"/>
      <c r="CLC32" s="48"/>
      <c r="CLD32" s="48"/>
      <c r="CLE32" s="48"/>
      <c r="CLF32" s="48"/>
      <c r="CLG32" s="48"/>
      <c r="CLH32" s="48"/>
      <c r="CLI32" s="48"/>
      <c r="CLJ32" s="48"/>
      <c r="CLK32" s="48"/>
      <c r="CLL32" s="48"/>
      <c r="CLM32" s="48"/>
      <c r="CLN32" s="48"/>
      <c r="CLO32" s="49"/>
      <c r="CLP32" s="48"/>
      <c r="CLQ32" s="48"/>
      <c r="CLR32" s="48"/>
      <c r="CLS32" s="48"/>
      <c r="CLT32" s="48"/>
      <c r="CLU32" s="48"/>
      <c r="CLV32" s="48"/>
      <c r="CLW32" s="48"/>
      <c r="CLX32" s="48"/>
      <c r="CLY32" s="48"/>
      <c r="CLZ32" s="48"/>
      <c r="CMA32" s="48"/>
      <c r="CMB32" s="48"/>
      <c r="CMC32" s="49"/>
      <c r="CMD32" s="48"/>
      <c r="CME32" s="48"/>
      <c r="CMF32" s="48"/>
      <c r="CMG32" s="48"/>
      <c r="CMH32" s="48"/>
      <c r="CMI32" s="48"/>
      <c r="CMJ32" s="48"/>
      <c r="CMK32" s="48"/>
      <c r="CML32" s="48"/>
      <c r="CMM32" s="48"/>
      <c r="CMN32" s="48"/>
      <c r="CMO32" s="48"/>
      <c r="CMP32" s="48"/>
      <c r="CMQ32" s="49"/>
      <c r="CMR32" s="48"/>
      <c r="CMS32" s="48"/>
      <c r="CMT32" s="48"/>
      <c r="CMU32" s="48"/>
      <c r="CMV32" s="48"/>
      <c r="CMW32" s="48"/>
      <c r="CMX32" s="48"/>
      <c r="CMY32" s="48"/>
      <c r="CMZ32" s="48"/>
      <c r="CNA32" s="48"/>
      <c r="CNB32" s="48"/>
      <c r="CNC32" s="48"/>
      <c r="CND32" s="48"/>
      <c r="CNE32" s="49"/>
      <c r="CNF32" s="48"/>
      <c r="CNG32" s="48"/>
      <c r="CNH32" s="48"/>
      <c r="CNI32" s="48"/>
      <c r="CNJ32" s="48"/>
      <c r="CNK32" s="48"/>
      <c r="CNL32" s="48"/>
      <c r="CNM32" s="48"/>
      <c r="CNN32" s="48"/>
      <c r="CNO32" s="48"/>
      <c r="CNP32" s="48"/>
      <c r="CNQ32" s="48"/>
      <c r="CNR32" s="48"/>
      <c r="CNS32" s="49"/>
      <c r="CNT32" s="48"/>
      <c r="CNU32" s="48"/>
      <c r="CNV32" s="48"/>
      <c r="CNW32" s="48"/>
      <c r="CNX32" s="48"/>
      <c r="CNY32" s="48"/>
      <c r="CNZ32" s="48"/>
      <c r="COA32" s="48"/>
      <c r="COB32" s="48"/>
      <c r="COC32" s="48"/>
      <c r="COD32" s="48"/>
      <c r="COE32" s="48"/>
      <c r="COF32" s="48"/>
      <c r="COG32" s="49"/>
      <c r="COH32" s="48"/>
      <c r="COI32" s="48"/>
      <c r="COJ32" s="48"/>
      <c r="COK32" s="48"/>
      <c r="COL32" s="48"/>
      <c r="COM32" s="48"/>
      <c r="CON32" s="48"/>
      <c r="COO32" s="48"/>
      <c r="COP32" s="48"/>
      <c r="COQ32" s="48"/>
      <c r="COR32" s="48"/>
      <c r="COS32" s="48"/>
      <c r="COT32" s="48"/>
      <c r="COU32" s="49"/>
      <c r="COV32" s="48"/>
      <c r="COW32" s="48"/>
      <c r="COX32" s="48"/>
      <c r="COY32" s="48"/>
      <c r="COZ32" s="48"/>
      <c r="CPA32" s="48"/>
      <c r="CPB32" s="48"/>
      <c r="CPC32" s="48"/>
      <c r="CPD32" s="48"/>
      <c r="CPE32" s="48"/>
      <c r="CPF32" s="48"/>
      <c r="CPG32" s="48"/>
      <c r="CPH32" s="48"/>
      <c r="CPI32" s="49"/>
      <c r="CPJ32" s="48"/>
      <c r="CPK32" s="48"/>
      <c r="CPL32" s="48"/>
      <c r="CPM32" s="48"/>
      <c r="CPN32" s="48"/>
      <c r="CPO32" s="48"/>
      <c r="CPP32" s="48"/>
      <c r="CPQ32" s="48"/>
      <c r="CPR32" s="48"/>
      <c r="CPS32" s="48"/>
      <c r="CPT32" s="48"/>
      <c r="CPU32" s="48"/>
      <c r="CPV32" s="48"/>
      <c r="CPW32" s="49"/>
      <c r="CPX32" s="48"/>
      <c r="CPY32" s="48"/>
      <c r="CPZ32" s="48"/>
      <c r="CQA32" s="48"/>
      <c r="CQB32" s="48"/>
      <c r="CQC32" s="48"/>
      <c r="CQD32" s="48"/>
      <c r="CQE32" s="48"/>
      <c r="CQF32" s="48"/>
      <c r="CQG32" s="48"/>
      <c r="CQH32" s="48"/>
      <c r="CQI32" s="48"/>
      <c r="CQJ32" s="48"/>
      <c r="CQK32" s="49"/>
      <c r="CQL32" s="48"/>
      <c r="CQM32" s="48"/>
      <c r="CQN32" s="48"/>
      <c r="CQO32" s="48"/>
      <c r="CQP32" s="48"/>
      <c r="CQQ32" s="48"/>
      <c r="CQR32" s="48"/>
      <c r="CQS32" s="48"/>
      <c r="CQT32" s="48"/>
      <c r="CQU32" s="48"/>
      <c r="CQV32" s="48"/>
      <c r="CQW32" s="48"/>
      <c r="CQX32" s="48"/>
      <c r="CQY32" s="49"/>
      <c r="CQZ32" s="48"/>
      <c r="CRA32" s="48"/>
      <c r="CRB32" s="48"/>
      <c r="CRC32" s="48"/>
      <c r="CRD32" s="48"/>
      <c r="CRE32" s="48"/>
      <c r="CRF32" s="48"/>
      <c r="CRG32" s="48"/>
      <c r="CRH32" s="48"/>
      <c r="CRI32" s="48"/>
      <c r="CRJ32" s="48"/>
      <c r="CRK32" s="48"/>
      <c r="CRL32" s="48"/>
      <c r="CRM32" s="49"/>
      <c r="CRN32" s="48"/>
      <c r="CRO32" s="48"/>
      <c r="CRP32" s="48"/>
      <c r="CRQ32" s="48"/>
      <c r="CRR32" s="48"/>
      <c r="CRS32" s="48"/>
      <c r="CRT32" s="48"/>
      <c r="CRU32" s="48"/>
      <c r="CRV32" s="48"/>
      <c r="CRW32" s="48"/>
      <c r="CRX32" s="48"/>
      <c r="CRY32" s="48"/>
      <c r="CRZ32" s="48"/>
      <c r="CSA32" s="49"/>
      <c r="CSB32" s="48"/>
      <c r="CSC32" s="48"/>
      <c r="CSD32" s="48"/>
      <c r="CSE32" s="48"/>
      <c r="CSF32" s="48"/>
      <c r="CSG32" s="48"/>
      <c r="CSH32" s="48"/>
      <c r="CSI32" s="48"/>
      <c r="CSJ32" s="48"/>
      <c r="CSK32" s="48"/>
      <c r="CSL32" s="48"/>
      <c r="CSM32" s="48"/>
      <c r="CSN32" s="48"/>
      <c r="CSO32" s="49"/>
      <c r="CSP32" s="48"/>
      <c r="CSQ32" s="48"/>
      <c r="CSR32" s="48"/>
      <c r="CSS32" s="48"/>
      <c r="CST32" s="48"/>
      <c r="CSU32" s="48"/>
      <c r="CSV32" s="48"/>
      <c r="CSW32" s="48"/>
      <c r="CSX32" s="48"/>
      <c r="CSY32" s="48"/>
      <c r="CSZ32" s="48"/>
      <c r="CTA32" s="48"/>
      <c r="CTB32" s="48"/>
      <c r="CTC32" s="49"/>
      <c r="CTD32" s="48"/>
      <c r="CTE32" s="48"/>
      <c r="CTF32" s="48"/>
      <c r="CTG32" s="48"/>
      <c r="CTH32" s="48"/>
      <c r="CTI32" s="48"/>
      <c r="CTJ32" s="48"/>
      <c r="CTK32" s="48"/>
      <c r="CTL32" s="48"/>
      <c r="CTM32" s="48"/>
      <c r="CTN32" s="48"/>
      <c r="CTO32" s="48"/>
      <c r="CTP32" s="48"/>
      <c r="CTQ32" s="49"/>
      <c r="CTR32" s="48"/>
      <c r="CTS32" s="48"/>
      <c r="CTT32" s="48"/>
      <c r="CTU32" s="48"/>
      <c r="CTV32" s="48"/>
      <c r="CTW32" s="48"/>
      <c r="CTX32" s="48"/>
      <c r="CTY32" s="48"/>
      <c r="CTZ32" s="48"/>
      <c r="CUA32" s="48"/>
      <c r="CUB32" s="48"/>
      <c r="CUC32" s="48"/>
      <c r="CUD32" s="48"/>
      <c r="CUE32" s="49"/>
      <c r="CUF32" s="48"/>
      <c r="CUG32" s="48"/>
      <c r="CUH32" s="48"/>
      <c r="CUI32" s="48"/>
      <c r="CUJ32" s="48"/>
      <c r="CUK32" s="48"/>
      <c r="CUL32" s="48"/>
      <c r="CUM32" s="48"/>
      <c r="CUN32" s="48"/>
      <c r="CUO32" s="48"/>
      <c r="CUP32" s="48"/>
      <c r="CUQ32" s="48"/>
      <c r="CUR32" s="48"/>
      <c r="CUS32" s="49"/>
      <c r="CUT32" s="48"/>
      <c r="CUU32" s="48"/>
      <c r="CUV32" s="48"/>
      <c r="CUW32" s="48"/>
      <c r="CUX32" s="48"/>
      <c r="CUY32" s="48"/>
      <c r="CUZ32" s="48"/>
      <c r="CVA32" s="48"/>
      <c r="CVB32" s="48"/>
      <c r="CVC32" s="48"/>
      <c r="CVD32" s="48"/>
      <c r="CVE32" s="48"/>
      <c r="CVF32" s="48"/>
      <c r="CVG32" s="49"/>
      <c r="CVH32" s="48"/>
      <c r="CVI32" s="48"/>
      <c r="CVJ32" s="48"/>
      <c r="CVK32" s="48"/>
      <c r="CVL32" s="48"/>
      <c r="CVM32" s="48"/>
      <c r="CVN32" s="48"/>
      <c r="CVO32" s="48"/>
      <c r="CVP32" s="48"/>
      <c r="CVQ32" s="48"/>
      <c r="CVR32" s="48"/>
      <c r="CVS32" s="48"/>
      <c r="CVT32" s="48"/>
      <c r="CVU32" s="49"/>
      <c r="CVV32" s="48"/>
      <c r="CVW32" s="48"/>
      <c r="CVX32" s="48"/>
      <c r="CVY32" s="48"/>
      <c r="CVZ32" s="48"/>
      <c r="CWA32" s="48"/>
      <c r="CWB32" s="48"/>
      <c r="CWC32" s="48"/>
      <c r="CWD32" s="48"/>
      <c r="CWE32" s="48"/>
      <c r="CWF32" s="48"/>
      <c r="CWG32" s="48"/>
      <c r="CWH32" s="48"/>
      <c r="CWI32" s="49"/>
      <c r="CWJ32" s="48"/>
      <c r="CWK32" s="48"/>
      <c r="CWL32" s="48"/>
      <c r="CWM32" s="48"/>
      <c r="CWN32" s="48"/>
      <c r="CWO32" s="48"/>
      <c r="CWP32" s="48"/>
      <c r="CWQ32" s="48"/>
      <c r="CWR32" s="48"/>
      <c r="CWS32" s="48"/>
      <c r="CWT32" s="48"/>
      <c r="CWU32" s="48"/>
      <c r="CWV32" s="48"/>
      <c r="CWW32" s="49"/>
      <c r="CWX32" s="48"/>
      <c r="CWY32" s="48"/>
      <c r="CWZ32" s="48"/>
      <c r="CXA32" s="48"/>
      <c r="CXB32" s="48"/>
      <c r="CXC32" s="48"/>
      <c r="CXD32" s="48"/>
      <c r="CXE32" s="48"/>
      <c r="CXF32" s="48"/>
      <c r="CXG32" s="48"/>
      <c r="CXH32" s="48"/>
      <c r="CXI32" s="48"/>
      <c r="CXJ32" s="48"/>
      <c r="CXK32" s="49"/>
      <c r="CXL32" s="48"/>
      <c r="CXM32" s="48"/>
      <c r="CXN32" s="48"/>
      <c r="CXO32" s="48"/>
      <c r="CXP32" s="48"/>
      <c r="CXQ32" s="48"/>
      <c r="CXR32" s="48"/>
      <c r="CXS32" s="48"/>
      <c r="CXT32" s="48"/>
      <c r="CXU32" s="48"/>
      <c r="CXV32" s="48"/>
      <c r="CXW32" s="48"/>
      <c r="CXX32" s="48"/>
      <c r="CXY32" s="49"/>
      <c r="CXZ32" s="48"/>
      <c r="CYA32" s="48"/>
      <c r="CYB32" s="48"/>
      <c r="CYC32" s="48"/>
      <c r="CYD32" s="48"/>
      <c r="CYE32" s="48"/>
      <c r="CYF32" s="48"/>
      <c r="CYG32" s="48"/>
      <c r="CYH32" s="48"/>
      <c r="CYI32" s="48"/>
      <c r="CYJ32" s="48"/>
      <c r="CYK32" s="48"/>
      <c r="CYL32" s="48"/>
      <c r="CYM32" s="49"/>
      <c r="CYN32" s="48"/>
      <c r="CYO32" s="48"/>
      <c r="CYP32" s="48"/>
      <c r="CYQ32" s="48"/>
      <c r="CYR32" s="48"/>
      <c r="CYS32" s="48"/>
      <c r="CYT32" s="48"/>
      <c r="CYU32" s="48"/>
      <c r="CYV32" s="48"/>
      <c r="CYW32" s="48"/>
      <c r="CYX32" s="48"/>
      <c r="CYY32" s="48"/>
      <c r="CYZ32" s="48"/>
      <c r="CZA32" s="49"/>
      <c r="CZB32" s="48"/>
      <c r="CZC32" s="48"/>
      <c r="CZD32" s="48"/>
      <c r="CZE32" s="48"/>
      <c r="CZF32" s="48"/>
      <c r="CZG32" s="48"/>
      <c r="CZH32" s="48"/>
      <c r="CZI32" s="48"/>
      <c r="CZJ32" s="48"/>
      <c r="CZK32" s="48"/>
      <c r="CZL32" s="48"/>
      <c r="CZM32" s="48"/>
      <c r="CZN32" s="48"/>
      <c r="CZO32" s="49"/>
      <c r="CZP32" s="48"/>
      <c r="CZQ32" s="48"/>
      <c r="CZR32" s="48"/>
      <c r="CZS32" s="48"/>
      <c r="CZT32" s="48"/>
      <c r="CZU32" s="48"/>
      <c r="CZV32" s="48"/>
      <c r="CZW32" s="48"/>
      <c r="CZX32" s="48"/>
      <c r="CZY32" s="48"/>
      <c r="CZZ32" s="48"/>
      <c r="DAA32" s="48"/>
      <c r="DAB32" s="48"/>
      <c r="DAC32" s="49"/>
      <c r="DAD32" s="48"/>
      <c r="DAE32" s="48"/>
      <c r="DAF32" s="48"/>
      <c r="DAG32" s="48"/>
      <c r="DAH32" s="48"/>
      <c r="DAI32" s="48"/>
      <c r="DAJ32" s="48"/>
      <c r="DAK32" s="48"/>
      <c r="DAL32" s="48"/>
      <c r="DAM32" s="48"/>
      <c r="DAN32" s="48"/>
      <c r="DAO32" s="48"/>
      <c r="DAP32" s="48"/>
      <c r="DAQ32" s="49"/>
      <c r="DAR32" s="48"/>
      <c r="DAS32" s="48"/>
      <c r="DAT32" s="48"/>
      <c r="DAU32" s="48"/>
      <c r="DAV32" s="48"/>
      <c r="DAW32" s="48"/>
      <c r="DAX32" s="48"/>
      <c r="DAY32" s="48"/>
      <c r="DAZ32" s="48"/>
      <c r="DBA32" s="48"/>
      <c r="DBB32" s="48"/>
      <c r="DBC32" s="48"/>
      <c r="DBD32" s="48"/>
      <c r="DBE32" s="49"/>
      <c r="DBF32" s="48"/>
      <c r="DBG32" s="48"/>
      <c r="DBH32" s="48"/>
      <c r="DBI32" s="48"/>
      <c r="DBJ32" s="48"/>
      <c r="DBK32" s="48"/>
      <c r="DBL32" s="48"/>
      <c r="DBM32" s="48"/>
      <c r="DBN32" s="48"/>
      <c r="DBO32" s="48"/>
      <c r="DBP32" s="48"/>
      <c r="DBQ32" s="48"/>
      <c r="DBR32" s="48"/>
      <c r="DBS32" s="49"/>
      <c r="DBT32" s="48"/>
      <c r="DBU32" s="48"/>
      <c r="DBV32" s="48"/>
      <c r="DBW32" s="48"/>
      <c r="DBX32" s="48"/>
      <c r="DBY32" s="48"/>
      <c r="DBZ32" s="48"/>
      <c r="DCA32" s="48"/>
      <c r="DCB32" s="48"/>
      <c r="DCC32" s="48"/>
      <c r="DCD32" s="48"/>
      <c r="DCE32" s="48"/>
      <c r="DCF32" s="48"/>
      <c r="DCG32" s="49"/>
      <c r="DCH32" s="48"/>
      <c r="DCI32" s="48"/>
      <c r="DCJ32" s="48"/>
      <c r="DCK32" s="48"/>
      <c r="DCL32" s="48"/>
      <c r="DCM32" s="48"/>
      <c r="DCN32" s="48"/>
      <c r="DCO32" s="48"/>
      <c r="DCP32" s="48"/>
      <c r="DCQ32" s="48"/>
      <c r="DCR32" s="48"/>
      <c r="DCS32" s="48"/>
      <c r="DCT32" s="48"/>
      <c r="DCU32" s="49"/>
      <c r="DCV32" s="48"/>
      <c r="DCW32" s="48"/>
      <c r="DCX32" s="48"/>
      <c r="DCY32" s="48"/>
      <c r="DCZ32" s="48"/>
      <c r="DDA32" s="48"/>
      <c r="DDB32" s="48"/>
      <c r="DDC32" s="48"/>
      <c r="DDD32" s="48"/>
      <c r="DDE32" s="48"/>
      <c r="DDF32" s="48"/>
      <c r="DDG32" s="48"/>
      <c r="DDH32" s="48"/>
      <c r="DDI32" s="49"/>
      <c r="DDJ32" s="48"/>
      <c r="DDK32" s="48"/>
      <c r="DDL32" s="48"/>
      <c r="DDM32" s="48"/>
      <c r="DDN32" s="48"/>
      <c r="DDO32" s="48"/>
      <c r="DDP32" s="48"/>
      <c r="DDQ32" s="48"/>
      <c r="DDR32" s="48"/>
      <c r="DDS32" s="48"/>
      <c r="DDT32" s="48"/>
      <c r="DDU32" s="48"/>
      <c r="DDV32" s="48"/>
      <c r="DDW32" s="49"/>
      <c r="DDX32" s="48"/>
      <c r="DDY32" s="48"/>
      <c r="DDZ32" s="48"/>
      <c r="DEA32" s="48"/>
      <c r="DEB32" s="48"/>
      <c r="DEC32" s="48"/>
      <c r="DED32" s="48"/>
      <c r="DEE32" s="48"/>
      <c r="DEF32" s="48"/>
      <c r="DEG32" s="48"/>
      <c r="DEH32" s="48"/>
      <c r="DEI32" s="48"/>
      <c r="DEJ32" s="48"/>
      <c r="DEK32" s="49"/>
      <c r="DEL32" s="48"/>
      <c r="DEM32" s="48"/>
      <c r="DEN32" s="48"/>
      <c r="DEO32" s="48"/>
      <c r="DEP32" s="48"/>
      <c r="DEQ32" s="48"/>
      <c r="DER32" s="48"/>
      <c r="DES32" s="48"/>
      <c r="DET32" s="48"/>
      <c r="DEU32" s="48"/>
      <c r="DEV32" s="48"/>
      <c r="DEW32" s="48"/>
      <c r="DEX32" s="48"/>
      <c r="DEY32" s="49"/>
      <c r="DEZ32" s="48"/>
      <c r="DFA32" s="48"/>
      <c r="DFB32" s="48"/>
      <c r="DFC32" s="48"/>
      <c r="DFD32" s="48"/>
      <c r="DFE32" s="48"/>
      <c r="DFF32" s="48"/>
      <c r="DFG32" s="48"/>
      <c r="DFH32" s="48"/>
      <c r="DFI32" s="48"/>
      <c r="DFJ32" s="48"/>
      <c r="DFK32" s="48"/>
      <c r="DFL32" s="48"/>
      <c r="DFM32" s="49"/>
      <c r="DFN32" s="48"/>
      <c r="DFO32" s="48"/>
      <c r="DFP32" s="48"/>
      <c r="DFQ32" s="48"/>
      <c r="DFR32" s="48"/>
      <c r="DFS32" s="48"/>
      <c r="DFT32" s="48"/>
      <c r="DFU32" s="48"/>
      <c r="DFV32" s="48"/>
      <c r="DFW32" s="48"/>
      <c r="DFX32" s="48"/>
      <c r="DFY32" s="48"/>
      <c r="DFZ32" s="48"/>
      <c r="DGA32" s="49"/>
      <c r="DGB32" s="48"/>
      <c r="DGC32" s="48"/>
      <c r="DGD32" s="48"/>
      <c r="DGE32" s="48"/>
      <c r="DGF32" s="48"/>
      <c r="DGG32" s="48"/>
      <c r="DGH32" s="48"/>
      <c r="DGI32" s="48"/>
      <c r="DGJ32" s="48"/>
      <c r="DGK32" s="48"/>
      <c r="DGL32" s="48"/>
      <c r="DGM32" s="48"/>
      <c r="DGN32" s="48"/>
      <c r="DGO32" s="49"/>
      <c r="DGP32" s="48"/>
      <c r="DGQ32" s="48"/>
      <c r="DGR32" s="48"/>
      <c r="DGS32" s="48"/>
      <c r="DGT32" s="48"/>
      <c r="DGU32" s="48"/>
      <c r="DGV32" s="48"/>
      <c r="DGW32" s="48"/>
      <c r="DGX32" s="48"/>
      <c r="DGY32" s="48"/>
      <c r="DGZ32" s="48"/>
      <c r="DHA32" s="48"/>
      <c r="DHB32" s="48"/>
      <c r="DHC32" s="49"/>
      <c r="DHD32" s="48"/>
      <c r="DHE32" s="48"/>
      <c r="DHF32" s="48"/>
      <c r="DHG32" s="48"/>
      <c r="DHH32" s="48"/>
      <c r="DHI32" s="48"/>
      <c r="DHJ32" s="48"/>
      <c r="DHK32" s="48"/>
      <c r="DHL32" s="48"/>
      <c r="DHM32" s="48"/>
      <c r="DHN32" s="48"/>
      <c r="DHO32" s="48"/>
      <c r="DHP32" s="48"/>
      <c r="DHQ32" s="49"/>
      <c r="DHR32" s="48"/>
      <c r="DHS32" s="48"/>
      <c r="DHT32" s="48"/>
      <c r="DHU32" s="48"/>
      <c r="DHV32" s="48"/>
      <c r="DHW32" s="48"/>
      <c r="DHX32" s="48"/>
      <c r="DHY32" s="48"/>
      <c r="DHZ32" s="48"/>
      <c r="DIA32" s="48"/>
      <c r="DIB32" s="48"/>
      <c r="DIC32" s="48"/>
      <c r="DID32" s="48"/>
      <c r="DIE32" s="49"/>
      <c r="DIF32" s="48"/>
      <c r="DIG32" s="48"/>
      <c r="DIH32" s="48"/>
      <c r="DII32" s="48"/>
      <c r="DIJ32" s="48"/>
      <c r="DIK32" s="48"/>
      <c r="DIL32" s="48"/>
      <c r="DIM32" s="48"/>
      <c r="DIN32" s="48"/>
      <c r="DIO32" s="48"/>
      <c r="DIP32" s="48"/>
      <c r="DIQ32" s="48"/>
      <c r="DIR32" s="48"/>
      <c r="DIS32" s="49"/>
      <c r="DIT32" s="48"/>
      <c r="DIU32" s="48"/>
      <c r="DIV32" s="48"/>
      <c r="DIW32" s="48"/>
      <c r="DIX32" s="48"/>
      <c r="DIY32" s="48"/>
      <c r="DIZ32" s="48"/>
      <c r="DJA32" s="48"/>
      <c r="DJB32" s="48"/>
      <c r="DJC32" s="48"/>
      <c r="DJD32" s="48"/>
      <c r="DJE32" s="48"/>
      <c r="DJF32" s="48"/>
      <c r="DJG32" s="49"/>
      <c r="DJH32" s="48"/>
      <c r="DJI32" s="48"/>
      <c r="DJJ32" s="48"/>
      <c r="DJK32" s="48"/>
      <c r="DJL32" s="48"/>
      <c r="DJM32" s="48"/>
      <c r="DJN32" s="48"/>
      <c r="DJO32" s="48"/>
      <c r="DJP32" s="48"/>
      <c r="DJQ32" s="48"/>
      <c r="DJR32" s="48"/>
      <c r="DJS32" s="48"/>
      <c r="DJT32" s="48"/>
      <c r="DJU32" s="49"/>
      <c r="DJV32" s="48"/>
      <c r="DJW32" s="48"/>
      <c r="DJX32" s="48"/>
      <c r="DJY32" s="48"/>
      <c r="DJZ32" s="48"/>
      <c r="DKA32" s="48"/>
      <c r="DKB32" s="48"/>
      <c r="DKC32" s="48"/>
      <c r="DKD32" s="48"/>
      <c r="DKE32" s="48"/>
      <c r="DKF32" s="48"/>
      <c r="DKG32" s="48"/>
      <c r="DKH32" s="48"/>
      <c r="DKI32" s="49"/>
      <c r="DKJ32" s="48"/>
      <c r="DKK32" s="48"/>
      <c r="DKL32" s="48"/>
      <c r="DKM32" s="48"/>
      <c r="DKN32" s="48"/>
      <c r="DKO32" s="48"/>
      <c r="DKP32" s="48"/>
      <c r="DKQ32" s="48"/>
      <c r="DKR32" s="48"/>
      <c r="DKS32" s="48"/>
      <c r="DKT32" s="48"/>
      <c r="DKU32" s="48"/>
      <c r="DKV32" s="48"/>
      <c r="DKW32" s="49"/>
      <c r="DKX32" s="48"/>
      <c r="DKY32" s="48"/>
      <c r="DKZ32" s="48"/>
      <c r="DLA32" s="48"/>
      <c r="DLB32" s="48"/>
      <c r="DLC32" s="48"/>
      <c r="DLD32" s="48"/>
      <c r="DLE32" s="48"/>
      <c r="DLF32" s="48"/>
      <c r="DLG32" s="48"/>
      <c r="DLH32" s="48"/>
      <c r="DLI32" s="48"/>
      <c r="DLJ32" s="48"/>
      <c r="DLK32" s="49"/>
      <c r="DLL32" s="48"/>
      <c r="DLM32" s="48"/>
      <c r="DLN32" s="48"/>
      <c r="DLO32" s="48"/>
      <c r="DLP32" s="48"/>
      <c r="DLQ32" s="48"/>
      <c r="DLR32" s="48"/>
      <c r="DLS32" s="48"/>
      <c r="DLT32" s="48"/>
      <c r="DLU32" s="48"/>
      <c r="DLV32" s="48"/>
      <c r="DLW32" s="48"/>
      <c r="DLX32" s="48"/>
      <c r="DLY32" s="49"/>
      <c r="DLZ32" s="48"/>
      <c r="DMA32" s="48"/>
      <c r="DMB32" s="48"/>
      <c r="DMC32" s="48"/>
      <c r="DMD32" s="48"/>
      <c r="DME32" s="48"/>
      <c r="DMF32" s="48"/>
      <c r="DMG32" s="48"/>
      <c r="DMH32" s="48"/>
      <c r="DMI32" s="48"/>
      <c r="DMJ32" s="48"/>
      <c r="DMK32" s="48"/>
      <c r="DML32" s="48"/>
      <c r="DMM32" s="49"/>
      <c r="DMN32" s="48"/>
      <c r="DMO32" s="48"/>
      <c r="DMP32" s="48"/>
      <c r="DMQ32" s="48"/>
      <c r="DMR32" s="48"/>
      <c r="DMS32" s="48"/>
      <c r="DMT32" s="48"/>
      <c r="DMU32" s="48"/>
      <c r="DMV32" s="48"/>
      <c r="DMW32" s="48"/>
      <c r="DMX32" s="48"/>
      <c r="DMY32" s="48"/>
      <c r="DMZ32" s="48"/>
      <c r="DNA32" s="49"/>
      <c r="DNB32" s="48"/>
      <c r="DNC32" s="48"/>
      <c r="DND32" s="48"/>
      <c r="DNE32" s="48"/>
      <c r="DNF32" s="48"/>
      <c r="DNG32" s="48"/>
      <c r="DNH32" s="48"/>
      <c r="DNI32" s="48"/>
      <c r="DNJ32" s="48"/>
      <c r="DNK32" s="48"/>
      <c r="DNL32" s="48"/>
      <c r="DNM32" s="48"/>
      <c r="DNN32" s="48"/>
      <c r="DNO32" s="49"/>
      <c r="DNP32" s="48"/>
      <c r="DNQ32" s="48"/>
      <c r="DNR32" s="48"/>
      <c r="DNS32" s="48"/>
      <c r="DNT32" s="48"/>
      <c r="DNU32" s="48"/>
      <c r="DNV32" s="48"/>
      <c r="DNW32" s="48"/>
      <c r="DNX32" s="48"/>
      <c r="DNY32" s="48"/>
      <c r="DNZ32" s="48"/>
      <c r="DOA32" s="48"/>
      <c r="DOB32" s="48"/>
      <c r="DOC32" s="49"/>
      <c r="DOD32" s="48"/>
      <c r="DOE32" s="48"/>
      <c r="DOF32" s="48"/>
      <c r="DOG32" s="48"/>
      <c r="DOH32" s="48"/>
      <c r="DOI32" s="48"/>
      <c r="DOJ32" s="48"/>
      <c r="DOK32" s="48"/>
      <c r="DOL32" s="48"/>
      <c r="DOM32" s="48"/>
      <c r="DON32" s="48"/>
      <c r="DOO32" s="48"/>
      <c r="DOP32" s="48"/>
      <c r="DOQ32" s="49"/>
      <c r="DOR32" s="48"/>
      <c r="DOS32" s="48"/>
      <c r="DOT32" s="48"/>
      <c r="DOU32" s="48"/>
      <c r="DOV32" s="48"/>
      <c r="DOW32" s="48"/>
      <c r="DOX32" s="48"/>
      <c r="DOY32" s="48"/>
      <c r="DOZ32" s="48"/>
      <c r="DPA32" s="48"/>
      <c r="DPB32" s="48"/>
      <c r="DPC32" s="48"/>
      <c r="DPD32" s="48"/>
      <c r="DPE32" s="49"/>
      <c r="DPF32" s="48"/>
      <c r="DPG32" s="48"/>
      <c r="DPH32" s="48"/>
      <c r="DPI32" s="48"/>
      <c r="DPJ32" s="48"/>
      <c r="DPK32" s="48"/>
      <c r="DPL32" s="48"/>
      <c r="DPM32" s="48"/>
      <c r="DPN32" s="48"/>
      <c r="DPO32" s="48"/>
      <c r="DPP32" s="48"/>
      <c r="DPQ32" s="48"/>
      <c r="DPR32" s="48"/>
      <c r="DPS32" s="49"/>
      <c r="DPT32" s="48"/>
      <c r="DPU32" s="48"/>
      <c r="DPV32" s="48"/>
      <c r="DPW32" s="48"/>
      <c r="DPX32" s="48"/>
      <c r="DPY32" s="48"/>
      <c r="DPZ32" s="48"/>
      <c r="DQA32" s="48"/>
      <c r="DQB32" s="48"/>
      <c r="DQC32" s="48"/>
      <c r="DQD32" s="48"/>
      <c r="DQE32" s="48"/>
      <c r="DQF32" s="48"/>
      <c r="DQG32" s="49"/>
      <c r="DQH32" s="48"/>
      <c r="DQI32" s="48"/>
      <c r="DQJ32" s="48"/>
      <c r="DQK32" s="48"/>
      <c r="DQL32" s="48"/>
      <c r="DQM32" s="48"/>
      <c r="DQN32" s="48"/>
      <c r="DQO32" s="48"/>
      <c r="DQP32" s="48"/>
      <c r="DQQ32" s="48"/>
      <c r="DQR32" s="48"/>
      <c r="DQS32" s="48"/>
      <c r="DQT32" s="48"/>
      <c r="DQU32" s="49"/>
      <c r="DQV32" s="48"/>
      <c r="DQW32" s="48"/>
      <c r="DQX32" s="48"/>
      <c r="DQY32" s="48"/>
      <c r="DQZ32" s="48"/>
      <c r="DRA32" s="48"/>
      <c r="DRB32" s="48"/>
      <c r="DRC32" s="48"/>
      <c r="DRD32" s="48"/>
      <c r="DRE32" s="48"/>
      <c r="DRF32" s="48"/>
      <c r="DRG32" s="48"/>
      <c r="DRH32" s="48"/>
      <c r="DRI32" s="49"/>
      <c r="DRJ32" s="48"/>
      <c r="DRK32" s="48"/>
      <c r="DRL32" s="48"/>
      <c r="DRM32" s="48"/>
      <c r="DRN32" s="48"/>
      <c r="DRO32" s="48"/>
      <c r="DRP32" s="48"/>
      <c r="DRQ32" s="48"/>
      <c r="DRR32" s="48"/>
      <c r="DRS32" s="48"/>
      <c r="DRT32" s="48"/>
      <c r="DRU32" s="48"/>
      <c r="DRV32" s="48"/>
      <c r="DRW32" s="49"/>
      <c r="DRX32" s="48"/>
      <c r="DRY32" s="48"/>
      <c r="DRZ32" s="48"/>
      <c r="DSA32" s="48"/>
      <c r="DSB32" s="48"/>
      <c r="DSC32" s="48"/>
      <c r="DSD32" s="48"/>
      <c r="DSE32" s="48"/>
      <c r="DSF32" s="48"/>
      <c r="DSG32" s="48"/>
      <c r="DSH32" s="48"/>
      <c r="DSI32" s="48"/>
      <c r="DSJ32" s="48"/>
      <c r="DSK32" s="49"/>
      <c r="DSL32" s="48"/>
      <c r="DSM32" s="48"/>
      <c r="DSN32" s="48"/>
      <c r="DSO32" s="48"/>
      <c r="DSP32" s="48"/>
      <c r="DSQ32" s="48"/>
      <c r="DSR32" s="48"/>
      <c r="DSS32" s="48"/>
      <c r="DST32" s="48"/>
      <c r="DSU32" s="48"/>
      <c r="DSV32" s="48"/>
      <c r="DSW32" s="48"/>
      <c r="DSX32" s="48"/>
      <c r="DSY32" s="49"/>
      <c r="DSZ32" s="48"/>
      <c r="DTA32" s="48"/>
      <c r="DTB32" s="48"/>
      <c r="DTC32" s="48"/>
      <c r="DTD32" s="48"/>
      <c r="DTE32" s="48"/>
      <c r="DTF32" s="48"/>
      <c r="DTG32" s="48"/>
      <c r="DTH32" s="48"/>
      <c r="DTI32" s="48"/>
      <c r="DTJ32" s="48"/>
      <c r="DTK32" s="48"/>
      <c r="DTL32" s="48"/>
      <c r="DTM32" s="49"/>
      <c r="DTN32" s="48"/>
      <c r="DTO32" s="48"/>
      <c r="DTP32" s="48"/>
      <c r="DTQ32" s="48"/>
      <c r="DTR32" s="48"/>
      <c r="DTS32" s="48"/>
      <c r="DTT32" s="48"/>
      <c r="DTU32" s="48"/>
      <c r="DTV32" s="48"/>
      <c r="DTW32" s="48"/>
      <c r="DTX32" s="48"/>
      <c r="DTY32" s="48"/>
      <c r="DTZ32" s="48"/>
      <c r="DUA32" s="49"/>
      <c r="DUB32" s="48"/>
      <c r="DUC32" s="48"/>
      <c r="DUD32" s="48"/>
      <c r="DUE32" s="48"/>
      <c r="DUF32" s="48"/>
      <c r="DUG32" s="48"/>
      <c r="DUH32" s="48"/>
      <c r="DUI32" s="48"/>
      <c r="DUJ32" s="48"/>
      <c r="DUK32" s="48"/>
      <c r="DUL32" s="48"/>
      <c r="DUM32" s="48"/>
      <c r="DUN32" s="48"/>
      <c r="DUO32" s="49"/>
      <c r="DUP32" s="48"/>
      <c r="DUQ32" s="48"/>
      <c r="DUR32" s="48"/>
      <c r="DUS32" s="48"/>
      <c r="DUT32" s="48"/>
      <c r="DUU32" s="48"/>
      <c r="DUV32" s="48"/>
      <c r="DUW32" s="48"/>
      <c r="DUX32" s="48"/>
      <c r="DUY32" s="48"/>
      <c r="DUZ32" s="48"/>
      <c r="DVA32" s="48"/>
      <c r="DVB32" s="48"/>
      <c r="DVC32" s="49"/>
      <c r="DVD32" s="48"/>
      <c r="DVE32" s="48"/>
      <c r="DVF32" s="48"/>
      <c r="DVG32" s="48"/>
      <c r="DVH32" s="48"/>
      <c r="DVI32" s="48"/>
      <c r="DVJ32" s="48"/>
      <c r="DVK32" s="48"/>
      <c r="DVL32" s="48"/>
      <c r="DVM32" s="48"/>
      <c r="DVN32" s="48"/>
      <c r="DVO32" s="48"/>
      <c r="DVP32" s="48"/>
      <c r="DVQ32" s="49"/>
      <c r="DVR32" s="48"/>
      <c r="DVS32" s="48"/>
      <c r="DVT32" s="48"/>
      <c r="DVU32" s="48"/>
      <c r="DVV32" s="48"/>
      <c r="DVW32" s="48"/>
      <c r="DVX32" s="48"/>
      <c r="DVY32" s="48"/>
      <c r="DVZ32" s="48"/>
      <c r="DWA32" s="48"/>
      <c r="DWB32" s="48"/>
      <c r="DWC32" s="48"/>
      <c r="DWD32" s="48"/>
      <c r="DWE32" s="49"/>
      <c r="DWF32" s="48"/>
      <c r="DWG32" s="48"/>
      <c r="DWH32" s="48"/>
      <c r="DWI32" s="48"/>
      <c r="DWJ32" s="48"/>
      <c r="DWK32" s="48"/>
      <c r="DWL32" s="48"/>
      <c r="DWM32" s="48"/>
      <c r="DWN32" s="48"/>
      <c r="DWO32" s="48"/>
      <c r="DWP32" s="48"/>
      <c r="DWQ32" s="48"/>
      <c r="DWR32" s="48"/>
      <c r="DWS32" s="49"/>
      <c r="DWT32" s="48"/>
      <c r="DWU32" s="48"/>
      <c r="DWV32" s="48"/>
      <c r="DWW32" s="48"/>
      <c r="DWX32" s="48"/>
      <c r="DWY32" s="48"/>
      <c r="DWZ32" s="48"/>
      <c r="DXA32" s="48"/>
      <c r="DXB32" s="48"/>
      <c r="DXC32" s="48"/>
      <c r="DXD32" s="48"/>
      <c r="DXE32" s="48"/>
      <c r="DXF32" s="48"/>
      <c r="DXG32" s="49"/>
      <c r="DXH32" s="48"/>
      <c r="DXI32" s="48"/>
      <c r="DXJ32" s="48"/>
      <c r="DXK32" s="48"/>
      <c r="DXL32" s="48"/>
      <c r="DXM32" s="48"/>
      <c r="DXN32" s="48"/>
      <c r="DXO32" s="48"/>
      <c r="DXP32" s="48"/>
      <c r="DXQ32" s="48"/>
      <c r="DXR32" s="48"/>
      <c r="DXS32" s="48"/>
      <c r="DXT32" s="48"/>
      <c r="DXU32" s="49"/>
      <c r="DXV32" s="48"/>
      <c r="DXW32" s="48"/>
      <c r="DXX32" s="48"/>
      <c r="DXY32" s="48"/>
      <c r="DXZ32" s="48"/>
      <c r="DYA32" s="48"/>
      <c r="DYB32" s="48"/>
      <c r="DYC32" s="48"/>
      <c r="DYD32" s="48"/>
      <c r="DYE32" s="48"/>
      <c r="DYF32" s="48"/>
      <c r="DYG32" s="48"/>
      <c r="DYH32" s="48"/>
      <c r="DYI32" s="49"/>
      <c r="DYJ32" s="48"/>
      <c r="DYK32" s="48"/>
      <c r="DYL32" s="48"/>
      <c r="DYM32" s="48"/>
      <c r="DYN32" s="48"/>
      <c r="DYO32" s="48"/>
      <c r="DYP32" s="48"/>
      <c r="DYQ32" s="48"/>
      <c r="DYR32" s="48"/>
      <c r="DYS32" s="48"/>
      <c r="DYT32" s="48"/>
      <c r="DYU32" s="48"/>
      <c r="DYV32" s="48"/>
      <c r="DYW32" s="49"/>
      <c r="DYX32" s="48"/>
      <c r="DYY32" s="48"/>
      <c r="DYZ32" s="48"/>
      <c r="DZA32" s="48"/>
      <c r="DZB32" s="48"/>
      <c r="DZC32" s="48"/>
      <c r="DZD32" s="48"/>
      <c r="DZE32" s="48"/>
      <c r="DZF32" s="48"/>
      <c r="DZG32" s="48"/>
      <c r="DZH32" s="48"/>
      <c r="DZI32" s="48"/>
      <c r="DZJ32" s="48"/>
      <c r="DZK32" s="49"/>
      <c r="DZL32" s="48"/>
      <c r="DZM32" s="48"/>
      <c r="DZN32" s="48"/>
      <c r="DZO32" s="48"/>
      <c r="DZP32" s="48"/>
      <c r="DZQ32" s="48"/>
      <c r="DZR32" s="48"/>
      <c r="DZS32" s="48"/>
      <c r="DZT32" s="48"/>
      <c r="DZU32" s="48"/>
      <c r="DZV32" s="48"/>
      <c r="DZW32" s="48"/>
      <c r="DZX32" s="48"/>
      <c r="DZY32" s="49"/>
      <c r="DZZ32" s="48"/>
      <c r="EAA32" s="48"/>
      <c r="EAB32" s="48"/>
      <c r="EAC32" s="48"/>
      <c r="EAD32" s="48"/>
      <c r="EAE32" s="48"/>
      <c r="EAF32" s="48"/>
      <c r="EAG32" s="48"/>
      <c r="EAH32" s="48"/>
      <c r="EAI32" s="48"/>
      <c r="EAJ32" s="48"/>
      <c r="EAK32" s="48"/>
      <c r="EAL32" s="48"/>
      <c r="EAM32" s="49"/>
      <c r="EAN32" s="48"/>
      <c r="EAO32" s="48"/>
      <c r="EAP32" s="48"/>
      <c r="EAQ32" s="48"/>
      <c r="EAR32" s="48"/>
      <c r="EAS32" s="48"/>
      <c r="EAT32" s="48"/>
      <c r="EAU32" s="48"/>
      <c r="EAV32" s="48"/>
      <c r="EAW32" s="48"/>
      <c r="EAX32" s="48"/>
      <c r="EAY32" s="48"/>
      <c r="EAZ32" s="48"/>
      <c r="EBA32" s="49"/>
      <c r="EBB32" s="48"/>
      <c r="EBC32" s="48"/>
      <c r="EBD32" s="48"/>
      <c r="EBE32" s="48"/>
      <c r="EBF32" s="48"/>
      <c r="EBG32" s="48"/>
      <c r="EBH32" s="48"/>
      <c r="EBI32" s="48"/>
      <c r="EBJ32" s="48"/>
      <c r="EBK32" s="48"/>
      <c r="EBL32" s="48"/>
      <c r="EBM32" s="48"/>
      <c r="EBN32" s="48"/>
      <c r="EBO32" s="49"/>
      <c r="EBP32" s="48"/>
      <c r="EBQ32" s="48"/>
      <c r="EBR32" s="48"/>
      <c r="EBS32" s="48"/>
      <c r="EBT32" s="48"/>
      <c r="EBU32" s="48"/>
      <c r="EBV32" s="48"/>
      <c r="EBW32" s="48"/>
      <c r="EBX32" s="48"/>
      <c r="EBY32" s="48"/>
      <c r="EBZ32" s="48"/>
      <c r="ECA32" s="48"/>
      <c r="ECB32" s="48"/>
      <c r="ECC32" s="49"/>
      <c r="ECD32" s="48"/>
      <c r="ECE32" s="48"/>
      <c r="ECF32" s="48"/>
      <c r="ECG32" s="48"/>
      <c r="ECH32" s="48"/>
      <c r="ECI32" s="48"/>
      <c r="ECJ32" s="48"/>
      <c r="ECK32" s="48"/>
      <c r="ECL32" s="48"/>
      <c r="ECM32" s="48"/>
      <c r="ECN32" s="48"/>
      <c r="ECO32" s="48"/>
      <c r="ECP32" s="48"/>
      <c r="ECQ32" s="49"/>
      <c r="ECR32" s="48"/>
      <c r="ECS32" s="48"/>
      <c r="ECT32" s="48"/>
      <c r="ECU32" s="48"/>
      <c r="ECV32" s="48"/>
      <c r="ECW32" s="48"/>
      <c r="ECX32" s="48"/>
      <c r="ECY32" s="48"/>
      <c r="ECZ32" s="48"/>
      <c r="EDA32" s="48"/>
      <c r="EDB32" s="48"/>
      <c r="EDC32" s="48"/>
      <c r="EDD32" s="48"/>
      <c r="EDE32" s="49"/>
      <c r="EDF32" s="48"/>
      <c r="EDG32" s="48"/>
      <c r="EDH32" s="48"/>
      <c r="EDI32" s="48"/>
      <c r="EDJ32" s="48"/>
      <c r="EDK32" s="48"/>
      <c r="EDL32" s="48"/>
      <c r="EDM32" s="48"/>
      <c r="EDN32" s="48"/>
      <c r="EDO32" s="48"/>
      <c r="EDP32" s="48"/>
      <c r="EDQ32" s="48"/>
      <c r="EDR32" s="48"/>
      <c r="EDS32" s="49"/>
      <c r="EDT32" s="48"/>
      <c r="EDU32" s="48"/>
      <c r="EDV32" s="48"/>
      <c r="EDW32" s="48"/>
      <c r="EDX32" s="48"/>
      <c r="EDY32" s="48"/>
      <c r="EDZ32" s="48"/>
      <c r="EEA32" s="48"/>
      <c r="EEB32" s="48"/>
      <c r="EEC32" s="48"/>
      <c r="EED32" s="48"/>
      <c r="EEE32" s="48"/>
      <c r="EEF32" s="48"/>
      <c r="EEG32" s="49"/>
      <c r="EEH32" s="48"/>
      <c r="EEI32" s="48"/>
      <c r="EEJ32" s="48"/>
      <c r="EEK32" s="48"/>
      <c r="EEL32" s="48"/>
      <c r="EEM32" s="48"/>
      <c r="EEN32" s="48"/>
      <c r="EEO32" s="48"/>
      <c r="EEP32" s="48"/>
      <c r="EEQ32" s="48"/>
      <c r="EER32" s="48"/>
      <c r="EES32" s="48"/>
      <c r="EET32" s="48"/>
      <c r="EEU32" s="49"/>
      <c r="EEV32" s="48"/>
      <c r="EEW32" s="48"/>
      <c r="EEX32" s="48"/>
      <c r="EEY32" s="48"/>
      <c r="EEZ32" s="48"/>
      <c r="EFA32" s="48"/>
      <c r="EFB32" s="48"/>
      <c r="EFC32" s="48"/>
      <c r="EFD32" s="48"/>
      <c r="EFE32" s="48"/>
      <c r="EFF32" s="48"/>
      <c r="EFG32" s="48"/>
      <c r="EFH32" s="48"/>
      <c r="EFI32" s="49"/>
      <c r="EFJ32" s="48"/>
      <c r="EFK32" s="48"/>
      <c r="EFL32" s="48"/>
      <c r="EFM32" s="48"/>
      <c r="EFN32" s="48"/>
      <c r="EFO32" s="48"/>
      <c r="EFP32" s="48"/>
      <c r="EFQ32" s="48"/>
      <c r="EFR32" s="48"/>
      <c r="EFS32" s="48"/>
      <c r="EFT32" s="48"/>
      <c r="EFU32" s="48"/>
      <c r="EFV32" s="48"/>
      <c r="EFW32" s="49"/>
      <c r="EFX32" s="48"/>
      <c r="EFY32" s="48"/>
      <c r="EFZ32" s="48"/>
      <c r="EGA32" s="48"/>
      <c r="EGB32" s="48"/>
      <c r="EGC32" s="48"/>
      <c r="EGD32" s="48"/>
      <c r="EGE32" s="48"/>
      <c r="EGF32" s="48"/>
      <c r="EGG32" s="48"/>
      <c r="EGH32" s="48"/>
      <c r="EGI32" s="48"/>
      <c r="EGJ32" s="48"/>
      <c r="EGK32" s="49"/>
      <c r="EGL32" s="48"/>
      <c r="EGM32" s="48"/>
      <c r="EGN32" s="48"/>
      <c r="EGO32" s="48"/>
      <c r="EGP32" s="48"/>
      <c r="EGQ32" s="48"/>
      <c r="EGR32" s="48"/>
      <c r="EGS32" s="48"/>
      <c r="EGT32" s="48"/>
      <c r="EGU32" s="48"/>
      <c r="EGV32" s="48"/>
      <c r="EGW32" s="48"/>
      <c r="EGX32" s="48"/>
      <c r="EGY32" s="49"/>
      <c r="EGZ32" s="48"/>
      <c r="EHA32" s="48"/>
      <c r="EHB32" s="48"/>
      <c r="EHC32" s="48"/>
      <c r="EHD32" s="48"/>
      <c r="EHE32" s="48"/>
      <c r="EHF32" s="48"/>
      <c r="EHG32" s="48"/>
      <c r="EHH32" s="48"/>
      <c r="EHI32" s="48"/>
      <c r="EHJ32" s="48"/>
      <c r="EHK32" s="48"/>
      <c r="EHL32" s="48"/>
      <c r="EHM32" s="49"/>
      <c r="EHN32" s="48"/>
      <c r="EHO32" s="48"/>
      <c r="EHP32" s="48"/>
      <c r="EHQ32" s="48"/>
      <c r="EHR32" s="48"/>
      <c r="EHS32" s="48"/>
      <c r="EHT32" s="48"/>
      <c r="EHU32" s="48"/>
      <c r="EHV32" s="48"/>
      <c r="EHW32" s="48"/>
      <c r="EHX32" s="48"/>
      <c r="EHY32" s="48"/>
      <c r="EHZ32" s="48"/>
      <c r="EIA32" s="49"/>
      <c r="EIB32" s="48"/>
      <c r="EIC32" s="48"/>
      <c r="EID32" s="48"/>
      <c r="EIE32" s="48"/>
      <c r="EIF32" s="48"/>
      <c r="EIG32" s="48"/>
      <c r="EIH32" s="48"/>
      <c r="EII32" s="48"/>
      <c r="EIJ32" s="48"/>
      <c r="EIK32" s="48"/>
      <c r="EIL32" s="48"/>
      <c r="EIM32" s="48"/>
      <c r="EIN32" s="48"/>
      <c r="EIO32" s="49"/>
      <c r="EIP32" s="48"/>
      <c r="EIQ32" s="48"/>
      <c r="EIR32" s="48"/>
      <c r="EIS32" s="48"/>
      <c r="EIT32" s="48"/>
      <c r="EIU32" s="48"/>
      <c r="EIV32" s="48"/>
      <c r="EIW32" s="48"/>
      <c r="EIX32" s="48"/>
      <c r="EIY32" s="48"/>
      <c r="EIZ32" s="48"/>
      <c r="EJA32" s="48"/>
      <c r="EJB32" s="48"/>
      <c r="EJC32" s="49"/>
      <c r="EJD32" s="48"/>
      <c r="EJE32" s="48"/>
      <c r="EJF32" s="48"/>
      <c r="EJG32" s="48"/>
      <c r="EJH32" s="48"/>
      <c r="EJI32" s="48"/>
      <c r="EJJ32" s="48"/>
      <c r="EJK32" s="48"/>
      <c r="EJL32" s="48"/>
      <c r="EJM32" s="48"/>
      <c r="EJN32" s="48"/>
      <c r="EJO32" s="48"/>
      <c r="EJP32" s="48"/>
      <c r="EJQ32" s="49"/>
      <c r="EJR32" s="48"/>
      <c r="EJS32" s="48"/>
      <c r="EJT32" s="48"/>
      <c r="EJU32" s="48"/>
      <c r="EJV32" s="48"/>
      <c r="EJW32" s="48"/>
      <c r="EJX32" s="48"/>
      <c r="EJY32" s="48"/>
      <c r="EJZ32" s="48"/>
      <c r="EKA32" s="48"/>
      <c r="EKB32" s="48"/>
      <c r="EKC32" s="48"/>
      <c r="EKD32" s="48"/>
      <c r="EKE32" s="49"/>
      <c r="EKF32" s="48"/>
      <c r="EKG32" s="48"/>
      <c r="EKH32" s="48"/>
      <c r="EKI32" s="48"/>
      <c r="EKJ32" s="48"/>
      <c r="EKK32" s="48"/>
      <c r="EKL32" s="48"/>
      <c r="EKM32" s="48"/>
      <c r="EKN32" s="48"/>
      <c r="EKO32" s="48"/>
      <c r="EKP32" s="48"/>
      <c r="EKQ32" s="48"/>
      <c r="EKR32" s="48"/>
      <c r="EKS32" s="49"/>
      <c r="EKT32" s="48"/>
      <c r="EKU32" s="48"/>
      <c r="EKV32" s="48"/>
      <c r="EKW32" s="48"/>
      <c r="EKX32" s="48"/>
      <c r="EKY32" s="48"/>
      <c r="EKZ32" s="48"/>
      <c r="ELA32" s="48"/>
      <c r="ELB32" s="48"/>
      <c r="ELC32" s="48"/>
      <c r="ELD32" s="48"/>
      <c r="ELE32" s="48"/>
      <c r="ELF32" s="48"/>
      <c r="ELG32" s="49"/>
      <c r="ELH32" s="48"/>
      <c r="ELI32" s="48"/>
      <c r="ELJ32" s="48"/>
      <c r="ELK32" s="48"/>
      <c r="ELL32" s="48"/>
      <c r="ELM32" s="48"/>
      <c r="ELN32" s="48"/>
      <c r="ELO32" s="48"/>
      <c r="ELP32" s="48"/>
      <c r="ELQ32" s="48"/>
      <c r="ELR32" s="48"/>
      <c r="ELS32" s="48"/>
      <c r="ELT32" s="48"/>
      <c r="ELU32" s="49"/>
      <c r="ELV32" s="48"/>
      <c r="ELW32" s="48"/>
      <c r="ELX32" s="48"/>
      <c r="ELY32" s="48"/>
      <c r="ELZ32" s="48"/>
      <c r="EMA32" s="48"/>
      <c r="EMB32" s="48"/>
      <c r="EMC32" s="48"/>
      <c r="EMD32" s="48"/>
      <c r="EME32" s="48"/>
      <c r="EMF32" s="48"/>
      <c r="EMG32" s="48"/>
      <c r="EMH32" s="48"/>
      <c r="EMI32" s="49"/>
      <c r="EMJ32" s="48"/>
      <c r="EMK32" s="48"/>
      <c r="EML32" s="48"/>
      <c r="EMM32" s="48"/>
      <c r="EMN32" s="48"/>
      <c r="EMO32" s="48"/>
      <c r="EMP32" s="48"/>
      <c r="EMQ32" s="48"/>
      <c r="EMR32" s="48"/>
      <c r="EMS32" s="48"/>
      <c r="EMT32" s="48"/>
      <c r="EMU32" s="48"/>
      <c r="EMV32" s="48"/>
      <c r="EMW32" s="49"/>
      <c r="EMX32" s="48"/>
      <c r="EMY32" s="48"/>
      <c r="EMZ32" s="48"/>
      <c r="ENA32" s="48"/>
      <c r="ENB32" s="48"/>
      <c r="ENC32" s="48"/>
      <c r="END32" s="48"/>
      <c r="ENE32" s="48"/>
      <c r="ENF32" s="48"/>
      <c r="ENG32" s="48"/>
      <c r="ENH32" s="48"/>
      <c r="ENI32" s="48"/>
      <c r="ENJ32" s="48"/>
      <c r="ENK32" s="49"/>
      <c r="ENL32" s="48"/>
      <c r="ENM32" s="48"/>
      <c r="ENN32" s="48"/>
      <c r="ENO32" s="48"/>
      <c r="ENP32" s="48"/>
      <c r="ENQ32" s="48"/>
      <c r="ENR32" s="48"/>
      <c r="ENS32" s="48"/>
      <c r="ENT32" s="48"/>
      <c r="ENU32" s="48"/>
      <c r="ENV32" s="48"/>
      <c r="ENW32" s="48"/>
      <c r="ENX32" s="48"/>
      <c r="ENY32" s="49"/>
      <c r="ENZ32" s="48"/>
      <c r="EOA32" s="48"/>
      <c r="EOB32" s="48"/>
      <c r="EOC32" s="48"/>
      <c r="EOD32" s="48"/>
      <c r="EOE32" s="48"/>
      <c r="EOF32" s="48"/>
      <c r="EOG32" s="48"/>
      <c r="EOH32" s="48"/>
      <c r="EOI32" s="48"/>
      <c r="EOJ32" s="48"/>
      <c r="EOK32" s="48"/>
      <c r="EOL32" s="48"/>
      <c r="EOM32" s="49"/>
      <c r="EON32" s="48"/>
      <c r="EOO32" s="48"/>
      <c r="EOP32" s="48"/>
      <c r="EOQ32" s="48"/>
      <c r="EOR32" s="48"/>
      <c r="EOS32" s="48"/>
      <c r="EOT32" s="48"/>
      <c r="EOU32" s="48"/>
      <c r="EOV32" s="48"/>
      <c r="EOW32" s="48"/>
      <c r="EOX32" s="48"/>
      <c r="EOY32" s="48"/>
      <c r="EOZ32" s="48"/>
      <c r="EPA32" s="49"/>
      <c r="EPB32" s="48"/>
      <c r="EPC32" s="48"/>
      <c r="EPD32" s="48"/>
      <c r="EPE32" s="48"/>
      <c r="EPF32" s="48"/>
      <c r="EPG32" s="48"/>
      <c r="EPH32" s="48"/>
      <c r="EPI32" s="48"/>
      <c r="EPJ32" s="48"/>
      <c r="EPK32" s="48"/>
      <c r="EPL32" s="48"/>
      <c r="EPM32" s="48"/>
      <c r="EPN32" s="48"/>
      <c r="EPO32" s="49"/>
      <c r="EPP32" s="48"/>
      <c r="EPQ32" s="48"/>
      <c r="EPR32" s="48"/>
      <c r="EPS32" s="48"/>
      <c r="EPT32" s="48"/>
      <c r="EPU32" s="48"/>
      <c r="EPV32" s="48"/>
      <c r="EPW32" s="48"/>
      <c r="EPX32" s="48"/>
      <c r="EPY32" s="48"/>
      <c r="EPZ32" s="48"/>
      <c r="EQA32" s="48"/>
      <c r="EQB32" s="48"/>
      <c r="EQC32" s="49"/>
      <c r="EQD32" s="48"/>
      <c r="EQE32" s="48"/>
      <c r="EQF32" s="48"/>
      <c r="EQG32" s="48"/>
      <c r="EQH32" s="48"/>
      <c r="EQI32" s="48"/>
      <c r="EQJ32" s="48"/>
      <c r="EQK32" s="48"/>
      <c r="EQL32" s="48"/>
      <c r="EQM32" s="48"/>
      <c r="EQN32" s="48"/>
      <c r="EQO32" s="48"/>
      <c r="EQP32" s="48"/>
      <c r="EQQ32" s="49"/>
      <c r="EQR32" s="48"/>
      <c r="EQS32" s="48"/>
      <c r="EQT32" s="48"/>
      <c r="EQU32" s="48"/>
      <c r="EQV32" s="48"/>
      <c r="EQW32" s="48"/>
      <c r="EQX32" s="48"/>
      <c r="EQY32" s="48"/>
      <c r="EQZ32" s="48"/>
      <c r="ERA32" s="48"/>
      <c r="ERB32" s="48"/>
      <c r="ERC32" s="48"/>
      <c r="ERD32" s="48"/>
      <c r="ERE32" s="49"/>
      <c r="ERF32" s="48"/>
      <c r="ERG32" s="48"/>
      <c r="ERH32" s="48"/>
      <c r="ERI32" s="48"/>
      <c r="ERJ32" s="48"/>
      <c r="ERK32" s="48"/>
      <c r="ERL32" s="48"/>
      <c r="ERM32" s="48"/>
      <c r="ERN32" s="48"/>
      <c r="ERO32" s="48"/>
      <c r="ERP32" s="48"/>
      <c r="ERQ32" s="48"/>
      <c r="ERR32" s="48"/>
      <c r="ERS32" s="49"/>
      <c r="ERT32" s="48"/>
      <c r="ERU32" s="48"/>
      <c r="ERV32" s="48"/>
      <c r="ERW32" s="48"/>
      <c r="ERX32" s="48"/>
      <c r="ERY32" s="48"/>
      <c r="ERZ32" s="48"/>
      <c r="ESA32" s="48"/>
      <c r="ESB32" s="48"/>
      <c r="ESC32" s="48"/>
      <c r="ESD32" s="48"/>
      <c r="ESE32" s="48"/>
      <c r="ESF32" s="48"/>
      <c r="ESG32" s="49"/>
      <c r="ESH32" s="48"/>
      <c r="ESI32" s="48"/>
      <c r="ESJ32" s="48"/>
      <c r="ESK32" s="48"/>
      <c r="ESL32" s="48"/>
      <c r="ESM32" s="48"/>
      <c r="ESN32" s="48"/>
      <c r="ESO32" s="48"/>
      <c r="ESP32" s="48"/>
      <c r="ESQ32" s="48"/>
      <c r="ESR32" s="48"/>
      <c r="ESS32" s="48"/>
      <c r="EST32" s="48"/>
      <c r="ESU32" s="49"/>
      <c r="ESV32" s="48"/>
      <c r="ESW32" s="48"/>
      <c r="ESX32" s="48"/>
      <c r="ESY32" s="48"/>
      <c r="ESZ32" s="48"/>
      <c r="ETA32" s="48"/>
      <c r="ETB32" s="48"/>
      <c r="ETC32" s="48"/>
      <c r="ETD32" s="48"/>
      <c r="ETE32" s="48"/>
      <c r="ETF32" s="48"/>
      <c r="ETG32" s="48"/>
      <c r="ETH32" s="48"/>
      <c r="ETI32" s="49"/>
      <c r="ETJ32" s="48"/>
      <c r="ETK32" s="48"/>
      <c r="ETL32" s="48"/>
      <c r="ETM32" s="48"/>
      <c r="ETN32" s="48"/>
      <c r="ETO32" s="48"/>
      <c r="ETP32" s="48"/>
      <c r="ETQ32" s="48"/>
      <c r="ETR32" s="48"/>
      <c r="ETS32" s="48"/>
      <c r="ETT32" s="48"/>
      <c r="ETU32" s="48"/>
      <c r="ETV32" s="48"/>
      <c r="ETW32" s="49"/>
      <c r="ETX32" s="48"/>
      <c r="ETY32" s="48"/>
      <c r="ETZ32" s="48"/>
      <c r="EUA32" s="48"/>
      <c r="EUB32" s="48"/>
      <c r="EUC32" s="48"/>
      <c r="EUD32" s="48"/>
      <c r="EUE32" s="48"/>
      <c r="EUF32" s="48"/>
      <c r="EUG32" s="48"/>
      <c r="EUH32" s="48"/>
      <c r="EUI32" s="48"/>
      <c r="EUJ32" s="48"/>
      <c r="EUK32" s="49"/>
      <c r="EUL32" s="48"/>
      <c r="EUM32" s="48"/>
      <c r="EUN32" s="48"/>
      <c r="EUO32" s="48"/>
      <c r="EUP32" s="48"/>
      <c r="EUQ32" s="48"/>
      <c r="EUR32" s="48"/>
      <c r="EUS32" s="48"/>
      <c r="EUT32" s="48"/>
      <c r="EUU32" s="48"/>
      <c r="EUV32" s="48"/>
      <c r="EUW32" s="48"/>
      <c r="EUX32" s="48"/>
      <c r="EUY32" s="49"/>
      <c r="EUZ32" s="48"/>
      <c r="EVA32" s="48"/>
      <c r="EVB32" s="48"/>
      <c r="EVC32" s="48"/>
      <c r="EVD32" s="48"/>
      <c r="EVE32" s="48"/>
      <c r="EVF32" s="48"/>
      <c r="EVG32" s="48"/>
      <c r="EVH32" s="48"/>
      <c r="EVI32" s="48"/>
      <c r="EVJ32" s="48"/>
      <c r="EVK32" s="48"/>
      <c r="EVL32" s="48"/>
      <c r="EVM32" s="49"/>
      <c r="EVN32" s="48"/>
      <c r="EVO32" s="48"/>
      <c r="EVP32" s="48"/>
      <c r="EVQ32" s="48"/>
      <c r="EVR32" s="48"/>
      <c r="EVS32" s="48"/>
      <c r="EVT32" s="48"/>
      <c r="EVU32" s="48"/>
      <c r="EVV32" s="48"/>
      <c r="EVW32" s="48"/>
      <c r="EVX32" s="48"/>
      <c r="EVY32" s="48"/>
      <c r="EVZ32" s="48"/>
      <c r="EWA32" s="49"/>
      <c r="EWB32" s="48"/>
      <c r="EWC32" s="48"/>
      <c r="EWD32" s="48"/>
      <c r="EWE32" s="48"/>
      <c r="EWF32" s="48"/>
      <c r="EWG32" s="48"/>
      <c r="EWH32" s="48"/>
      <c r="EWI32" s="48"/>
      <c r="EWJ32" s="48"/>
      <c r="EWK32" s="48"/>
      <c r="EWL32" s="48"/>
      <c r="EWM32" s="48"/>
      <c r="EWN32" s="48"/>
      <c r="EWO32" s="49"/>
      <c r="EWP32" s="48"/>
      <c r="EWQ32" s="48"/>
      <c r="EWR32" s="48"/>
      <c r="EWS32" s="48"/>
      <c r="EWT32" s="48"/>
      <c r="EWU32" s="48"/>
      <c r="EWV32" s="48"/>
      <c r="EWW32" s="48"/>
      <c r="EWX32" s="48"/>
      <c r="EWY32" s="48"/>
      <c r="EWZ32" s="48"/>
      <c r="EXA32" s="48"/>
      <c r="EXB32" s="48"/>
      <c r="EXC32" s="49"/>
      <c r="EXD32" s="48"/>
      <c r="EXE32" s="48"/>
      <c r="EXF32" s="48"/>
      <c r="EXG32" s="48"/>
      <c r="EXH32" s="48"/>
      <c r="EXI32" s="48"/>
      <c r="EXJ32" s="48"/>
      <c r="EXK32" s="48"/>
      <c r="EXL32" s="48"/>
      <c r="EXM32" s="48"/>
      <c r="EXN32" s="48"/>
      <c r="EXO32" s="48"/>
      <c r="EXP32" s="48"/>
      <c r="EXQ32" s="49"/>
      <c r="EXR32" s="48"/>
      <c r="EXS32" s="48"/>
      <c r="EXT32" s="48"/>
      <c r="EXU32" s="48"/>
      <c r="EXV32" s="48"/>
      <c r="EXW32" s="48"/>
      <c r="EXX32" s="48"/>
      <c r="EXY32" s="48"/>
      <c r="EXZ32" s="48"/>
      <c r="EYA32" s="48"/>
      <c r="EYB32" s="48"/>
      <c r="EYC32" s="48"/>
      <c r="EYD32" s="48"/>
      <c r="EYE32" s="49"/>
      <c r="EYF32" s="48"/>
      <c r="EYG32" s="48"/>
      <c r="EYH32" s="48"/>
      <c r="EYI32" s="48"/>
      <c r="EYJ32" s="48"/>
      <c r="EYK32" s="48"/>
      <c r="EYL32" s="48"/>
      <c r="EYM32" s="48"/>
      <c r="EYN32" s="48"/>
      <c r="EYO32" s="48"/>
      <c r="EYP32" s="48"/>
      <c r="EYQ32" s="48"/>
      <c r="EYR32" s="48"/>
      <c r="EYS32" s="49"/>
      <c r="EYT32" s="48"/>
      <c r="EYU32" s="48"/>
      <c r="EYV32" s="48"/>
      <c r="EYW32" s="48"/>
      <c r="EYX32" s="48"/>
      <c r="EYY32" s="48"/>
      <c r="EYZ32" s="48"/>
      <c r="EZA32" s="48"/>
      <c r="EZB32" s="48"/>
      <c r="EZC32" s="48"/>
      <c r="EZD32" s="48"/>
      <c r="EZE32" s="48"/>
      <c r="EZF32" s="48"/>
      <c r="EZG32" s="49"/>
      <c r="EZH32" s="48"/>
      <c r="EZI32" s="48"/>
      <c r="EZJ32" s="48"/>
      <c r="EZK32" s="48"/>
      <c r="EZL32" s="48"/>
      <c r="EZM32" s="48"/>
      <c r="EZN32" s="48"/>
      <c r="EZO32" s="48"/>
      <c r="EZP32" s="48"/>
      <c r="EZQ32" s="48"/>
      <c r="EZR32" s="48"/>
      <c r="EZS32" s="48"/>
      <c r="EZT32" s="48"/>
      <c r="EZU32" s="49"/>
      <c r="EZV32" s="48"/>
      <c r="EZW32" s="48"/>
      <c r="EZX32" s="48"/>
      <c r="EZY32" s="48"/>
      <c r="EZZ32" s="48"/>
      <c r="FAA32" s="48"/>
      <c r="FAB32" s="48"/>
      <c r="FAC32" s="48"/>
      <c r="FAD32" s="48"/>
      <c r="FAE32" s="48"/>
      <c r="FAF32" s="48"/>
      <c r="FAG32" s="48"/>
      <c r="FAH32" s="48"/>
      <c r="FAI32" s="49"/>
      <c r="FAJ32" s="48"/>
      <c r="FAK32" s="48"/>
      <c r="FAL32" s="48"/>
      <c r="FAM32" s="48"/>
      <c r="FAN32" s="48"/>
      <c r="FAO32" s="48"/>
      <c r="FAP32" s="48"/>
      <c r="FAQ32" s="48"/>
      <c r="FAR32" s="48"/>
      <c r="FAS32" s="48"/>
      <c r="FAT32" s="48"/>
      <c r="FAU32" s="48"/>
      <c r="FAV32" s="48"/>
      <c r="FAW32" s="49"/>
      <c r="FAX32" s="48"/>
      <c r="FAY32" s="48"/>
      <c r="FAZ32" s="48"/>
      <c r="FBA32" s="48"/>
      <c r="FBB32" s="48"/>
      <c r="FBC32" s="48"/>
      <c r="FBD32" s="48"/>
      <c r="FBE32" s="48"/>
      <c r="FBF32" s="48"/>
      <c r="FBG32" s="48"/>
      <c r="FBH32" s="48"/>
      <c r="FBI32" s="48"/>
      <c r="FBJ32" s="48"/>
      <c r="FBK32" s="49"/>
      <c r="FBL32" s="48"/>
      <c r="FBM32" s="48"/>
      <c r="FBN32" s="48"/>
      <c r="FBO32" s="48"/>
      <c r="FBP32" s="48"/>
      <c r="FBQ32" s="48"/>
      <c r="FBR32" s="48"/>
      <c r="FBS32" s="48"/>
      <c r="FBT32" s="48"/>
      <c r="FBU32" s="48"/>
      <c r="FBV32" s="48"/>
      <c r="FBW32" s="48"/>
      <c r="FBX32" s="48"/>
      <c r="FBY32" s="49"/>
      <c r="FBZ32" s="48"/>
      <c r="FCA32" s="48"/>
      <c r="FCB32" s="48"/>
      <c r="FCC32" s="48"/>
      <c r="FCD32" s="48"/>
      <c r="FCE32" s="48"/>
      <c r="FCF32" s="48"/>
      <c r="FCG32" s="48"/>
      <c r="FCH32" s="48"/>
      <c r="FCI32" s="48"/>
      <c r="FCJ32" s="48"/>
      <c r="FCK32" s="48"/>
      <c r="FCL32" s="48"/>
      <c r="FCM32" s="49"/>
      <c r="FCN32" s="48"/>
      <c r="FCO32" s="48"/>
      <c r="FCP32" s="48"/>
      <c r="FCQ32" s="48"/>
      <c r="FCR32" s="48"/>
      <c r="FCS32" s="48"/>
      <c r="FCT32" s="48"/>
      <c r="FCU32" s="48"/>
      <c r="FCV32" s="48"/>
      <c r="FCW32" s="48"/>
      <c r="FCX32" s="48"/>
      <c r="FCY32" s="48"/>
      <c r="FCZ32" s="48"/>
      <c r="FDA32" s="49"/>
      <c r="FDB32" s="48"/>
      <c r="FDC32" s="48"/>
      <c r="FDD32" s="48"/>
      <c r="FDE32" s="48"/>
      <c r="FDF32" s="48"/>
      <c r="FDG32" s="48"/>
      <c r="FDH32" s="48"/>
      <c r="FDI32" s="48"/>
      <c r="FDJ32" s="48"/>
      <c r="FDK32" s="48"/>
      <c r="FDL32" s="48"/>
      <c r="FDM32" s="48"/>
      <c r="FDN32" s="48"/>
      <c r="FDO32" s="49"/>
      <c r="FDP32" s="48"/>
      <c r="FDQ32" s="48"/>
      <c r="FDR32" s="48"/>
      <c r="FDS32" s="48"/>
      <c r="FDT32" s="48"/>
      <c r="FDU32" s="48"/>
      <c r="FDV32" s="48"/>
      <c r="FDW32" s="48"/>
      <c r="FDX32" s="48"/>
      <c r="FDY32" s="48"/>
      <c r="FDZ32" s="48"/>
      <c r="FEA32" s="48"/>
      <c r="FEB32" s="48"/>
      <c r="FEC32" s="49"/>
      <c r="FED32" s="48"/>
      <c r="FEE32" s="48"/>
      <c r="FEF32" s="48"/>
      <c r="FEG32" s="48"/>
      <c r="FEH32" s="48"/>
      <c r="FEI32" s="48"/>
      <c r="FEJ32" s="48"/>
      <c r="FEK32" s="48"/>
      <c r="FEL32" s="48"/>
      <c r="FEM32" s="48"/>
      <c r="FEN32" s="48"/>
      <c r="FEO32" s="48"/>
      <c r="FEP32" s="48"/>
      <c r="FEQ32" s="49"/>
      <c r="FER32" s="48"/>
      <c r="FES32" s="48"/>
      <c r="FET32" s="48"/>
      <c r="FEU32" s="48"/>
      <c r="FEV32" s="48"/>
      <c r="FEW32" s="48"/>
      <c r="FEX32" s="48"/>
      <c r="FEY32" s="48"/>
      <c r="FEZ32" s="48"/>
      <c r="FFA32" s="48"/>
      <c r="FFB32" s="48"/>
      <c r="FFC32" s="48"/>
      <c r="FFD32" s="48"/>
      <c r="FFE32" s="49"/>
      <c r="FFF32" s="48"/>
      <c r="FFG32" s="48"/>
      <c r="FFH32" s="48"/>
      <c r="FFI32" s="48"/>
      <c r="FFJ32" s="48"/>
      <c r="FFK32" s="48"/>
      <c r="FFL32" s="48"/>
      <c r="FFM32" s="48"/>
      <c r="FFN32" s="48"/>
      <c r="FFO32" s="48"/>
      <c r="FFP32" s="48"/>
      <c r="FFQ32" s="48"/>
      <c r="FFR32" s="48"/>
      <c r="FFS32" s="49"/>
      <c r="FFT32" s="48"/>
      <c r="FFU32" s="48"/>
      <c r="FFV32" s="48"/>
      <c r="FFW32" s="48"/>
      <c r="FFX32" s="48"/>
      <c r="FFY32" s="48"/>
      <c r="FFZ32" s="48"/>
      <c r="FGA32" s="48"/>
      <c r="FGB32" s="48"/>
      <c r="FGC32" s="48"/>
      <c r="FGD32" s="48"/>
      <c r="FGE32" s="48"/>
      <c r="FGF32" s="48"/>
      <c r="FGG32" s="49"/>
      <c r="FGH32" s="48"/>
      <c r="FGI32" s="48"/>
      <c r="FGJ32" s="48"/>
      <c r="FGK32" s="48"/>
      <c r="FGL32" s="48"/>
      <c r="FGM32" s="48"/>
      <c r="FGN32" s="48"/>
      <c r="FGO32" s="48"/>
      <c r="FGP32" s="48"/>
      <c r="FGQ32" s="48"/>
      <c r="FGR32" s="48"/>
      <c r="FGS32" s="48"/>
      <c r="FGT32" s="48"/>
      <c r="FGU32" s="49"/>
      <c r="FGV32" s="48"/>
      <c r="FGW32" s="48"/>
      <c r="FGX32" s="48"/>
      <c r="FGY32" s="48"/>
      <c r="FGZ32" s="48"/>
      <c r="FHA32" s="48"/>
      <c r="FHB32" s="48"/>
      <c r="FHC32" s="48"/>
      <c r="FHD32" s="48"/>
      <c r="FHE32" s="48"/>
      <c r="FHF32" s="48"/>
      <c r="FHG32" s="48"/>
      <c r="FHH32" s="48"/>
      <c r="FHI32" s="49"/>
      <c r="FHJ32" s="48"/>
      <c r="FHK32" s="48"/>
      <c r="FHL32" s="48"/>
      <c r="FHM32" s="48"/>
      <c r="FHN32" s="48"/>
      <c r="FHO32" s="48"/>
      <c r="FHP32" s="48"/>
      <c r="FHQ32" s="48"/>
      <c r="FHR32" s="48"/>
      <c r="FHS32" s="48"/>
      <c r="FHT32" s="48"/>
      <c r="FHU32" s="48"/>
      <c r="FHV32" s="48"/>
      <c r="FHW32" s="49"/>
      <c r="FHX32" s="48"/>
      <c r="FHY32" s="48"/>
      <c r="FHZ32" s="48"/>
      <c r="FIA32" s="48"/>
      <c r="FIB32" s="48"/>
      <c r="FIC32" s="48"/>
      <c r="FID32" s="48"/>
      <c r="FIE32" s="48"/>
      <c r="FIF32" s="48"/>
      <c r="FIG32" s="48"/>
      <c r="FIH32" s="48"/>
      <c r="FII32" s="48"/>
      <c r="FIJ32" s="48"/>
      <c r="FIK32" s="49"/>
      <c r="FIL32" s="48"/>
      <c r="FIM32" s="48"/>
      <c r="FIN32" s="48"/>
      <c r="FIO32" s="48"/>
      <c r="FIP32" s="48"/>
      <c r="FIQ32" s="48"/>
      <c r="FIR32" s="48"/>
      <c r="FIS32" s="48"/>
      <c r="FIT32" s="48"/>
      <c r="FIU32" s="48"/>
      <c r="FIV32" s="48"/>
      <c r="FIW32" s="48"/>
      <c r="FIX32" s="48"/>
      <c r="FIY32" s="49"/>
      <c r="FIZ32" s="48"/>
      <c r="FJA32" s="48"/>
      <c r="FJB32" s="48"/>
      <c r="FJC32" s="48"/>
      <c r="FJD32" s="48"/>
      <c r="FJE32" s="48"/>
      <c r="FJF32" s="48"/>
      <c r="FJG32" s="48"/>
      <c r="FJH32" s="48"/>
      <c r="FJI32" s="48"/>
      <c r="FJJ32" s="48"/>
      <c r="FJK32" s="48"/>
      <c r="FJL32" s="48"/>
      <c r="FJM32" s="49"/>
      <c r="FJN32" s="48"/>
      <c r="FJO32" s="48"/>
      <c r="FJP32" s="48"/>
      <c r="FJQ32" s="48"/>
      <c r="FJR32" s="48"/>
      <c r="FJS32" s="48"/>
      <c r="FJT32" s="48"/>
      <c r="FJU32" s="48"/>
      <c r="FJV32" s="48"/>
      <c r="FJW32" s="48"/>
      <c r="FJX32" s="48"/>
      <c r="FJY32" s="48"/>
      <c r="FJZ32" s="48"/>
      <c r="FKA32" s="49"/>
      <c r="FKB32" s="48"/>
      <c r="FKC32" s="48"/>
      <c r="FKD32" s="48"/>
      <c r="FKE32" s="48"/>
      <c r="FKF32" s="48"/>
      <c r="FKG32" s="48"/>
      <c r="FKH32" s="48"/>
      <c r="FKI32" s="48"/>
      <c r="FKJ32" s="48"/>
      <c r="FKK32" s="48"/>
      <c r="FKL32" s="48"/>
      <c r="FKM32" s="48"/>
      <c r="FKN32" s="48"/>
      <c r="FKO32" s="49"/>
      <c r="FKP32" s="48"/>
      <c r="FKQ32" s="48"/>
      <c r="FKR32" s="48"/>
      <c r="FKS32" s="48"/>
      <c r="FKT32" s="48"/>
      <c r="FKU32" s="48"/>
      <c r="FKV32" s="48"/>
      <c r="FKW32" s="48"/>
      <c r="FKX32" s="48"/>
      <c r="FKY32" s="48"/>
      <c r="FKZ32" s="48"/>
      <c r="FLA32" s="48"/>
      <c r="FLB32" s="48"/>
      <c r="FLC32" s="49"/>
      <c r="FLD32" s="48"/>
      <c r="FLE32" s="48"/>
      <c r="FLF32" s="48"/>
      <c r="FLG32" s="48"/>
      <c r="FLH32" s="48"/>
      <c r="FLI32" s="48"/>
      <c r="FLJ32" s="48"/>
      <c r="FLK32" s="48"/>
      <c r="FLL32" s="48"/>
      <c r="FLM32" s="48"/>
      <c r="FLN32" s="48"/>
      <c r="FLO32" s="48"/>
      <c r="FLP32" s="48"/>
      <c r="FLQ32" s="49"/>
      <c r="FLR32" s="48"/>
      <c r="FLS32" s="48"/>
      <c r="FLT32" s="48"/>
      <c r="FLU32" s="48"/>
      <c r="FLV32" s="48"/>
      <c r="FLW32" s="48"/>
      <c r="FLX32" s="48"/>
      <c r="FLY32" s="48"/>
      <c r="FLZ32" s="48"/>
      <c r="FMA32" s="48"/>
      <c r="FMB32" s="48"/>
      <c r="FMC32" s="48"/>
      <c r="FMD32" s="48"/>
      <c r="FME32" s="49"/>
      <c r="FMF32" s="48"/>
      <c r="FMG32" s="48"/>
      <c r="FMH32" s="48"/>
      <c r="FMI32" s="48"/>
      <c r="FMJ32" s="48"/>
      <c r="FMK32" s="48"/>
      <c r="FML32" s="48"/>
      <c r="FMM32" s="48"/>
      <c r="FMN32" s="48"/>
      <c r="FMO32" s="48"/>
      <c r="FMP32" s="48"/>
      <c r="FMQ32" s="48"/>
      <c r="FMR32" s="48"/>
      <c r="FMS32" s="49"/>
      <c r="FMT32" s="48"/>
      <c r="FMU32" s="48"/>
      <c r="FMV32" s="48"/>
      <c r="FMW32" s="48"/>
      <c r="FMX32" s="48"/>
      <c r="FMY32" s="48"/>
      <c r="FMZ32" s="48"/>
      <c r="FNA32" s="48"/>
      <c r="FNB32" s="48"/>
      <c r="FNC32" s="48"/>
      <c r="FND32" s="48"/>
      <c r="FNE32" s="48"/>
      <c r="FNF32" s="48"/>
      <c r="FNG32" s="49"/>
      <c r="FNH32" s="48"/>
      <c r="FNI32" s="48"/>
      <c r="FNJ32" s="48"/>
      <c r="FNK32" s="48"/>
      <c r="FNL32" s="48"/>
      <c r="FNM32" s="48"/>
      <c r="FNN32" s="48"/>
      <c r="FNO32" s="48"/>
      <c r="FNP32" s="48"/>
      <c r="FNQ32" s="48"/>
      <c r="FNR32" s="48"/>
      <c r="FNS32" s="48"/>
      <c r="FNT32" s="48"/>
      <c r="FNU32" s="49"/>
      <c r="FNV32" s="48"/>
      <c r="FNW32" s="48"/>
      <c r="FNX32" s="48"/>
      <c r="FNY32" s="48"/>
      <c r="FNZ32" s="48"/>
      <c r="FOA32" s="48"/>
      <c r="FOB32" s="48"/>
      <c r="FOC32" s="48"/>
      <c r="FOD32" s="48"/>
      <c r="FOE32" s="48"/>
      <c r="FOF32" s="48"/>
      <c r="FOG32" s="48"/>
      <c r="FOH32" s="48"/>
      <c r="FOI32" s="49"/>
      <c r="FOJ32" s="48"/>
      <c r="FOK32" s="48"/>
      <c r="FOL32" s="48"/>
      <c r="FOM32" s="48"/>
      <c r="FON32" s="48"/>
      <c r="FOO32" s="48"/>
      <c r="FOP32" s="48"/>
      <c r="FOQ32" s="48"/>
      <c r="FOR32" s="48"/>
      <c r="FOS32" s="48"/>
      <c r="FOT32" s="48"/>
      <c r="FOU32" s="48"/>
      <c r="FOV32" s="48"/>
      <c r="FOW32" s="49"/>
      <c r="FOX32" s="48"/>
      <c r="FOY32" s="48"/>
      <c r="FOZ32" s="48"/>
      <c r="FPA32" s="48"/>
      <c r="FPB32" s="48"/>
      <c r="FPC32" s="48"/>
      <c r="FPD32" s="48"/>
      <c r="FPE32" s="48"/>
      <c r="FPF32" s="48"/>
      <c r="FPG32" s="48"/>
      <c r="FPH32" s="48"/>
      <c r="FPI32" s="48"/>
      <c r="FPJ32" s="48"/>
      <c r="FPK32" s="49"/>
      <c r="FPL32" s="48"/>
      <c r="FPM32" s="48"/>
      <c r="FPN32" s="48"/>
      <c r="FPO32" s="48"/>
      <c r="FPP32" s="48"/>
      <c r="FPQ32" s="48"/>
      <c r="FPR32" s="48"/>
      <c r="FPS32" s="48"/>
      <c r="FPT32" s="48"/>
      <c r="FPU32" s="48"/>
      <c r="FPV32" s="48"/>
      <c r="FPW32" s="48"/>
      <c r="FPX32" s="48"/>
      <c r="FPY32" s="49"/>
      <c r="FPZ32" s="48"/>
      <c r="FQA32" s="48"/>
      <c r="FQB32" s="48"/>
      <c r="FQC32" s="48"/>
      <c r="FQD32" s="48"/>
      <c r="FQE32" s="48"/>
      <c r="FQF32" s="48"/>
      <c r="FQG32" s="48"/>
      <c r="FQH32" s="48"/>
      <c r="FQI32" s="48"/>
      <c r="FQJ32" s="48"/>
      <c r="FQK32" s="48"/>
      <c r="FQL32" s="48"/>
      <c r="FQM32" s="49"/>
      <c r="FQN32" s="48"/>
      <c r="FQO32" s="48"/>
      <c r="FQP32" s="48"/>
      <c r="FQQ32" s="48"/>
      <c r="FQR32" s="48"/>
      <c r="FQS32" s="48"/>
      <c r="FQT32" s="48"/>
      <c r="FQU32" s="48"/>
      <c r="FQV32" s="48"/>
      <c r="FQW32" s="48"/>
      <c r="FQX32" s="48"/>
      <c r="FQY32" s="48"/>
      <c r="FQZ32" s="48"/>
      <c r="FRA32" s="49"/>
      <c r="FRB32" s="48"/>
      <c r="FRC32" s="48"/>
      <c r="FRD32" s="48"/>
      <c r="FRE32" s="48"/>
      <c r="FRF32" s="48"/>
      <c r="FRG32" s="48"/>
      <c r="FRH32" s="48"/>
      <c r="FRI32" s="48"/>
      <c r="FRJ32" s="48"/>
      <c r="FRK32" s="48"/>
      <c r="FRL32" s="48"/>
      <c r="FRM32" s="48"/>
      <c r="FRN32" s="48"/>
      <c r="FRO32" s="49"/>
      <c r="FRP32" s="48"/>
      <c r="FRQ32" s="48"/>
      <c r="FRR32" s="48"/>
      <c r="FRS32" s="48"/>
      <c r="FRT32" s="48"/>
      <c r="FRU32" s="48"/>
      <c r="FRV32" s="48"/>
      <c r="FRW32" s="48"/>
      <c r="FRX32" s="48"/>
      <c r="FRY32" s="48"/>
      <c r="FRZ32" s="48"/>
      <c r="FSA32" s="48"/>
      <c r="FSB32" s="48"/>
      <c r="FSC32" s="49"/>
      <c r="FSD32" s="48"/>
      <c r="FSE32" s="48"/>
      <c r="FSF32" s="48"/>
      <c r="FSG32" s="48"/>
      <c r="FSH32" s="48"/>
      <c r="FSI32" s="48"/>
      <c r="FSJ32" s="48"/>
      <c r="FSK32" s="48"/>
      <c r="FSL32" s="48"/>
      <c r="FSM32" s="48"/>
      <c r="FSN32" s="48"/>
      <c r="FSO32" s="48"/>
      <c r="FSP32" s="48"/>
      <c r="FSQ32" s="49"/>
      <c r="FSR32" s="48"/>
      <c r="FSS32" s="48"/>
      <c r="FST32" s="48"/>
      <c r="FSU32" s="48"/>
      <c r="FSV32" s="48"/>
      <c r="FSW32" s="48"/>
      <c r="FSX32" s="48"/>
      <c r="FSY32" s="48"/>
      <c r="FSZ32" s="48"/>
      <c r="FTA32" s="48"/>
      <c r="FTB32" s="48"/>
      <c r="FTC32" s="48"/>
      <c r="FTD32" s="48"/>
      <c r="FTE32" s="49"/>
      <c r="FTF32" s="48"/>
      <c r="FTG32" s="48"/>
      <c r="FTH32" s="48"/>
      <c r="FTI32" s="48"/>
      <c r="FTJ32" s="48"/>
      <c r="FTK32" s="48"/>
      <c r="FTL32" s="48"/>
      <c r="FTM32" s="48"/>
      <c r="FTN32" s="48"/>
      <c r="FTO32" s="48"/>
      <c r="FTP32" s="48"/>
      <c r="FTQ32" s="48"/>
      <c r="FTR32" s="48"/>
      <c r="FTS32" s="49"/>
      <c r="FTT32" s="48"/>
      <c r="FTU32" s="48"/>
      <c r="FTV32" s="48"/>
      <c r="FTW32" s="48"/>
      <c r="FTX32" s="48"/>
      <c r="FTY32" s="48"/>
      <c r="FTZ32" s="48"/>
      <c r="FUA32" s="48"/>
      <c r="FUB32" s="48"/>
      <c r="FUC32" s="48"/>
      <c r="FUD32" s="48"/>
      <c r="FUE32" s="48"/>
      <c r="FUF32" s="48"/>
      <c r="FUG32" s="49"/>
      <c r="FUH32" s="48"/>
      <c r="FUI32" s="48"/>
      <c r="FUJ32" s="48"/>
      <c r="FUK32" s="48"/>
      <c r="FUL32" s="48"/>
      <c r="FUM32" s="48"/>
      <c r="FUN32" s="48"/>
      <c r="FUO32" s="48"/>
      <c r="FUP32" s="48"/>
      <c r="FUQ32" s="48"/>
      <c r="FUR32" s="48"/>
      <c r="FUS32" s="48"/>
      <c r="FUT32" s="48"/>
      <c r="FUU32" s="49"/>
      <c r="FUV32" s="48"/>
      <c r="FUW32" s="48"/>
      <c r="FUX32" s="48"/>
      <c r="FUY32" s="48"/>
      <c r="FUZ32" s="48"/>
      <c r="FVA32" s="48"/>
      <c r="FVB32" s="48"/>
      <c r="FVC32" s="48"/>
      <c r="FVD32" s="48"/>
      <c r="FVE32" s="48"/>
      <c r="FVF32" s="48"/>
      <c r="FVG32" s="48"/>
      <c r="FVH32" s="48"/>
      <c r="FVI32" s="49"/>
      <c r="FVJ32" s="48"/>
      <c r="FVK32" s="48"/>
      <c r="FVL32" s="48"/>
      <c r="FVM32" s="48"/>
      <c r="FVN32" s="48"/>
      <c r="FVO32" s="48"/>
      <c r="FVP32" s="48"/>
      <c r="FVQ32" s="48"/>
      <c r="FVR32" s="48"/>
      <c r="FVS32" s="48"/>
      <c r="FVT32" s="48"/>
      <c r="FVU32" s="48"/>
      <c r="FVV32" s="48"/>
      <c r="FVW32" s="49"/>
      <c r="FVX32" s="48"/>
      <c r="FVY32" s="48"/>
      <c r="FVZ32" s="48"/>
      <c r="FWA32" s="48"/>
      <c r="FWB32" s="48"/>
      <c r="FWC32" s="48"/>
      <c r="FWD32" s="48"/>
      <c r="FWE32" s="48"/>
      <c r="FWF32" s="48"/>
      <c r="FWG32" s="48"/>
      <c r="FWH32" s="48"/>
      <c r="FWI32" s="48"/>
      <c r="FWJ32" s="48"/>
      <c r="FWK32" s="49"/>
      <c r="FWL32" s="48"/>
      <c r="FWM32" s="48"/>
      <c r="FWN32" s="48"/>
      <c r="FWO32" s="48"/>
      <c r="FWP32" s="48"/>
      <c r="FWQ32" s="48"/>
      <c r="FWR32" s="48"/>
      <c r="FWS32" s="48"/>
      <c r="FWT32" s="48"/>
      <c r="FWU32" s="48"/>
      <c r="FWV32" s="48"/>
      <c r="FWW32" s="48"/>
      <c r="FWX32" s="48"/>
      <c r="FWY32" s="49"/>
      <c r="FWZ32" s="48"/>
      <c r="FXA32" s="48"/>
      <c r="FXB32" s="48"/>
      <c r="FXC32" s="48"/>
      <c r="FXD32" s="48"/>
      <c r="FXE32" s="48"/>
      <c r="FXF32" s="48"/>
      <c r="FXG32" s="48"/>
      <c r="FXH32" s="48"/>
      <c r="FXI32" s="48"/>
      <c r="FXJ32" s="48"/>
      <c r="FXK32" s="48"/>
      <c r="FXL32" s="48"/>
      <c r="FXM32" s="49"/>
      <c r="FXN32" s="48"/>
      <c r="FXO32" s="48"/>
      <c r="FXP32" s="48"/>
      <c r="FXQ32" s="48"/>
      <c r="FXR32" s="48"/>
      <c r="FXS32" s="48"/>
      <c r="FXT32" s="48"/>
      <c r="FXU32" s="48"/>
      <c r="FXV32" s="48"/>
      <c r="FXW32" s="48"/>
      <c r="FXX32" s="48"/>
      <c r="FXY32" s="48"/>
      <c r="FXZ32" s="48"/>
      <c r="FYA32" s="49"/>
      <c r="FYB32" s="48"/>
      <c r="FYC32" s="48"/>
      <c r="FYD32" s="48"/>
      <c r="FYE32" s="48"/>
      <c r="FYF32" s="48"/>
      <c r="FYG32" s="48"/>
      <c r="FYH32" s="48"/>
      <c r="FYI32" s="48"/>
      <c r="FYJ32" s="48"/>
      <c r="FYK32" s="48"/>
      <c r="FYL32" s="48"/>
      <c r="FYM32" s="48"/>
      <c r="FYN32" s="48"/>
      <c r="FYO32" s="49"/>
      <c r="FYP32" s="48"/>
      <c r="FYQ32" s="48"/>
      <c r="FYR32" s="48"/>
      <c r="FYS32" s="48"/>
      <c r="FYT32" s="48"/>
      <c r="FYU32" s="48"/>
      <c r="FYV32" s="48"/>
      <c r="FYW32" s="48"/>
      <c r="FYX32" s="48"/>
      <c r="FYY32" s="48"/>
      <c r="FYZ32" s="48"/>
      <c r="FZA32" s="48"/>
      <c r="FZB32" s="48"/>
      <c r="FZC32" s="49"/>
      <c r="FZD32" s="48"/>
      <c r="FZE32" s="48"/>
      <c r="FZF32" s="48"/>
      <c r="FZG32" s="48"/>
      <c r="FZH32" s="48"/>
      <c r="FZI32" s="48"/>
      <c r="FZJ32" s="48"/>
      <c r="FZK32" s="48"/>
      <c r="FZL32" s="48"/>
      <c r="FZM32" s="48"/>
      <c r="FZN32" s="48"/>
      <c r="FZO32" s="48"/>
      <c r="FZP32" s="48"/>
      <c r="FZQ32" s="49"/>
      <c r="FZR32" s="48"/>
      <c r="FZS32" s="48"/>
      <c r="FZT32" s="48"/>
      <c r="FZU32" s="48"/>
      <c r="FZV32" s="48"/>
      <c r="FZW32" s="48"/>
      <c r="FZX32" s="48"/>
      <c r="FZY32" s="48"/>
      <c r="FZZ32" s="48"/>
      <c r="GAA32" s="48"/>
      <c r="GAB32" s="48"/>
      <c r="GAC32" s="48"/>
      <c r="GAD32" s="48"/>
      <c r="GAE32" s="49"/>
      <c r="GAF32" s="48"/>
      <c r="GAG32" s="48"/>
      <c r="GAH32" s="48"/>
      <c r="GAI32" s="48"/>
      <c r="GAJ32" s="48"/>
      <c r="GAK32" s="48"/>
      <c r="GAL32" s="48"/>
      <c r="GAM32" s="48"/>
      <c r="GAN32" s="48"/>
      <c r="GAO32" s="48"/>
      <c r="GAP32" s="48"/>
      <c r="GAQ32" s="48"/>
      <c r="GAR32" s="48"/>
      <c r="GAS32" s="49"/>
      <c r="GAT32" s="48"/>
      <c r="GAU32" s="48"/>
      <c r="GAV32" s="48"/>
      <c r="GAW32" s="48"/>
      <c r="GAX32" s="48"/>
      <c r="GAY32" s="48"/>
      <c r="GAZ32" s="48"/>
      <c r="GBA32" s="48"/>
      <c r="GBB32" s="48"/>
      <c r="GBC32" s="48"/>
      <c r="GBD32" s="48"/>
      <c r="GBE32" s="48"/>
      <c r="GBF32" s="48"/>
      <c r="GBG32" s="49"/>
      <c r="GBH32" s="48"/>
      <c r="GBI32" s="48"/>
      <c r="GBJ32" s="48"/>
      <c r="GBK32" s="48"/>
      <c r="GBL32" s="48"/>
      <c r="GBM32" s="48"/>
      <c r="GBN32" s="48"/>
      <c r="GBO32" s="48"/>
      <c r="GBP32" s="48"/>
      <c r="GBQ32" s="48"/>
      <c r="GBR32" s="48"/>
      <c r="GBS32" s="48"/>
      <c r="GBT32" s="48"/>
      <c r="GBU32" s="49"/>
      <c r="GBV32" s="48"/>
      <c r="GBW32" s="48"/>
      <c r="GBX32" s="48"/>
      <c r="GBY32" s="48"/>
      <c r="GBZ32" s="48"/>
      <c r="GCA32" s="48"/>
      <c r="GCB32" s="48"/>
      <c r="GCC32" s="48"/>
      <c r="GCD32" s="48"/>
      <c r="GCE32" s="48"/>
      <c r="GCF32" s="48"/>
      <c r="GCG32" s="48"/>
      <c r="GCH32" s="48"/>
      <c r="GCI32" s="49"/>
      <c r="GCJ32" s="48"/>
      <c r="GCK32" s="48"/>
      <c r="GCL32" s="48"/>
      <c r="GCM32" s="48"/>
      <c r="GCN32" s="48"/>
      <c r="GCO32" s="48"/>
      <c r="GCP32" s="48"/>
      <c r="GCQ32" s="48"/>
      <c r="GCR32" s="48"/>
      <c r="GCS32" s="48"/>
      <c r="GCT32" s="48"/>
      <c r="GCU32" s="48"/>
      <c r="GCV32" s="48"/>
      <c r="GCW32" s="49"/>
      <c r="GCX32" s="48"/>
      <c r="GCY32" s="48"/>
      <c r="GCZ32" s="48"/>
      <c r="GDA32" s="48"/>
      <c r="GDB32" s="48"/>
      <c r="GDC32" s="48"/>
      <c r="GDD32" s="48"/>
      <c r="GDE32" s="48"/>
      <c r="GDF32" s="48"/>
      <c r="GDG32" s="48"/>
      <c r="GDH32" s="48"/>
      <c r="GDI32" s="48"/>
      <c r="GDJ32" s="48"/>
      <c r="GDK32" s="49"/>
      <c r="GDL32" s="48"/>
      <c r="GDM32" s="48"/>
      <c r="GDN32" s="48"/>
      <c r="GDO32" s="48"/>
      <c r="GDP32" s="48"/>
      <c r="GDQ32" s="48"/>
      <c r="GDR32" s="48"/>
      <c r="GDS32" s="48"/>
      <c r="GDT32" s="48"/>
      <c r="GDU32" s="48"/>
      <c r="GDV32" s="48"/>
      <c r="GDW32" s="48"/>
      <c r="GDX32" s="48"/>
      <c r="GDY32" s="49"/>
      <c r="GDZ32" s="48"/>
      <c r="GEA32" s="48"/>
      <c r="GEB32" s="48"/>
      <c r="GEC32" s="48"/>
      <c r="GED32" s="48"/>
      <c r="GEE32" s="48"/>
      <c r="GEF32" s="48"/>
      <c r="GEG32" s="48"/>
      <c r="GEH32" s="48"/>
      <c r="GEI32" s="48"/>
      <c r="GEJ32" s="48"/>
      <c r="GEK32" s="48"/>
      <c r="GEL32" s="48"/>
      <c r="GEM32" s="49"/>
      <c r="GEN32" s="48"/>
      <c r="GEO32" s="48"/>
      <c r="GEP32" s="48"/>
      <c r="GEQ32" s="48"/>
      <c r="GER32" s="48"/>
      <c r="GES32" s="48"/>
      <c r="GET32" s="48"/>
      <c r="GEU32" s="48"/>
      <c r="GEV32" s="48"/>
      <c r="GEW32" s="48"/>
      <c r="GEX32" s="48"/>
      <c r="GEY32" s="48"/>
      <c r="GEZ32" s="48"/>
      <c r="GFA32" s="49"/>
      <c r="GFB32" s="48"/>
      <c r="GFC32" s="48"/>
      <c r="GFD32" s="48"/>
      <c r="GFE32" s="48"/>
      <c r="GFF32" s="48"/>
      <c r="GFG32" s="48"/>
      <c r="GFH32" s="48"/>
      <c r="GFI32" s="48"/>
      <c r="GFJ32" s="48"/>
      <c r="GFK32" s="48"/>
      <c r="GFL32" s="48"/>
      <c r="GFM32" s="48"/>
      <c r="GFN32" s="48"/>
      <c r="GFO32" s="49"/>
      <c r="GFP32" s="48"/>
      <c r="GFQ32" s="48"/>
      <c r="GFR32" s="48"/>
      <c r="GFS32" s="48"/>
      <c r="GFT32" s="48"/>
      <c r="GFU32" s="48"/>
      <c r="GFV32" s="48"/>
      <c r="GFW32" s="48"/>
      <c r="GFX32" s="48"/>
      <c r="GFY32" s="48"/>
      <c r="GFZ32" s="48"/>
      <c r="GGA32" s="48"/>
      <c r="GGB32" s="48"/>
      <c r="GGC32" s="49"/>
      <c r="GGD32" s="48"/>
      <c r="GGE32" s="48"/>
      <c r="GGF32" s="48"/>
      <c r="GGG32" s="48"/>
      <c r="GGH32" s="48"/>
      <c r="GGI32" s="48"/>
      <c r="GGJ32" s="48"/>
      <c r="GGK32" s="48"/>
      <c r="GGL32" s="48"/>
      <c r="GGM32" s="48"/>
      <c r="GGN32" s="48"/>
      <c r="GGO32" s="48"/>
      <c r="GGP32" s="48"/>
      <c r="GGQ32" s="49"/>
      <c r="GGR32" s="48"/>
      <c r="GGS32" s="48"/>
      <c r="GGT32" s="48"/>
      <c r="GGU32" s="48"/>
      <c r="GGV32" s="48"/>
      <c r="GGW32" s="48"/>
      <c r="GGX32" s="48"/>
      <c r="GGY32" s="48"/>
      <c r="GGZ32" s="48"/>
      <c r="GHA32" s="48"/>
      <c r="GHB32" s="48"/>
      <c r="GHC32" s="48"/>
      <c r="GHD32" s="48"/>
      <c r="GHE32" s="49"/>
      <c r="GHF32" s="48"/>
      <c r="GHG32" s="48"/>
      <c r="GHH32" s="48"/>
      <c r="GHI32" s="48"/>
      <c r="GHJ32" s="48"/>
      <c r="GHK32" s="48"/>
      <c r="GHL32" s="48"/>
      <c r="GHM32" s="48"/>
      <c r="GHN32" s="48"/>
      <c r="GHO32" s="48"/>
      <c r="GHP32" s="48"/>
      <c r="GHQ32" s="48"/>
      <c r="GHR32" s="48"/>
      <c r="GHS32" s="49"/>
      <c r="GHT32" s="48"/>
      <c r="GHU32" s="48"/>
      <c r="GHV32" s="48"/>
      <c r="GHW32" s="48"/>
      <c r="GHX32" s="48"/>
      <c r="GHY32" s="48"/>
      <c r="GHZ32" s="48"/>
      <c r="GIA32" s="48"/>
      <c r="GIB32" s="48"/>
      <c r="GIC32" s="48"/>
      <c r="GID32" s="48"/>
      <c r="GIE32" s="48"/>
      <c r="GIF32" s="48"/>
      <c r="GIG32" s="49"/>
      <c r="GIH32" s="48"/>
      <c r="GII32" s="48"/>
      <c r="GIJ32" s="48"/>
      <c r="GIK32" s="48"/>
      <c r="GIL32" s="48"/>
      <c r="GIM32" s="48"/>
      <c r="GIN32" s="48"/>
      <c r="GIO32" s="48"/>
      <c r="GIP32" s="48"/>
      <c r="GIQ32" s="48"/>
      <c r="GIR32" s="48"/>
      <c r="GIS32" s="48"/>
      <c r="GIT32" s="48"/>
      <c r="GIU32" s="49"/>
      <c r="GIV32" s="48"/>
      <c r="GIW32" s="48"/>
      <c r="GIX32" s="48"/>
      <c r="GIY32" s="48"/>
      <c r="GIZ32" s="48"/>
      <c r="GJA32" s="48"/>
      <c r="GJB32" s="48"/>
      <c r="GJC32" s="48"/>
      <c r="GJD32" s="48"/>
      <c r="GJE32" s="48"/>
      <c r="GJF32" s="48"/>
      <c r="GJG32" s="48"/>
      <c r="GJH32" s="48"/>
      <c r="GJI32" s="49"/>
      <c r="GJJ32" s="48"/>
      <c r="GJK32" s="48"/>
      <c r="GJL32" s="48"/>
      <c r="GJM32" s="48"/>
      <c r="GJN32" s="48"/>
      <c r="GJO32" s="48"/>
      <c r="GJP32" s="48"/>
      <c r="GJQ32" s="48"/>
      <c r="GJR32" s="48"/>
      <c r="GJS32" s="48"/>
      <c r="GJT32" s="48"/>
      <c r="GJU32" s="48"/>
      <c r="GJV32" s="48"/>
      <c r="GJW32" s="49"/>
      <c r="GJX32" s="48"/>
      <c r="GJY32" s="48"/>
      <c r="GJZ32" s="48"/>
      <c r="GKA32" s="48"/>
      <c r="GKB32" s="48"/>
      <c r="GKC32" s="48"/>
      <c r="GKD32" s="48"/>
      <c r="GKE32" s="48"/>
      <c r="GKF32" s="48"/>
      <c r="GKG32" s="48"/>
      <c r="GKH32" s="48"/>
      <c r="GKI32" s="48"/>
      <c r="GKJ32" s="48"/>
      <c r="GKK32" s="49"/>
      <c r="GKL32" s="48"/>
      <c r="GKM32" s="48"/>
      <c r="GKN32" s="48"/>
      <c r="GKO32" s="48"/>
      <c r="GKP32" s="48"/>
      <c r="GKQ32" s="48"/>
      <c r="GKR32" s="48"/>
      <c r="GKS32" s="48"/>
      <c r="GKT32" s="48"/>
      <c r="GKU32" s="48"/>
      <c r="GKV32" s="48"/>
      <c r="GKW32" s="48"/>
      <c r="GKX32" s="48"/>
      <c r="GKY32" s="49"/>
      <c r="GKZ32" s="48"/>
      <c r="GLA32" s="48"/>
      <c r="GLB32" s="48"/>
      <c r="GLC32" s="48"/>
      <c r="GLD32" s="48"/>
      <c r="GLE32" s="48"/>
      <c r="GLF32" s="48"/>
      <c r="GLG32" s="48"/>
      <c r="GLH32" s="48"/>
      <c r="GLI32" s="48"/>
      <c r="GLJ32" s="48"/>
      <c r="GLK32" s="48"/>
      <c r="GLL32" s="48"/>
      <c r="GLM32" s="49"/>
      <c r="GLN32" s="48"/>
      <c r="GLO32" s="48"/>
      <c r="GLP32" s="48"/>
      <c r="GLQ32" s="48"/>
      <c r="GLR32" s="48"/>
      <c r="GLS32" s="48"/>
      <c r="GLT32" s="48"/>
      <c r="GLU32" s="48"/>
      <c r="GLV32" s="48"/>
      <c r="GLW32" s="48"/>
      <c r="GLX32" s="48"/>
      <c r="GLY32" s="48"/>
      <c r="GLZ32" s="48"/>
      <c r="GMA32" s="49"/>
      <c r="GMB32" s="48"/>
      <c r="GMC32" s="48"/>
      <c r="GMD32" s="48"/>
      <c r="GME32" s="48"/>
      <c r="GMF32" s="48"/>
      <c r="GMG32" s="48"/>
      <c r="GMH32" s="48"/>
      <c r="GMI32" s="48"/>
      <c r="GMJ32" s="48"/>
      <c r="GMK32" s="48"/>
      <c r="GML32" s="48"/>
      <c r="GMM32" s="48"/>
      <c r="GMN32" s="48"/>
      <c r="GMO32" s="49"/>
      <c r="GMP32" s="48"/>
      <c r="GMQ32" s="48"/>
      <c r="GMR32" s="48"/>
      <c r="GMS32" s="48"/>
      <c r="GMT32" s="48"/>
      <c r="GMU32" s="48"/>
      <c r="GMV32" s="48"/>
      <c r="GMW32" s="48"/>
      <c r="GMX32" s="48"/>
      <c r="GMY32" s="48"/>
      <c r="GMZ32" s="48"/>
      <c r="GNA32" s="48"/>
      <c r="GNB32" s="48"/>
      <c r="GNC32" s="49"/>
      <c r="GND32" s="48"/>
      <c r="GNE32" s="48"/>
      <c r="GNF32" s="48"/>
      <c r="GNG32" s="48"/>
      <c r="GNH32" s="48"/>
      <c r="GNI32" s="48"/>
      <c r="GNJ32" s="48"/>
      <c r="GNK32" s="48"/>
      <c r="GNL32" s="48"/>
      <c r="GNM32" s="48"/>
      <c r="GNN32" s="48"/>
      <c r="GNO32" s="48"/>
      <c r="GNP32" s="48"/>
      <c r="GNQ32" s="49"/>
      <c r="GNR32" s="48"/>
      <c r="GNS32" s="48"/>
      <c r="GNT32" s="48"/>
      <c r="GNU32" s="48"/>
      <c r="GNV32" s="48"/>
      <c r="GNW32" s="48"/>
      <c r="GNX32" s="48"/>
      <c r="GNY32" s="48"/>
      <c r="GNZ32" s="48"/>
      <c r="GOA32" s="48"/>
      <c r="GOB32" s="48"/>
      <c r="GOC32" s="48"/>
      <c r="GOD32" s="48"/>
      <c r="GOE32" s="49"/>
      <c r="GOF32" s="48"/>
      <c r="GOG32" s="48"/>
      <c r="GOH32" s="48"/>
      <c r="GOI32" s="48"/>
      <c r="GOJ32" s="48"/>
      <c r="GOK32" s="48"/>
      <c r="GOL32" s="48"/>
      <c r="GOM32" s="48"/>
      <c r="GON32" s="48"/>
      <c r="GOO32" s="48"/>
      <c r="GOP32" s="48"/>
      <c r="GOQ32" s="48"/>
      <c r="GOR32" s="48"/>
      <c r="GOS32" s="49"/>
      <c r="GOT32" s="48"/>
      <c r="GOU32" s="48"/>
      <c r="GOV32" s="48"/>
      <c r="GOW32" s="48"/>
      <c r="GOX32" s="48"/>
      <c r="GOY32" s="48"/>
      <c r="GOZ32" s="48"/>
      <c r="GPA32" s="48"/>
      <c r="GPB32" s="48"/>
      <c r="GPC32" s="48"/>
      <c r="GPD32" s="48"/>
      <c r="GPE32" s="48"/>
      <c r="GPF32" s="48"/>
      <c r="GPG32" s="49"/>
      <c r="GPH32" s="48"/>
      <c r="GPI32" s="48"/>
      <c r="GPJ32" s="48"/>
      <c r="GPK32" s="48"/>
      <c r="GPL32" s="48"/>
      <c r="GPM32" s="48"/>
      <c r="GPN32" s="48"/>
      <c r="GPO32" s="48"/>
      <c r="GPP32" s="48"/>
      <c r="GPQ32" s="48"/>
      <c r="GPR32" s="48"/>
      <c r="GPS32" s="48"/>
      <c r="GPT32" s="48"/>
      <c r="GPU32" s="49"/>
      <c r="GPV32" s="48"/>
      <c r="GPW32" s="48"/>
      <c r="GPX32" s="48"/>
      <c r="GPY32" s="48"/>
      <c r="GPZ32" s="48"/>
      <c r="GQA32" s="48"/>
      <c r="GQB32" s="48"/>
      <c r="GQC32" s="48"/>
      <c r="GQD32" s="48"/>
      <c r="GQE32" s="48"/>
      <c r="GQF32" s="48"/>
      <c r="GQG32" s="48"/>
      <c r="GQH32" s="48"/>
      <c r="GQI32" s="49"/>
      <c r="GQJ32" s="48"/>
      <c r="GQK32" s="48"/>
      <c r="GQL32" s="48"/>
      <c r="GQM32" s="48"/>
      <c r="GQN32" s="48"/>
      <c r="GQO32" s="48"/>
      <c r="GQP32" s="48"/>
      <c r="GQQ32" s="48"/>
      <c r="GQR32" s="48"/>
      <c r="GQS32" s="48"/>
      <c r="GQT32" s="48"/>
      <c r="GQU32" s="48"/>
      <c r="GQV32" s="48"/>
      <c r="GQW32" s="49"/>
      <c r="GQX32" s="48"/>
      <c r="GQY32" s="48"/>
      <c r="GQZ32" s="48"/>
      <c r="GRA32" s="48"/>
      <c r="GRB32" s="48"/>
      <c r="GRC32" s="48"/>
      <c r="GRD32" s="48"/>
      <c r="GRE32" s="48"/>
      <c r="GRF32" s="48"/>
      <c r="GRG32" s="48"/>
      <c r="GRH32" s="48"/>
      <c r="GRI32" s="48"/>
      <c r="GRJ32" s="48"/>
      <c r="GRK32" s="49"/>
      <c r="GRL32" s="48"/>
      <c r="GRM32" s="48"/>
      <c r="GRN32" s="48"/>
      <c r="GRO32" s="48"/>
      <c r="GRP32" s="48"/>
      <c r="GRQ32" s="48"/>
      <c r="GRR32" s="48"/>
      <c r="GRS32" s="48"/>
      <c r="GRT32" s="48"/>
      <c r="GRU32" s="48"/>
      <c r="GRV32" s="48"/>
      <c r="GRW32" s="48"/>
      <c r="GRX32" s="48"/>
      <c r="GRY32" s="49"/>
      <c r="GRZ32" s="48"/>
      <c r="GSA32" s="48"/>
      <c r="GSB32" s="48"/>
      <c r="GSC32" s="48"/>
      <c r="GSD32" s="48"/>
      <c r="GSE32" s="48"/>
      <c r="GSF32" s="48"/>
      <c r="GSG32" s="48"/>
      <c r="GSH32" s="48"/>
      <c r="GSI32" s="48"/>
      <c r="GSJ32" s="48"/>
      <c r="GSK32" s="48"/>
      <c r="GSL32" s="48"/>
      <c r="GSM32" s="49"/>
      <c r="GSN32" s="48"/>
      <c r="GSO32" s="48"/>
      <c r="GSP32" s="48"/>
      <c r="GSQ32" s="48"/>
      <c r="GSR32" s="48"/>
      <c r="GSS32" s="48"/>
      <c r="GST32" s="48"/>
      <c r="GSU32" s="48"/>
      <c r="GSV32" s="48"/>
      <c r="GSW32" s="48"/>
      <c r="GSX32" s="48"/>
      <c r="GSY32" s="48"/>
      <c r="GSZ32" s="48"/>
      <c r="GTA32" s="49"/>
      <c r="GTB32" s="48"/>
      <c r="GTC32" s="48"/>
      <c r="GTD32" s="48"/>
      <c r="GTE32" s="48"/>
      <c r="GTF32" s="48"/>
      <c r="GTG32" s="48"/>
      <c r="GTH32" s="48"/>
      <c r="GTI32" s="48"/>
      <c r="GTJ32" s="48"/>
      <c r="GTK32" s="48"/>
      <c r="GTL32" s="48"/>
      <c r="GTM32" s="48"/>
      <c r="GTN32" s="48"/>
      <c r="GTO32" s="49"/>
      <c r="GTP32" s="48"/>
      <c r="GTQ32" s="48"/>
      <c r="GTR32" s="48"/>
      <c r="GTS32" s="48"/>
      <c r="GTT32" s="48"/>
      <c r="GTU32" s="48"/>
      <c r="GTV32" s="48"/>
      <c r="GTW32" s="48"/>
      <c r="GTX32" s="48"/>
      <c r="GTY32" s="48"/>
      <c r="GTZ32" s="48"/>
      <c r="GUA32" s="48"/>
      <c r="GUB32" s="48"/>
      <c r="GUC32" s="49"/>
      <c r="GUD32" s="48"/>
      <c r="GUE32" s="48"/>
      <c r="GUF32" s="48"/>
      <c r="GUG32" s="48"/>
      <c r="GUH32" s="48"/>
      <c r="GUI32" s="48"/>
      <c r="GUJ32" s="48"/>
      <c r="GUK32" s="48"/>
      <c r="GUL32" s="48"/>
      <c r="GUM32" s="48"/>
      <c r="GUN32" s="48"/>
      <c r="GUO32" s="48"/>
      <c r="GUP32" s="48"/>
      <c r="GUQ32" s="49"/>
      <c r="GUR32" s="48"/>
      <c r="GUS32" s="48"/>
      <c r="GUT32" s="48"/>
      <c r="GUU32" s="48"/>
      <c r="GUV32" s="48"/>
      <c r="GUW32" s="48"/>
      <c r="GUX32" s="48"/>
      <c r="GUY32" s="48"/>
      <c r="GUZ32" s="48"/>
      <c r="GVA32" s="48"/>
      <c r="GVB32" s="48"/>
      <c r="GVC32" s="48"/>
      <c r="GVD32" s="48"/>
      <c r="GVE32" s="49"/>
      <c r="GVF32" s="48"/>
      <c r="GVG32" s="48"/>
      <c r="GVH32" s="48"/>
      <c r="GVI32" s="48"/>
      <c r="GVJ32" s="48"/>
      <c r="GVK32" s="48"/>
      <c r="GVL32" s="48"/>
      <c r="GVM32" s="48"/>
      <c r="GVN32" s="48"/>
      <c r="GVO32" s="48"/>
      <c r="GVP32" s="48"/>
      <c r="GVQ32" s="48"/>
      <c r="GVR32" s="48"/>
      <c r="GVS32" s="49"/>
      <c r="GVT32" s="48"/>
      <c r="GVU32" s="48"/>
      <c r="GVV32" s="48"/>
      <c r="GVW32" s="48"/>
      <c r="GVX32" s="48"/>
      <c r="GVY32" s="48"/>
      <c r="GVZ32" s="48"/>
      <c r="GWA32" s="48"/>
      <c r="GWB32" s="48"/>
      <c r="GWC32" s="48"/>
      <c r="GWD32" s="48"/>
      <c r="GWE32" s="48"/>
      <c r="GWF32" s="48"/>
      <c r="GWG32" s="49"/>
      <c r="GWH32" s="48"/>
      <c r="GWI32" s="48"/>
      <c r="GWJ32" s="48"/>
      <c r="GWK32" s="48"/>
      <c r="GWL32" s="48"/>
      <c r="GWM32" s="48"/>
      <c r="GWN32" s="48"/>
      <c r="GWO32" s="48"/>
      <c r="GWP32" s="48"/>
      <c r="GWQ32" s="48"/>
      <c r="GWR32" s="48"/>
      <c r="GWS32" s="48"/>
      <c r="GWT32" s="48"/>
      <c r="GWU32" s="49"/>
      <c r="GWV32" s="48"/>
      <c r="GWW32" s="48"/>
      <c r="GWX32" s="48"/>
      <c r="GWY32" s="48"/>
      <c r="GWZ32" s="48"/>
      <c r="GXA32" s="48"/>
      <c r="GXB32" s="48"/>
      <c r="GXC32" s="48"/>
      <c r="GXD32" s="48"/>
      <c r="GXE32" s="48"/>
      <c r="GXF32" s="48"/>
      <c r="GXG32" s="48"/>
      <c r="GXH32" s="48"/>
      <c r="GXI32" s="49"/>
      <c r="GXJ32" s="48"/>
      <c r="GXK32" s="48"/>
      <c r="GXL32" s="48"/>
      <c r="GXM32" s="48"/>
      <c r="GXN32" s="48"/>
      <c r="GXO32" s="48"/>
      <c r="GXP32" s="48"/>
      <c r="GXQ32" s="48"/>
      <c r="GXR32" s="48"/>
      <c r="GXS32" s="48"/>
      <c r="GXT32" s="48"/>
      <c r="GXU32" s="48"/>
      <c r="GXV32" s="48"/>
      <c r="GXW32" s="49"/>
      <c r="GXX32" s="48"/>
      <c r="GXY32" s="48"/>
      <c r="GXZ32" s="48"/>
      <c r="GYA32" s="48"/>
      <c r="GYB32" s="48"/>
      <c r="GYC32" s="48"/>
      <c r="GYD32" s="48"/>
      <c r="GYE32" s="48"/>
      <c r="GYF32" s="48"/>
      <c r="GYG32" s="48"/>
      <c r="GYH32" s="48"/>
      <c r="GYI32" s="48"/>
      <c r="GYJ32" s="48"/>
      <c r="GYK32" s="49"/>
      <c r="GYL32" s="48"/>
      <c r="GYM32" s="48"/>
      <c r="GYN32" s="48"/>
      <c r="GYO32" s="48"/>
      <c r="GYP32" s="48"/>
      <c r="GYQ32" s="48"/>
      <c r="GYR32" s="48"/>
      <c r="GYS32" s="48"/>
      <c r="GYT32" s="48"/>
      <c r="GYU32" s="48"/>
      <c r="GYV32" s="48"/>
      <c r="GYW32" s="48"/>
      <c r="GYX32" s="48"/>
      <c r="GYY32" s="49"/>
      <c r="GYZ32" s="48"/>
      <c r="GZA32" s="48"/>
      <c r="GZB32" s="48"/>
      <c r="GZC32" s="48"/>
      <c r="GZD32" s="48"/>
      <c r="GZE32" s="48"/>
      <c r="GZF32" s="48"/>
      <c r="GZG32" s="48"/>
      <c r="GZH32" s="48"/>
      <c r="GZI32" s="48"/>
      <c r="GZJ32" s="48"/>
      <c r="GZK32" s="48"/>
      <c r="GZL32" s="48"/>
      <c r="GZM32" s="49"/>
      <c r="GZN32" s="48"/>
      <c r="GZO32" s="48"/>
      <c r="GZP32" s="48"/>
      <c r="GZQ32" s="48"/>
      <c r="GZR32" s="48"/>
      <c r="GZS32" s="48"/>
      <c r="GZT32" s="48"/>
      <c r="GZU32" s="48"/>
      <c r="GZV32" s="48"/>
      <c r="GZW32" s="48"/>
      <c r="GZX32" s="48"/>
      <c r="GZY32" s="48"/>
      <c r="GZZ32" s="48"/>
      <c r="HAA32" s="49"/>
      <c r="HAB32" s="48"/>
      <c r="HAC32" s="48"/>
      <c r="HAD32" s="48"/>
      <c r="HAE32" s="48"/>
      <c r="HAF32" s="48"/>
      <c r="HAG32" s="48"/>
      <c r="HAH32" s="48"/>
      <c r="HAI32" s="48"/>
      <c r="HAJ32" s="48"/>
      <c r="HAK32" s="48"/>
      <c r="HAL32" s="48"/>
      <c r="HAM32" s="48"/>
      <c r="HAN32" s="48"/>
      <c r="HAO32" s="49"/>
      <c r="HAP32" s="48"/>
      <c r="HAQ32" s="48"/>
      <c r="HAR32" s="48"/>
      <c r="HAS32" s="48"/>
      <c r="HAT32" s="48"/>
      <c r="HAU32" s="48"/>
      <c r="HAV32" s="48"/>
      <c r="HAW32" s="48"/>
      <c r="HAX32" s="48"/>
      <c r="HAY32" s="48"/>
      <c r="HAZ32" s="48"/>
      <c r="HBA32" s="48"/>
      <c r="HBB32" s="48"/>
      <c r="HBC32" s="49"/>
      <c r="HBD32" s="48"/>
      <c r="HBE32" s="48"/>
      <c r="HBF32" s="48"/>
      <c r="HBG32" s="48"/>
      <c r="HBH32" s="48"/>
      <c r="HBI32" s="48"/>
      <c r="HBJ32" s="48"/>
      <c r="HBK32" s="48"/>
      <c r="HBL32" s="48"/>
      <c r="HBM32" s="48"/>
      <c r="HBN32" s="48"/>
      <c r="HBO32" s="48"/>
      <c r="HBP32" s="48"/>
      <c r="HBQ32" s="49"/>
      <c r="HBR32" s="48"/>
      <c r="HBS32" s="48"/>
      <c r="HBT32" s="48"/>
      <c r="HBU32" s="48"/>
      <c r="HBV32" s="48"/>
      <c r="HBW32" s="48"/>
      <c r="HBX32" s="48"/>
      <c r="HBY32" s="48"/>
      <c r="HBZ32" s="48"/>
      <c r="HCA32" s="48"/>
      <c r="HCB32" s="48"/>
      <c r="HCC32" s="48"/>
      <c r="HCD32" s="48"/>
      <c r="HCE32" s="49"/>
      <c r="HCF32" s="48"/>
      <c r="HCG32" s="48"/>
      <c r="HCH32" s="48"/>
      <c r="HCI32" s="48"/>
      <c r="HCJ32" s="48"/>
      <c r="HCK32" s="48"/>
      <c r="HCL32" s="48"/>
      <c r="HCM32" s="48"/>
      <c r="HCN32" s="48"/>
      <c r="HCO32" s="48"/>
      <c r="HCP32" s="48"/>
      <c r="HCQ32" s="48"/>
      <c r="HCR32" s="48"/>
      <c r="HCS32" s="49"/>
      <c r="HCT32" s="48"/>
      <c r="HCU32" s="48"/>
      <c r="HCV32" s="48"/>
      <c r="HCW32" s="48"/>
      <c r="HCX32" s="48"/>
      <c r="HCY32" s="48"/>
      <c r="HCZ32" s="48"/>
      <c r="HDA32" s="48"/>
      <c r="HDB32" s="48"/>
      <c r="HDC32" s="48"/>
      <c r="HDD32" s="48"/>
      <c r="HDE32" s="48"/>
      <c r="HDF32" s="48"/>
      <c r="HDG32" s="49"/>
      <c r="HDH32" s="48"/>
      <c r="HDI32" s="48"/>
      <c r="HDJ32" s="48"/>
      <c r="HDK32" s="48"/>
      <c r="HDL32" s="48"/>
      <c r="HDM32" s="48"/>
      <c r="HDN32" s="48"/>
      <c r="HDO32" s="48"/>
      <c r="HDP32" s="48"/>
      <c r="HDQ32" s="48"/>
      <c r="HDR32" s="48"/>
      <c r="HDS32" s="48"/>
      <c r="HDT32" s="48"/>
      <c r="HDU32" s="49"/>
      <c r="HDV32" s="48"/>
      <c r="HDW32" s="48"/>
      <c r="HDX32" s="48"/>
      <c r="HDY32" s="48"/>
      <c r="HDZ32" s="48"/>
      <c r="HEA32" s="48"/>
      <c r="HEB32" s="48"/>
      <c r="HEC32" s="48"/>
      <c r="HED32" s="48"/>
      <c r="HEE32" s="48"/>
      <c r="HEF32" s="48"/>
      <c r="HEG32" s="48"/>
      <c r="HEH32" s="48"/>
      <c r="HEI32" s="49"/>
      <c r="HEJ32" s="48"/>
      <c r="HEK32" s="48"/>
      <c r="HEL32" s="48"/>
      <c r="HEM32" s="48"/>
      <c r="HEN32" s="48"/>
      <c r="HEO32" s="48"/>
      <c r="HEP32" s="48"/>
      <c r="HEQ32" s="48"/>
      <c r="HER32" s="48"/>
      <c r="HES32" s="48"/>
      <c r="HET32" s="48"/>
      <c r="HEU32" s="48"/>
      <c r="HEV32" s="48"/>
      <c r="HEW32" s="49"/>
      <c r="HEX32" s="48"/>
      <c r="HEY32" s="48"/>
      <c r="HEZ32" s="48"/>
      <c r="HFA32" s="48"/>
      <c r="HFB32" s="48"/>
      <c r="HFC32" s="48"/>
      <c r="HFD32" s="48"/>
      <c r="HFE32" s="48"/>
      <c r="HFF32" s="48"/>
      <c r="HFG32" s="48"/>
      <c r="HFH32" s="48"/>
      <c r="HFI32" s="48"/>
      <c r="HFJ32" s="48"/>
      <c r="HFK32" s="49"/>
      <c r="HFL32" s="48"/>
      <c r="HFM32" s="48"/>
      <c r="HFN32" s="48"/>
      <c r="HFO32" s="48"/>
      <c r="HFP32" s="48"/>
      <c r="HFQ32" s="48"/>
      <c r="HFR32" s="48"/>
      <c r="HFS32" s="48"/>
      <c r="HFT32" s="48"/>
      <c r="HFU32" s="48"/>
      <c r="HFV32" s="48"/>
      <c r="HFW32" s="48"/>
      <c r="HFX32" s="48"/>
      <c r="HFY32" s="49"/>
      <c r="HFZ32" s="48"/>
      <c r="HGA32" s="48"/>
      <c r="HGB32" s="48"/>
      <c r="HGC32" s="48"/>
      <c r="HGD32" s="48"/>
      <c r="HGE32" s="48"/>
      <c r="HGF32" s="48"/>
      <c r="HGG32" s="48"/>
      <c r="HGH32" s="48"/>
      <c r="HGI32" s="48"/>
      <c r="HGJ32" s="48"/>
      <c r="HGK32" s="48"/>
      <c r="HGL32" s="48"/>
      <c r="HGM32" s="49"/>
      <c r="HGN32" s="48"/>
      <c r="HGO32" s="48"/>
      <c r="HGP32" s="48"/>
      <c r="HGQ32" s="48"/>
      <c r="HGR32" s="48"/>
      <c r="HGS32" s="48"/>
      <c r="HGT32" s="48"/>
      <c r="HGU32" s="48"/>
      <c r="HGV32" s="48"/>
      <c r="HGW32" s="48"/>
      <c r="HGX32" s="48"/>
      <c r="HGY32" s="48"/>
      <c r="HGZ32" s="48"/>
      <c r="HHA32" s="49"/>
      <c r="HHB32" s="48"/>
      <c r="HHC32" s="48"/>
      <c r="HHD32" s="48"/>
      <c r="HHE32" s="48"/>
      <c r="HHF32" s="48"/>
      <c r="HHG32" s="48"/>
      <c r="HHH32" s="48"/>
      <c r="HHI32" s="48"/>
      <c r="HHJ32" s="48"/>
      <c r="HHK32" s="48"/>
      <c r="HHL32" s="48"/>
      <c r="HHM32" s="48"/>
      <c r="HHN32" s="48"/>
      <c r="HHO32" s="49"/>
      <c r="HHP32" s="48"/>
      <c r="HHQ32" s="48"/>
      <c r="HHR32" s="48"/>
      <c r="HHS32" s="48"/>
      <c r="HHT32" s="48"/>
      <c r="HHU32" s="48"/>
      <c r="HHV32" s="48"/>
      <c r="HHW32" s="48"/>
      <c r="HHX32" s="48"/>
      <c r="HHY32" s="48"/>
      <c r="HHZ32" s="48"/>
      <c r="HIA32" s="48"/>
      <c r="HIB32" s="48"/>
      <c r="HIC32" s="49"/>
      <c r="HID32" s="48"/>
      <c r="HIE32" s="48"/>
      <c r="HIF32" s="48"/>
      <c r="HIG32" s="48"/>
      <c r="HIH32" s="48"/>
      <c r="HII32" s="48"/>
      <c r="HIJ32" s="48"/>
      <c r="HIK32" s="48"/>
      <c r="HIL32" s="48"/>
      <c r="HIM32" s="48"/>
      <c r="HIN32" s="48"/>
      <c r="HIO32" s="48"/>
      <c r="HIP32" s="48"/>
      <c r="HIQ32" s="49"/>
      <c r="HIR32" s="48"/>
      <c r="HIS32" s="48"/>
      <c r="HIT32" s="48"/>
      <c r="HIU32" s="48"/>
      <c r="HIV32" s="48"/>
      <c r="HIW32" s="48"/>
      <c r="HIX32" s="48"/>
      <c r="HIY32" s="48"/>
      <c r="HIZ32" s="48"/>
      <c r="HJA32" s="48"/>
      <c r="HJB32" s="48"/>
      <c r="HJC32" s="48"/>
      <c r="HJD32" s="48"/>
      <c r="HJE32" s="49"/>
      <c r="HJF32" s="48"/>
      <c r="HJG32" s="48"/>
      <c r="HJH32" s="48"/>
      <c r="HJI32" s="48"/>
      <c r="HJJ32" s="48"/>
      <c r="HJK32" s="48"/>
      <c r="HJL32" s="48"/>
      <c r="HJM32" s="48"/>
      <c r="HJN32" s="48"/>
      <c r="HJO32" s="48"/>
      <c r="HJP32" s="48"/>
      <c r="HJQ32" s="48"/>
      <c r="HJR32" s="48"/>
      <c r="HJS32" s="49"/>
      <c r="HJT32" s="48"/>
      <c r="HJU32" s="48"/>
      <c r="HJV32" s="48"/>
      <c r="HJW32" s="48"/>
      <c r="HJX32" s="48"/>
      <c r="HJY32" s="48"/>
      <c r="HJZ32" s="48"/>
      <c r="HKA32" s="48"/>
      <c r="HKB32" s="48"/>
      <c r="HKC32" s="48"/>
      <c r="HKD32" s="48"/>
      <c r="HKE32" s="48"/>
      <c r="HKF32" s="48"/>
      <c r="HKG32" s="49"/>
      <c r="HKH32" s="48"/>
      <c r="HKI32" s="48"/>
      <c r="HKJ32" s="48"/>
      <c r="HKK32" s="48"/>
      <c r="HKL32" s="48"/>
      <c r="HKM32" s="48"/>
      <c r="HKN32" s="48"/>
      <c r="HKO32" s="48"/>
      <c r="HKP32" s="48"/>
      <c r="HKQ32" s="48"/>
      <c r="HKR32" s="48"/>
      <c r="HKS32" s="48"/>
      <c r="HKT32" s="48"/>
      <c r="HKU32" s="49"/>
      <c r="HKV32" s="48"/>
      <c r="HKW32" s="48"/>
      <c r="HKX32" s="48"/>
      <c r="HKY32" s="48"/>
      <c r="HKZ32" s="48"/>
      <c r="HLA32" s="48"/>
      <c r="HLB32" s="48"/>
      <c r="HLC32" s="48"/>
      <c r="HLD32" s="48"/>
      <c r="HLE32" s="48"/>
      <c r="HLF32" s="48"/>
      <c r="HLG32" s="48"/>
      <c r="HLH32" s="48"/>
      <c r="HLI32" s="49"/>
      <c r="HLJ32" s="48"/>
      <c r="HLK32" s="48"/>
      <c r="HLL32" s="48"/>
      <c r="HLM32" s="48"/>
      <c r="HLN32" s="48"/>
      <c r="HLO32" s="48"/>
      <c r="HLP32" s="48"/>
      <c r="HLQ32" s="48"/>
      <c r="HLR32" s="48"/>
      <c r="HLS32" s="48"/>
      <c r="HLT32" s="48"/>
      <c r="HLU32" s="48"/>
      <c r="HLV32" s="48"/>
      <c r="HLW32" s="49"/>
      <c r="HLX32" s="48"/>
      <c r="HLY32" s="48"/>
      <c r="HLZ32" s="48"/>
      <c r="HMA32" s="48"/>
      <c r="HMB32" s="48"/>
      <c r="HMC32" s="48"/>
      <c r="HMD32" s="48"/>
      <c r="HME32" s="48"/>
      <c r="HMF32" s="48"/>
      <c r="HMG32" s="48"/>
      <c r="HMH32" s="48"/>
      <c r="HMI32" s="48"/>
      <c r="HMJ32" s="48"/>
      <c r="HMK32" s="49"/>
      <c r="HML32" s="48"/>
      <c r="HMM32" s="48"/>
      <c r="HMN32" s="48"/>
      <c r="HMO32" s="48"/>
      <c r="HMP32" s="48"/>
      <c r="HMQ32" s="48"/>
      <c r="HMR32" s="48"/>
      <c r="HMS32" s="48"/>
      <c r="HMT32" s="48"/>
      <c r="HMU32" s="48"/>
      <c r="HMV32" s="48"/>
      <c r="HMW32" s="48"/>
      <c r="HMX32" s="48"/>
      <c r="HMY32" s="49"/>
      <c r="HMZ32" s="48"/>
      <c r="HNA32" s="48"/>
      <c r="HNB32" s="48"/>
      <c r="HNC32" s="48"/>
      <c r="HND32" s="48"/>
      <c r="HNE32" s="48"/>
      <c r="HNF32" s="48"/>
      <c r="HNG32" s="48"/>
      <c r="HNH32" s="48"/>
      <c r="HNI32" s="48"/>
      <c r="HNJ32" s="48"/>
      <c r="HNK32" s="48"/>
      <c r="HNL32" s="48"/>
      <c r="HNM32" s="49"/>
      <c r="HNN32" s="48"/>
      <c r="HNO32" s="48"/>
      <c r="HNP32" s="48"/>
      <c r="HNQ32" s="48"/>
      <c r="HNR32" s="48"/>
      <c r="HNS32" s="48"/>
      <c r="HNT32" s="48"/>
      <c r="HNU32" s="48"/>
      <c r="HNV32" s="48"/>
      <c r="HNW32" s="48"/>
      <c r="HNX32" s="48"/>
      <c r="HNY32" s="48"/>
      <c r="HNZ32" s="48"/>
      <c r="HOA32" s="49"/>
      <c r="HOB32" s="48"/>
      <c r="HOC32" s="48"/>
      <c r="HOD32" s="48"/>
      <c r="HOE32" s="48"/>
      <c r="HOF32" s="48"/>
      <c r="HOG32" s="48"/>
      <c r="HOH32" s="48"/>
      <c r="HOI32" s="48"/>
      <c r="HOJ32" s="48"/>
      <c r="HOK32" s="48"/>
      <c r="HOL32" s="48"/>
      <c r="HOM32" s="48"/>
      <c r="HON32" s="48"/>
      <c r="HOO32" s="49"/>
      <c r="HOP32" s="48"/>
      <c r="HOQ32" s="48"/>
      <c r="HOR32" s="48"/>
      <c r="HOS32" s="48"/>
      <c r="HOT32" s="48"/>
      <c r="HOU32" s="48"/>
      <c r="HOV32" s="48"/>
      <c r="HOW32" s="48"/>
      <c r="HOX32" s="48"/>
      <c r="HOY32" s="48"/>
      <c r="HOZ32" s="48"/>
      <c r="HPA32" s="48"/>
      <c r="HPB32" s="48"/>
      <c r="HPC32" s="49"/>
      <c r="HPD32" s="48"/>
      <c r="HPE32" s="48"/>
      <c r="HPF32" s="48"/>
      <c r="HPG32" s="48"/>
      <c r="HPH32" s="48"/>
      <c r="HPI32" s="48"/>
      <c r="HPJ32" s="48"/>
      <c r="HPK32" s="48"/>
      <c r="HPL32" s="48"/>
      <c r="HPM32" s="48"/>
      <c r="HPN32" s="48"/>
      <c r="HPO32" s="48"/>
      <c r="HPP32" s="48"/>
      <c r="HPQ32" s="49"/>
      <c r="HPR32" s="48"/>
      <c r="HPS32" s="48"/>
      <c r="HPT32" s="48"/>
      <c r="HPU32" s="48"/>
      <c r="HPV32" s="48"/>
      <c r="HPW32" s="48"/>
      <c r="HPX32" s="48"/>
      <c r="HPY32" s="48"/>
      <c r="HPZ32" s="48"/>
      <c r="HQA32" s="48"/>
      <c r="HQB32" s="48"/>
      <c r="HQC32" s="48"/>
      <c r="HQD32" s="48"/>
      <c r="HQE32" s="49"/>
      <c r="HQF32" s="48"/>
      <c r="HQG32" s="48"/>
      <c r="HQH32" s="48"/>
      <c r="HQI32" s="48"/>
      <c r="HQJ32" s="48"/>
      <c r="HQK32" s="48"/>
      <c r="HQL32" s="48"/>
      <c r="HQM32" s="48"/>
      <c r="HQN32" s="48"/>
      <c r="HQO32" s="48"/>
      <c r="HQP32" s="48"/>
      <c r="HQQ32" s="48"/>
      <c r="HQR32" s="48"/>
      <c r="HQS32" s="49"/>
      <c r="HQT32" s="48"/>
      <c r="HQU32" s="48"/>
      <c r="HQV32" s="48"/>
      <c r="HQW32" s="48"/>
      <c r="HQX32" s="48"/>
      <c r="HQY32" s="48"/>
      <c r="HQZ32" s="48"/>
      <c r="HRA32" s="48"/>
      <c r="HRB32" s="48"/>
      <c r="HRC32" s="48"/>
      <c r="HRD32" s="48"/>
      <c r="HRE32" s="48"/>
      <c r="HRF32" s="48"/>
      <c r="HRG32" s="49"/>
      <c r="HRH32" s="48"/>
      <c r="HRI32" s="48"/>
      <c r="HRJ32" s="48"/>
      <c r="HRK32" s="48"/>
      <c r="HRL32" s="48"/>
      <c r="HRM32" s="48"/>
      <c r="HRN32" s="48"/>
      <c r="HRO32" s="48"/>
      <c r="HRP32" s="48"/>
      <c r="HRQ32" s="48"/>
      <c r="HRR32" s="48"/>
      <c r="HRS32" s="48"/>
      <c r="HRT32" s="48"/>
      <c r="HRU32" s="49"/>
      <c r="HRV32" s="48"/>
      <c r="HRW32" s="48"/>
      <c r="HRX32" s="48"/>
      <c r="HRY32" s="48"/>
      <c r="HRZ32" s="48"/>
      <c r="HSA32" s="48"/>
      <c r="HSB32" s="48"/>
      <c r="HSC32" s="48"/>
      <c r="HSD32" s="48"/>
      <c r="HSE32" s="48"/>
      <c r="HSF32" s="48"/>
      <c r="HSG32" s="48"/>
      <c r="HSH32" s="48"/>
      <c r="HSI32" s="49"/>
      <c r="HSJ32" s="48"/>
      <c r="HSK32" s="48"/>
      <c r="HSL32" s="48"/>
      <c r="HSM32" s="48"/>
      <c r="HSN32" s="48"/>
      <c r="HSO32" s="48"/>
      <c r="HSP32" s="48"/>
      <c r="HSQ32" s="48"/>
      <c r="HSR32" s="48"/>
      <c r="HSS32" s="48"/>
      <c r="HST32" s="48"/>
      <c r="HSU32" s="48"/>
      <c r="HSV32" s="48"/>
      <c r="HSW32" s="49"/>
      <c r="HSX32" s="48"/>
      <c r="HSY32" s="48"/>
      <c r="HSZ32" s="48"/>
      <c r="HTA32" s="48"/>
      <c r="HTB32" s="48"/>
      <c r="HTC32" s="48"/>
      <c r="HTD32" s="48"/>
      <c r="HTE32" s="48"/>
      <c r="HTF32" s="48"/>
      <c r="HTG32" s="48"/>
      <c r="HTH32" s="48"/>
      <c r="HTI32" s="48"/>
      <c r="HTJ32" s="48"/>
      <c r="HTK32" s="49"/>
      <c r="HTL32" s="48"/>
      <c r="HTM32" s="48"/>
      <c r="HTN32" s="48"/>
      <c r="HTO32" s="48"/>
      <c r="HTP32" s="48"/>
      <c r="HTQ32" s="48"/>
      <c r="HTR32" s="48"/>
      <c r="HTS32" s="48"/>
      <c r="HTT32" s="48"/>
      <c r="HTU32" s="48"/>
      <c r="HTV32" s="48"/>
      <c r="HTW32" s="48"/>
      <c r="HTX32" s="48"/>
      <c r="HTY32" s="49"/>
      <c r="HTZ32" s="48"/>
      <c r="HUA32" s="48"/>
      <c r="HUB32" s="48"/>
      <c r="HUC32" s="48"/>
      <c r="HUD32" s="48"/>
      <c r="HUE32" s="48"/>
      <c r="HUF32" s="48"/>
      <c r="HUG32" s="48"/>
      <c r="HUH32" s="48"/>
      <c r="HUI32" s="48"/>
      <c r="HUJ32" s="48"/>
      <c r="HUK32" s="48"/>
      <c r="HUL32" s="48"/>
      <c r="HUM32" s="49"/>
      <c r="HUN32" s="48"/>
      <c r="HUO32" s="48"/>
      <c r="HUP32" s="48"/>
      <c r="HUQ32" s="48"/>
      <c r="HUR32" s="48"/>
      <c r="HUS32" s="48"/>
      <c r="HUT32" s="48"/>
      <c r="HUU32" s="48"/>
      <c r="HUV32" s="48"/>
      <c r="HUW32" s="48"/>
      <c r="HUX32" s="48"/>
      <c r="HUY32" s="48"/>
      <c r="HUZ32" s="48"/>
      <c r="HVA32" s="49"/>
      <c r="HVB32" s="48"/>
      <c r="HVC32" s="48"/>
      <c r="HVD32" s="48"/>
      <c r="HVE32" s="48"/>
      <c r="HVF32" s="48"/>
      <c r="HVG32" s="48"/>
      <c r="HVH32" s="48"/>
      <c r="HVI32" s="48"/>
      <c r="HVJ32" s="48"/>
      <c r="HVK32" s="48"/>
      <c r="HVL32" s="48"/>
      <c r="HVM32" s="48"/>
      <c r="HVN32" s="48"/>
      <c r="HVO32" s="49"/>
      <c r="HVP32" s="48"/>
      <c r="HVQ32" s="48"/>
      <c r="HVR32" s="48"/>
      <c r="HVS32" s="48"/>
      <c r="HVT32" s="48"/>
      <c r="HVU32" s="48"/>
      <c r="HVV32" s="48"/>
      <c r="HVW32" s="48"/>
      <c r="HVX32" s="48"/>
      <c r="HVY32" s="48"/>
      <c r="HVZ32" s="48"/>
      <c r="HWA32" s="48"/>
      <c r="HWB32" s="48"/>
      <c r="HWC32" s="49"/>
      <c r="HWD32" s="48"/>
      <c r="HWE32" s="48"/>
      <c r="HWF32" s="48"/>
      <c r="HWG32" s="48"/>
      <c r="HWH32" s="48"/>
      <c r="HWI32" s="48"/>
      <c r="HWJ32" s="48"/>
      <c r="HWK32" s="48"/>
      <c r="HWL32" s="48"/>
      <c r="HWM32" s="48"/>
      <c r="HWN32" s="48"/>
      <c r="HWO32" s="48"/>
      <c r="HWP32" s="48"/>
      <c r="HWQ32" s="49"/>
      <c r="HWR32" s="48"/>
      <c r="HWS32" s="48"/>
      <c r="HWT32" s="48"/>
      <c r="HWU32" s="48"/>
      <c r="HWV32" s="48"/>
      <c r="HWW32" s="48"/>
      <c r="HWX32" s="48"/>
      <c r="HWY32" s="48"/>
      <c r="HWZ32" s="48"/>
      <c r="HXA32" s="48"/>
      <c r="HXB32" s="48"/>
      <c r="HXC32" s="48"/>
      <c r="HXD32" s="48"/>
      <c r="HXE32" s="49"/>
      <c r="HXF32" s="48"/>
      <c r="HXG32" s="48"/>
      <c r="HXH32" s="48"/>
      <c r="HXI32" s="48"/>
      <c r="HXJ32" s="48"/>
      <c r="HXK32" s="48"/>
      <c r="HXL32" s="48"/>
      <c r="HXM32" s="48"/>
      <c r="HXN32" s="48"/>
      <c r="HXO32" s="48"/>
      <c r="HXP32" s="48"/>
      <c r="HXQ32" s="48"/>
      <c r="HXR32" s="48"/>
      <c r="HXS32" s="49"/>
      <c r="HXT32" s="48"/>
      <c r="HXU32" s="48"/>
      <c r="HXV32" s="48"/>
      <c r="HXW32" s="48"/>
      <c r="HXX32" s="48"/>
      <c r="HXY32" s="48"/>
      <c r="HXZ32" s="48"/>
      <c r="HYA32" s="48"/>
      <c r="HYB32" s="48"/>
      <c r="HYC32" s="48"/>
      <c r="HYD32" s="48"/>
      <c r="HYE32" s="48"/>
      <c r="HYF32" s="48"/>
      <c r="HYG32" s="49"/>
      <c r="HYH32" s="48"/>
      <c r="HYI32" s="48"/>
      <c r="HYJ32" s="48"/>
      <c r="HYK32" s="48"/>
      <c r="HYL32" s="48"/>
      <c r="HYM32" s="48"/>
      <c r="HYN32" s="48"/>
      <c r="HYO32" s="48"/>
      <c r="HYP32" s="48"/>
      <c r="HYQ32" s="48"/>
      <c r="HYR32" s="48"/>
      <c r="HYS32" s="48"/>
      <c r="HYT32" s="48"/>
      <c r="HYU32" s="49"/>
      <c r="HYV32" s="48"/>
      <c r="HYW32" s="48"/>
      <c r="HYX32" s="48"/>
      <c r="HYY32" s="48"/>
      <c r="HYZ32" s="48"/>
      <c r="HZA32" s="48"/>
      <c r="HZB32" s="48"/>
      <c r="HZC32" s="48"/>
      <c r="HZD32" s="48"/>
      <c r="HZE32" s="48"/>
      <c r="HZF32" s="48"/>
      <c r="HZG32" s="48"/>
      <c r="HZH32" s="48"/>
      <c r="HZI32" s="49"/>
      <c r="HZJ32" s="48"/>
      <c r="HZK32" s="48"/>
      <c r="HZL32" s="48"/>
      <c r="HZM32" s="48"/>
      <c r="HZN32" s="48"/>
      <c r="HZO32" s="48"/>
      <c r="HZP32" s="48"/>
      <c r="HZQ32" s="48"/>
      <c r="HZR32" s="48"/>
      <c r="HZS32" s="48"/>
      <c r="HZT32" s="48"/>
      <c r="HZU32" s="48"/>
      <c r="HZV32" s="48"/>
      <c r="HZW32" s="49"/>
      <c r="HZX32" s="48"/>
      <c r="HZY32" s="48"/>
      <c r="HZZ32" s="48"/>
      <c r="IAA32" s="48"/>
      <c r="IAB32" s="48"/>
      <c r="IAC32" s="48"/>
      <c r="IAD32" s="48"/>
      <c r="IAE32" s="48"/>
      <c r="IAF32" s="48"/>
      <c r="IAG32" s="48"/>
      <c r="IAH32" s="48"/>
      <c r="IAI32" s="48"/>
      <c r="IAJ32" s="48"/>
      <c r="IAK32" s="49"/>
      <c r="IAL32" s="48"/>
      <c r="IAM32" s="48"/>
      <c r="IAN32" s="48"/>
      <c r="IAO32" s="48"/>
      <c r="IAP32" s="48"/>
      <c r="IAQ32" s="48"/>
      <c r="IAR32" s="48"/>
      <c r="IAS32" s="48"/>
      <c r="IAT32" s="48"/>
      <c r="IAU32" s="48"/>
      <c r="IAV32" s="48"/>
      <c r="IAW32" s="48"/>
      <c r="IAX32" s="48"/>
      <c r="IAY32" s="49"/>
      <c r="IAZ32" s="48"/>
      <c r="IBA32" s="48"/>
      <c r="IBB32" s="48"/>
      <c r="IBC32" s="48"/>
      <c r="IBD32" s="48"/>
      <c r="IBE32" s="48"/>
      <c r="IBF32" s="48"/>
      <c r="IBG32" s="48"/>
      <c r="IBH32" s="48"/>
      <c r="IBI32" s="48"/>
      <c r="IBJ32" s="48"/>
      <c r="IBK32" s="48"/>
      <c r="IBL32" s="48"/>
      <c r="IBM32" s="49"/>
      <c r="IBN32" s="48"/>
      <c r="IBO32" s="48"/>
      <c r="IBP32" s="48"/>
      <c r="IBQ32" s="48"/>
      <c r="IBR32" s="48"/>
      <c r="IBS32" s="48"/>
      <c r="IBT32" s="48"/>
      <c r="IBU32" s="48"/>
      <c r="IBV32" s="48"/>
      <c r="IBW32" s="48"/>
      <c r="IBX32" s="48"/>
      <c r="IBY32" s="48"/>
      <c r="IBZ32" s="48"/>
      <c r="ICA32" s="49"/>
      <c r="ICB32" s="48"/>
      <c r="ICC32" s="48"/>
      <c r="ICD32" s="48"/>
      <c r="ICE32" s="48"/>
      <c r="ICF32" s="48"/>
      <c r="ICG32" s="48"/>
      <c r="ICH32" s="48"/>
      <c r="ICI32" s="48"/>
      <c r="ICJ32" s="48"/>
      <c r="ICK32" s="48"/>
      <c r="ICL32" s="48"/>
      <c r="ICM32" s="48"/>
      <c r="ICN32" s="48"/>
      <c r="ICO32" s="49"/>
      <c r="ICP32" s="48"/>
      <c r="ICQ32" s="48"/>
      <c r="ICR32" s="48"/>
      <c r="ICS32" s="48"/>
      <c r="ICT32" s="48"/>
      <c r="ICU32" s="48"/>
      <c r="ICV32" s="48"/>
      <c r="ICW32" s="48"/>
      <c r="ICX32" s="48"/>
      <c r="ICY32" s="48"/>
      <c r="ICZ32" s="48"/>
      <c r="IDA32" s="48"/>
      <c r="IDB32" s="48"/>
      <c r="IDC32" s="49"/>
      <c r="IDD32" s="48"/>
      <c r="IDE32" s="48"/>
      <c r="IDF32" s="48"/>
      <c r="IDG32" s="48"/>
      <c r="IDH32" s="48"/>
      <c r="IDI32" s="48"/>
      <c r="IDJ32" s="48"/>
      <c r="IDK32" s="48"/>
      <c r="IDL32" s="48"/>
      <c r="IDM32" s="48"/>
      <c r="IDN32" s="48"/>
      <c r="IDO32" s="48"/>
      <c r="IDP32" s="48"/>
      <c r="IDQ32" s="49"/>
      <c r="IDR32" s="48"/>
      <c r="IDS32" s="48"/>
      <c r="IDT32" s="48"/>
      <c r="IDU32" s="48"/>
      <c r="IDV32" s="48"/>
      <c r="IDW32" s="48"/>
      <c r="IDX32" s="48"/>
      <c r="IDY32" s="48"/>
      <c r="IDZ32" s="48"/>
      <c r="IEA32" s="48"/>
      <c r="IEB32" s="48"/>
      <c r="IEC32" s="48"/>
      <c r="IED32" s="48"/>
      <c r="IEE32" s="49"/>
      <c r="IEF32" s="48"/>
      <c r="IEG32" s="48"/>
      <c r="IEH32" s="48"/>
      <c r="IEI32" s="48"/>
      <c r="IEJ32" s="48"/>
      <c r="IEK32" s="48"/>
      <c r="IEL32" s="48"/>
      <c r="IEM32" s="48"/>
      <c r="IEN32" s="48"/>
      <c r="IEO32" s="48"/>
      <c r="IEP32" s="48"/>
      <c r="IEQ32" s="48"/>
      <c r="IER32" s="48"/>
      <c r="IES32" s="49"/>
      <c r="IET32" s="48"/>
      <c r="IEU32" s="48"/>
      <c r="IEV32" s="48"/>
      <c r="IEW32" s="48"/>
      <c r="IEX32" s="48"/>
      <c r="IEY32" s="48"/>
      <c r="IEZ32" s="48"/>
      <c r="IFA32" s="48"/>
      <c r="IFB32" s="48"/>
      <c r="IFC32" s="48"/>
      <c r="IFD32" s="48"/>
      <c r="IFE32" s="48"/>
      <c r="IFF32" s="48"/>
      <c r="IFG32" s="49"/>
      <c r="IFH32" s="48"/>
      <c r="IFI32" s="48"/>
      <c r="IFJ32" s="48"/>
      <c r="IFK32" s="48"/>
      <c r="IFL32" s="48"/>
      <c r="IFM32" s="48"/>
      <c r="IFN32" s="48"/>
      <c r="IFO32" s="48"/>
      <c r="IFP32" s="48"/>
      <c r="IFQ32" s="48"/>
      <c r="IFR32" s="48"/>
      <c r="IFS32" s="48"/>
      <c r="IFT32" s="48"/>
      <c r="IFU32" s="49"/>
      <c r="IFV32" s="48"/>
      <c r="IFW32" s="48"/>
      <c r="IFX32" s="48"/>
      <c r="IFY32" s="48"/>
      <c r="IFZ32" s="48"/>
      <c r="IGA32" s="48"/>
      <c r="IGB32" s="48"/>
      <c r="IGC32" s="48"/>
      <c r="IGD32" s="48"/>
      <c r="IGE32" s="48"/>
      <c r="IGF32" s="48"/>
      <c r="IGG32" s="48"/>
      <c r="IGH32" s="48"/>
      <c r="IGI32" s="49"/>
      <c r="IGJ32" s="48"/>
      <c r="IGK32" s="48"/>
      <c r="IGL32" s="48"/>
      <c r="IGM32" s="48"/>
      <c r="IGN32" s="48"/>
      <c r="IGO32" s="48"/>
      <c r="IGP32" s="48"/>
      <c r="IGQ32" s="48"/>
      <c r="IGR32" s="48"/>
      <c r="IGS32" s="48"/>
      <c r="IGT32" s="48"/>
      <c r="IGU32" s="48"/>
      <c r="IGV32" s="48"/>
      <c r="IGW32" s="49"/>
      <c r="IGX32" s="48"/>
      <c r="IGY32" s="48"/>
      <c r="IGZ32" s="48"/>
      <c r="IHA32" s="48"/>
      <c r="IHB32" s="48"/>
      <c r="IHC32" s="48"/>
      <c r="IHD32" s="48"/>
      <c r="IHE32" s="48"/>
      <c r="IHF32" s="48"/>
      <c r="IHG32" s="48"/>
      <c r="IHH32" s="48"/>
      <c r="IHI32" s="48"/>
      <c r="IHJ32" s="48"/>
      <c r="IHK32" s="49"/>
      <c r="IHL32" s="48"/>
      <c r="IHM32" s="48"/>
      <c r="IHN32" s="48"/>
      <c r="IHO32" s="48"/>
      <c r="IHP32" s="48"/>
      <c r="IHQ32" s="48"/>
      <c r="IHR32" s="48"/>
      <c r="IHS32" s="48"/>
      <c r="IHT32" s="48"/>
      <c r="IHU32" s="48"/>
      <c r="IHV32" s="48"/>
      <c r="IHW32" s="48"/>
      <c r="IHX32" s="48"/>
      <c r="IHY32" s="49"/>
      <c r="IHZ32" s="48"/>
      <c r="IIA32" s="48"/>
      <c r="IIB32" s="48"/>
      <c r="IIC32" s="48"/>
      <c r="IID32" s="48"/>
      <c r="IIE32" s="48"/>
      <c r="IIF32" s="48"/>
      <c r="IIG32" s="48"/>
      <c r="IIH32" s="48"/>
      <c r="III32" s="48"/>
      <c r="IIJ32" s="48"/>
      <c r="IIK32" s="48"/>
      <c r="IIL32" s="48"/>
      <c r="IIM32" s="49"/>
      <c r="IIN32" s="48"/>
      <c r="IIO32" s="48"/>
      <c r="IIP32" s="48"/>
      <c r="IIQ32" s="48"/>
      <c r="IIR32" s="48"/>
      <c r="IIS32" s="48"/>
      <c r="IIT32" s="48"/>
      <c r="IIU32" s="48"/>
      <c r="IIV32" s="48"/>
      <c r="IIW32" s="48"/>
      <c r="IIX32" s="48"/>
      <c r="IIY32" s="48"/>
      <c r="IIZ32" s="48"/>
      <c r="IJA32" s="49"/>
      <c r="IJB32" s="48"/>
      <c r="IJC32" s="48"/>
      <c r="IJD32" s="48"/>
      <c r="IJE32" s="48"/>
      <c r="IJF32" s="48"/>
      <c r="IJG32" s="48"/>
      <c r="IJH32" s="48"/>
      <c r="IJI32" s="48"/>
      <c r="IJJ32" s="48"/>
      <c r="IJK32" s="48"/>
      <c r="IJL32" s="48"/>
      <c r="IJM32" s="48"/>
      <c r="IJN32" s="48"/>
      <c r="IJO32" s="49"/>
      <c r="IJP32" s="48"/>
      <c r="IJQ32" s="48"/>
      <c r="IJR32" s="48"/>
      <c r="IJS32" s="48"/>
      <c r="IJT32" s="48"/>
      <c r="IJU32" s="48"/>
      <c r="IJV32" s="48"/>
      <c r="IJW32" s="48"/>
      <c r="IJX32" s="48"/>
      <c r="IJY32" s="48"/>
      <c r="IJZ32" s="48"/>
      <c r="IKA32" s="48"/>
      <c r="IKB32" s="48"/>
      <c r="IKC32" s="49"/>
      <c r="IKD32" s="48"/>
      <c r="IKE32" s="48"/>
      <c r="IKF32" s="48"/>
      <c r="IKG32" s="48"/>
      <c r="IKH32" s="48"/>
      <c r="IKI32" s="48"/>
      <c r="IKJ32" s="48"/>
      <c r="IKK32" s="48"/>
      <c r="IKL32" s="48"/>
      <c r="IKM32" s="48"/>
      <c r="IKN32" s="48"/>
      <c r="IKO32" s="48"/>
      <c r="IKP32" s="48"/>
      <c r="IKQ32" s="49"/>
      <c r="IKR32" s="48"/>
      <c r="IKS32" s="48"/>
      <c r="IKT32" s="48"/>
      <c r="IKU32" s="48"/>
      <c r="IKV32" s="48"/>
      <c r="IKW32" s="48"/>
      <c r="IKX32" s="48"/>
      <c r="IKY32" s="48"/>
      <c r="IKZ32" s="48"/>
      <c r="ILA32" s="48"/>
      <c r="ILB32" s="48"/>
      <c r="ILC32" s="48"/>
      <c r="ILD32" s="48"/>
      <c r="ILE32" s="49"/>
      <c r="ILF32" s="48"/>
      <c r="ILG32" s="48"/>
      <c r="ILH32" s="48"/>
      <c r="ILI32" s="48"/>
      <c r="ILJ32" s="48"/>
      <c r="ILK32" s="48"/>
      <c r="ILL32" s="48"/>
      <c r="ILM32" s="48"/>
      <c r="ILN32" s="48"/>
      <c r="ILO32" s="48"/>
      <c r="ILP32" s="48"/>
      <c r="ILQ32" s="48"/>
      <c r="ILR32" s="48"/>
      <c r="ILS32" s="49"/>
      <c r="ILT32" s="48"/>
      <c r="ILU32" s="48"/>
      <c r="ILV32" s="48"/>
      <c r="ILW32" s="48"/>
      <c r="ILX32" s="48"/>
      <c r="ILY32" s="48"/>
      <c r="ILZ32" s="48"/>
      <c r="IMA32" s="48"/>
      <c r="IMB32" s="48"/>
      <c r="IMC32" s="48"/>
      <c r="IMD32" s="48"/>
      <c r="IME32" s="48"/>
      <c r="IMF32" s="48"/>
      <c r="IMG32" s="49"/>
      <c r="IMH32" s="48"/>
      <c r="IMI32" s="48"/>
      <c r="IMJ32" s="48"/>
      <c r="IMK32" s="48"/>
      <c r="IML32" s="48"/>
      <c r="IMM32" s="48"/>
      <c r="IMN32" s="48"/>
      <c r="IMO32" s="48"/>
      <c r="IMP32" s="48"/>
      <c r="IMQ32" s="48"/>
      <c r="IMR32" s="48"/>
      <c r="IMS32" s="48"/>
      <c r="IMT32" s="48"/>
      <c r="IMU32" s="49"/>
      <c r="IMV32" s="48"/>
      <c r="IMW32" s="48"/>
      <c r="IMX32" s="48"/>
      <c r="IMY32" s="48"/>
      <c r="IMZ32" s="48"/>
      <c r="INA32" s="48"/>
      <c r="INB32" s="48"/>
      <c r="INC32" s="48"/>
      <c r="IND32" s="48"/>
      <c r="INE32" s="48"/>
      <c r="INF32" s="48"/>
      <c r="ING32" s="48"/>
      <c r="INH32" s="48"/>
      <c r="INI32" s="49"/>
      <c r="INJ32" s="48"/>
      <c r="INK32" s="48"/>
      <c r="INL32" s="48"/>
      <c r="INM32" s="48"/>
      <c r="INN32" s="48"/>
      <c r="INO32" s="48"/>
      <c r="INP32" s="48"/>
      <c r="INQ32" s="48"/>
      <c r="INR32" s="48"/>
      <c r="INS32" s="48"/>
      <c r="INT32" s="48"/>
      <c r="INU32" s="48"/>
      <c r="INV32" s="48"/>
      <c r="INW32" s="49"/>
      <c r="INX32" s="48"/>
      <c r="INY32" s="48"/>
      <c r="INZ32" s="48"/>
      <c r="IOA32" s="48"/>
      <c r="IOB32" s="48"/>
      <c r="IOC32" s="48"/>
      <c r="IOD32" s="48"/>
      <c r="IOE32" s="48"/>
      <c r="IOF32" s="48"/>
      <c r="IOG32" s="48"/>
      <c r="IOH32" s="48"/>
      <c r="IOI32" s="48"/>
      <c r="IOJ32" s="48"/>
      <c r="IOK32" s="49"/>
      <c r="IOL32" s="48"/>
      <c r="IOM32" s="48"/>
      <c r="ION32" s="48"/>
      <c r="IOO32" s="48"/>
      <c r="IOP32" s="48"/>
      <c r="IOQ32" s="48"/>
      <c r="IOR32" s="48"/>
      <c r="IOS32" s="48"/>
      <c r="IOT32" s="48"/>
      <c r="IOU32" s="48"/>
      <c r="IOV32" s="48"/>
      <c r="IOW32" s="48"/>
      <c r="IOX32" s="48"/>
      <c r="IOY32" s="49"/>
      <c r="IOZ32" s="48"/>
      <c r="IPA32" s="48"/>
      <c r="IPB32" s="48"/>
      <c r="IPC32" s="48"/>
      <c r="IPD32" s="48"/>
      <c r="IPE32" s="48"/>
      <c r="IPF32" s="48"/>
      <c r="IPG32" s="48"/>
      <c r="IPH32" s="48"/>
      <c r="IPI32" s="48"/>
      <c r="IPJ32" s="48"/>
      <c r="IPK32" s="48"/>
      <c r="IPL32" s="48"/>
      <c r="IPM32" s="49"/>
      <c r="IPN32" s="48"/>
      <c r="IPO32" s="48"/>
      <c r="IPP32" s="48"/>
      <c r="IPQ32" s="48"/>
      <c r="IPR32" s="48"/>
      <c r="IPS32" s="48"/>
      <c r="IPT32" s="48"/>
      <c r="IPU32" s="48"/>
      <c r="IPV32" s="48"/>
      <c r="IPW32" s="48"/>
      <c r="IPX32" s="48"/>
      <c r="IPY32" s="48"/>
      <c r="IPZ32" s="48"/>
      <c r="IQA32" s="49"/>
      <c r="IQB32" s="48"/>
      <c r="IQC32" s="48"/>
      <c r="IQD32" s="48"/>
      <c r="IQE32" s="48"/>
      <c r="IQF32" s="48"/>
      <c r="IQG32" s="48"/>
      <c r="IQH32" s="48"/>
      <c r="IQI32" s="48"/>
      <c r="IQJ32" s="48"/>
      <c r="IQK32" s="48"/>
      <c r="IQL32" s="48"/>
      <c r="IQM32" s="48"/>
      <c r="IQN32" s="48"/>
      <c r="IQO32" s="49"/>
      <c r="IQP32" s="48"/>
      <c r="IQQ32" s="48"/>
      <c r="IQR32" s="48"/>
      <c r="IQS32" s="48"/>
      <c r="IQT32" s="48"/>
      <c r="IQU32" s="48"/>
      <c r="IQV32" s="48"/>
      <c r="IQW32" s="48"/>
      <c r="IQX32" s="48"/>
      <c r="IQY32" s="48"/>
      <c r="IQZ32" s="48"/>
      <c r="IRA32" s="48"/>
      <c r="IRB32" s="48"/>
      <c r="IRC32" s="49"/>
      <c r="IRD32" s="48"/>
      <c r="IRE32" s="48"/>
      <c r="IRF32" s="48"/>
      <c r="IRG32" s="48"/>
      <c r="IRH32" s="48"/>
      <c r="IRI32" s="48"/>
      <c r="IRJ32" s="48"/>
      <c r="IRK32" s="48"/>
      <c r="IRL32" s="48"/>
      <c r="IRM32" s="48"/>
      <c r="IRN32" s="48"/>
      <c r="IRO32" s="48"/>
      <c r="IRP32" s="48"/>
      <c r="IRQ32" s="49"/>
      <c r="IRR32" s="48"/>
      <c r="IRS32" s="48"/>
      <c r="IRT32" s="48"/>
      <c r="IRU32" s="48"/>
      <c r="IRV32" s="48"/>
      <c r="IRW32" s="48"/>
      <c r="IRX32" s="48"/>
      <c r="IRY32" s="48"/>
      <c r="IRZ32" s="48"/>
      <c r="ISA32" s="48"/>
      <c r="ISB32" s="48"/>
      <c r="ISC32" s="48"/>
      <c r="ISD32" s="48"/>
      <c r="ISE32" s="49"/>
      <c r="ISF32" s="48"/>
      <c r="ISG32" s="48"/>
      <c r="ISH32" s="48"/>
      <c r="ISI32" s="48"/>
      <c r="ISJ32" s="48"/>
      <c r="ISK32" s="48"/>
      <c r="ISL32" s="48"/>
      <c r="ISM32" s="48"/>
      <c r="ISN32" s="48"/>
      <c r="ISO32" s="48"/>
      <c r="ISP32" s="48"/>
      <c r="ISQ32" s="48"/>
      <c r="ISR32" s="48"/>
      <c r="ISS32" s="49"/>
      <c r="IST32" s="48"/>
      <c r="ISU32" s="48"/>
      <c r="ISV32" s="48"/>
      <c r="ISW32" s="48"/>
      <c r="ISX32" s="48"/>
      <c r="ISY32" s="48"/>
      <c r="ISZ32" s="48"/>
      <c r="ITA32" s="48"/>
      <c r="ITB32" s="48"/>
      <c r="ITC32" s="48"/>
      <c r="ITD32" s="48"/>
      <c r="ITE32" s="48"/>
      <c r="ITF32" s="48"/>
      <c r="ITG32" s="49"/>
      <c r="ITH32" s="48"/>
      <c r="ITI32" s="48"/>
      <c r="ITJ32" s="48"/>
      <c r="ITK32" s="48"/>
      <c r="ITL32" s="48"/>
      <c r="ITM32" s="48"/>
      <c r="ITN32" s="48"/>
      <c r="ITO32" s="48"/>
      <c r="ITP32" s="48"/>
      <c r="ITQ32" s="48"/>
      <c r="ITR32" s="48"/>
      <c r="ITS32" s="48"/>
      <c r="ITT32" s="48"/>
      <c r="ITU32" s="49"/>
      <c r="ITV32" s="48"/>
      <c r="ITW32" s="48"/>
      <c r="ITX32" s="48"/>
      <c r="ITY32" s="48"/>
      <c r="ITZ32" s="48"/>
      <c r="IUA32" s="48"/>
      <c r="IUB32" s="48"/>
      <c r="IUC32" s="48"/>
      <c r="IUD32" s="48"/>
      <c r="IUE32" s="48"/>
      <c r="IUF32" s="48"/>
      <c r="IUG32" s="48"/>
      <c r="IUH32" s="48"/>
      <c r="IUI32" s="49"/>
      <c r="IUJ32" s="48"/>
      <c r="IUK32" s="48"/>
      <c r="IUL32" s="48"/>
      <c r="IUM32" s="48"/>
      <c r="IUN32" s="48"/>
      <c r="IUO32" s="48"/>
      <c r="IUP32" s="48"/>
      <c r="IUQ32" s="48"/>
      <c r="IUR32" s="48"/>
      <c r="IUS32" s="48"/>
      <c r="IUT32" s="48"/>
      <c r="IUU32" s="48"/>
      <c r="IUV32" s="48"/>
      <c r="IUW32" s="49"/>
      <c r="IUX32" s="48"/>
      <c r="IUY32" s="48"/>
      <c r="IUZ32" s="48"/>
      <c r="IVA32" s="48"/>
      <c r="IVB32" s="48"/>
      <c r="IVC32" s="48"/>
      <c r="IVD32" s="48"/>
      <c r="IVE32" s="48"/>
      <c r="IVF32" s="48"/>
      <c r="IVG32" s="48"/>
      <c r="IVH32" s="48"/>
      <c r="IVI32" s="48"/>
      <c r="IVJ32" s="48"/>
      <c r="IVK32" s="49"/>
      <c r="IVL32" s="48"/>
      <c r="IVM32" s="48"/>
      <c r="IVN32" s="48"/>
      <c r="IVO32" s="48"/>
      <c r="IVP32" s="48"/>
      <c r="IVQ32" s="48"/>
      <c r="IVR32" s="48"/>
      <c r="IVS32" s="48"/>
      <c r="IVT32" s="48"/>
      <c r="IVU32" s="48"/>
      <c r="IVV32" s="48"/>
      <c r="IVW32" s="48"/>
      <c r="IVX32" s="48"/>
      <c r="IVY32" s="49"/>
      <c r="IVZ32" s="48"/>
      <c r="IWA32" s="48"/>
      <c r="IWB32" s="48"/>
      <c r="IWC32" s="48"/>
      <c r="IWD32" s="48"/>
      <c r="IWE32" s="48"/>
      <c r="IWF32" s="48"/>
      <c r="IWG32" s="48"/>
      <c r="IWH32" s="48"/>
      <c r="IWI32" s="48"/>
      <c r="IWJ32" s="48"/>
      <c r="IWK32" s="48"/>
      <c r="IWL32" s="48"/>
      <c r="IWM32" s="49"/>
      <c r="IWN32" s="48"/>
      <c r="IWO32" s="48"/>
      <c r="IWP32" s="48"/>
      <c r="IWQ32" s="48"/>
      <c r="IWR32" s="48"/>
      <c r="IWS32" s="48"/>
      <c r="IWT32" s="48"/>
      <c r="IWU32" s="48"/>
      <c r="IWV32" s="48"/>
      <c r="IWW32" s="48"/>
      <c r="IWX32" s="48"/>
      <c r="IWY32" s="48"/>
      <c r="IWZ32" s="48"/>
      <c r="IXA32" s="49"/>
      <c r="IXB32" s="48"/>
      <c r="IXC32" s="48"/>
      <c r="IXD32" s="48"/>
      <c r="IXE32" s="48"/>
      <c r="IXF32" s="48"/>
      <c r="IXG32" s="48"/>
      <c r="IXH32" s="48"/>
      <c r="IXI32" s="48"/>
      <c r="IXJ32" s="48"/>
      <c r="IXK32" s="48"/>
      <c r="IXL32" s="48"/>
      <c r="IXM32" s="48"/>
      <c r="IXN32" s="48"/>
      <c r="IXO32" s="49"/>
      <c r="IXP32" s="48"/>
      <c r="IXQ32" s="48"/>
      <c r="IXR32" s="48"/>
      <c r="IXS32" s="48"/>
      <c r="IXT32" s="48"/>
      <c r="IXU32" s="48"/>
      <c r="IXV32" s="48"/>
      <c r="IXW32" s="48"/>
      <c r="IXX32" s="48"/>
      <c r="IXY32" s="48"/>
      <c r="IXZ32" s="48"/>
      <c r="IYA32" s="48"/>
      <c r="IYB32" s="48"/>
      <c r="IYC32" s="49"/>
      <c r="IYD32" s="48"/>
      <c r="IYE32" s="48"/>
      <c r="IYF32" s="48"/>
      <c r="IYG32" s="48"/>
      <c r="IYH32" s="48"/>
      <c r="IYI32" s="48"/>
      <c r="IYJ32" s="48"/>
      <c r="IYK32" s="48"/>
      <c r="IYL32" s="48"/>
      <c r="IYM32" s="48"/>
      <c r="IYN32" s="48"/>
      <c r="IYO32" s="48"/>
      <c r="IYP32" s="48"/>
      <c r="IYQ32" s="49"/>
      <c r="IYR32" s="48"/>
      <c r="IYS32" s="48"/>
      <c r="IYT32" s="48"/>
      <c r="IYU32" s="48"/>
      <c r="IYV32" s="48"/>
      <c r="IYW32" s="48"/>
      <c r="IYX32" s="48"/>
      <c r="IYY32" s="48"/>
      <c r="IYZ32" s="48"/>
      <c r="IZA32" s="48"/>
      <c r="IZB32" s="48"/>
      <c r="IZC32" s="48"/>
      <c r="IZD32" s="48"/>
      <c r="IZE32" s="49"/>
      <c r="IZF32" s="48"/>
      <c r="IZG32" s="48"/>
      <c r="IZH32" s="48"/>
      <c r="IZI32" s="48"/>
      <c r="IZJ32" s="48"/>
      <c r="IZK32" s="48"/>
      <c r="IZL32" s="48"/>
      <c r="IZM32" s="48"/>
      <c r="IZN32" s="48"/>
      <c r="IZO32" s="48"/>
      <c r="IZP32" s="48"/>
      <c r="IZQ32" s="48"/>
      <c r="IZR32" s="48"/>
      <c r="IZS32" s="49"/>
      <c r="IZT32" s="48"/>
      <c r="IZU32" s="48"/>
      <c r="IZV32" s="48"/>
      <c r="IZW32" s="48"/>
      <c r="IZX32" s="48"/>
      <c r="IZY32" s="48"/>
      <c r="IZZ32" s="48"/>
      <c r="JAA32" s="48"/>
      <c r="JAB32" s="48"/>
      <c r="JAC32" s="48"/>
      <c r="JAD32" s="48"/>
      <c r="JAE32" s="48"/>
      <c r="JAF32" s="48"/>
      <c r="JAG32" s="49"/>
      <c r="JAH32" s="48"/>
      <c r="JAI32" s="48"/>
      <c r="JAJ32" s="48"/>
      <c r="JAK32" s="48"/>
      <c r="JAL32" s="48"/>
      <c r="JAM32" s="48"/>
      <c r="JAN32" s="48"/>
      <c r="JAO32" s="48"/>
      <c r="JAP32" s="48"/>
      <c r="JAQ32" s="48"/>
      <c r="JAR32" s="48"/>
      <c r="JAS32" s="48"/>
      <c r="JAT32" s="48"/>
      <c r="JAU32" s="49"/>
      <c r="JAV32" s="48"/>
      <c r="JAW32" s="48"/>
      <c r="JAX32" s="48"/>
      <c r="JAY32" s="48"/>
      <c r="JAZ32" s="48"/>
      <c r="JBA32" s="48"/>
      <c r="JBB32" s="48"/>
      <c r="JBC32" s="48"/>
      <c r="JBD32" s="48"/>
      <c r="JBE32" s="48"/>
      <c r="JBF32" s="48"/>
      <c r="JBG32" s="48"/>
      <c r="JBH32" s="48"/>
      <c r="JBI32" s="49"/>
      <c r="JBJ32" s="48"/>
      <c r="JBK32" s="48"/>
      <c r="JBL32" s="48"/>
      <c r="JBM32" s="48"/>
      <c r="JBN32" s="48"/>
      <c r="JBO32" s="48"/>
      <c r="JBP32" s="48"/>
      <c r="JBQ32" s="48"/>
      <c r="JBR32" s="48"/>
      <c r="JBS32" s="48"/>
      <c r="JBT32" s="48"/>
      <c r="JBU32" s="48"/>
      <c r="JBV32" s="48"/>
      <c r="JBW32" s="49"/>
      <c r="JBX32" s="48"/>
      <c r="JBY32" s="48"/>
      <c r="JBZ32" s="48"/>
      <c r="JCA32" s="48"/>
      <c r="JCB32" s="48"/>
      <c r="JCC32" s="48"/>
      <c r="JCD32" s="48"/>
      <c r="JCE32" s="48"/>
      <c r="JCF32" s="48"/>
      <c r="JCG32" s="48"/>
      <c r="JCH32" s="48"/>
      <c r="JCI32" s="48"/>
      <c r="JCJ32" s="48"/>
      <c r="JCK32" s="49"/>
      <c r="JCL32" s="48"/>
      <c r="JCM32" s="48"/>
      <c r="JCN32" s="48"/>
      <c r="JCO32" s="48"/>
      <c r="JCP32" s="48"/>
      <c r="JCQ32" s="48"/>
      <c r="JCR32" s="48"/>
      <c r="JCS32" s="48"/>
      <c r="JCT32" s="48"/>
      <c r="JCU32" s="48"/>
      <c r="JCV32" s="48"/>
      <c r="JCW32" s="48"/>
      <c r="JCX32" s="48"/>
      <c r="JCY32" s="49"/>
      <c r="JCZ32" s="48"/>
      <c r="JDA32" s="48"/>
      <c r="JDB32" s="48"/>
      <c r="JDC32" s="48"/>
      <c r="JDD32" s="48"/>
      <c r="JDE32" s="48"/>
      <c r="JDF32" s="48"/>
      <c r="JDG32" s="48"/>
      <c r="JDH32" s="48"/>
      <c r="JDI32" s="48"/>
      <c r="JDJ32" s="48"/>
      <c r="JDK32" s="48"/>
      <c r="JDL32" s="48"/>
      <c r="JDM32" s="49"/>
      <c r="JDN32" s="48"/>
      <c r="JDO32" s="48"/>
      <c r="JDP32" s="48"/>
      <c r="JDQ32" s="48"/>
      <c r="JDR32" s="48"/>
      <c r="JDS32" s="48"/>
      <c r="JDT32" s="48"/>
      <c r="JDU32" s="48"/>
      <c r="JDV32" s="48"/>
      <c r="JDW32" s="48"/>
      <c r="JDX32" s="48"/>
      <c r="JDY32" s="48"/>
      <c r="JDZ32" s="48"/>
      <c r="JEA32" s="49"/>
      <c r="JEB32" s="48"/>
      <c r="JEC32" s="48"/>
      <c r="JED32" s="48"/>
      <c r="JEE32" s="48"/>
      <c r="JEF32" s="48"/>
      <c r="JEG32" s="48"/>
      <c r="JEH32" s="48"/>
      <c r="JEI32" s="48"/>
      <c r="JEJ32" s="48"/>
      <c r="JEK32" s="48"/>
      <c r="JEL32" s="48"/>
      <c r="JEM32" s="48"/>
      <c r="JEN32" s="48"/>
      <c r="JEO32" s="49"/>
      <c r="JEP32" s="48"/>
      <c r="JEQ32" s="48"/>
      <c r="JER32" s="48"/>
      <c r="JES32" s="48"/>
      <c r="JET32" s="48"/>
      <c r="JEU32" s="48"/>
      <c r="JEV32" s="48"/>
      <c r="JEW32" s="48"/>
      <c r="JEX32" s="48"/>
      <c r="JEY32" s="48"/>
      <c r="JEZ32" s="48"/>
      <c r="JFA32" s="48"/>
      <c r="JFB32" s="48"/>
      <c r="JFC32" s="49"/>
      <c r="JFD32" s="48"/>
      <c r="JFE32" s="48"/>
      <c r="JFF32" s="48"/>
      <c r="JFG32" s="48"/>
      <c r="JFH32" s="48"/>
      <c r="JFI32" s="48"/>
      <c r="JFJ32" s="48"/>
      <c r="JFK32" s="48"/>
      <c r="JFL32" s="48"/>
      <c r="JFM32" s="48"/>
      <c r="JFN32" s="48"/>
      <c r="JFO32" s="48"/>
      <c r="JFP32" s="48"/>
      <c r="JFQ32" s="49"/>
      <c r="JFR32" s="48"/>
      <c r="JFS32" s="48"/>
      <c r="JFT32" s="48"/>
      <c r="JFU32" s="48"/>
      <c r="JFV32" s="48"/>
      <c r="JFW32" s="48"/>
      <c r="JFX32" s="48"/>
      <c r="JFY32" s="48"/>
      <c r="JFZ32" s="48"/>
      <c r="JGA32" s="48"/>
      <c r="JGB32" s="48"/>
      <c r="JGC32" s="48"/>
      <c r="JGD32" s="48"/>
      <c r="JGE32" s="49"/>
      <c r="JGF32" s="48"/>
      <c r="JGG32" s="48"/>
      <c r="JGH32" s="48"/>
      <c r="JGI32" s="48"/>
      <c r="JGJ32" s="48"/>
      <c r="JGK32" s="48"/>
      <c r="JGL32" s="48"/>
      <c r="JGM32" s="48"/>
      <c r="JGN32" s="48"/>
      <c r="JGO32" s="48"/>
      <c r="JGP32" s="48"/>
      <c r="JGQ32" s="48"/>
      <c r="JGR32" s="48"/>
      <c r="JGS32" s="49"/>
      <c r="JGT32" s="48"/>
      <c r="JGU32" s="48"/>
      <c r="JGV32" s="48"/>
      <c r="JGW32" s="48"/>
      <c r="JGX32" s="48"/>
      <c r="JGY32" s="48"/>
      <c r="JGZ32" s="48"/>
      <c r="JHA32" s="48"/>
      <c r="JHB32" s="48"/>
      <c r="JHC32" s="48"/>
      <c r="JHD32" s="48"/>
      <c r="JHE32" s="48"/>
      <c r="JHF32" s="48"/>
      <c r="JHG32" s="49"/>
      <c r="JHH32" s="48"/>
      <c r="JHI32" s="48"/>
      <c r="JHJ32" s="48"/>
      <c r="JHK32" s="48"/>
      <c r="JHL32" s="48"/>
      <c r="JHM32" s="48"/>
      <c r="JHN32" s="48"/>
      <c r="JHO32" s="48"/>
      <c r="JHP32" s="48"/>
      <c r="JHQ32" s="48"/>
      <c r="JHR32" s="48"/>
      <c r="JHS32" s="48"/>
      <c r="JHT32" s="48"/>
      <c r="JHU32" s="49"/>
      <c r="JHV32" s="48"/>
      <c r="JHW32" s="48"/>
      <c r="JHX32" s="48"/>
      <c r="JHY32" s="48"/>
      <c r="JHZ32" s="48"/>
      <c r="JIA32" s="48"/>
      <c r="JIB32" s="48"/>
      <c r="JIC32" s="48"/>
      <c r="JID32" s="48"/>
      <c r="JIE32" s="48"/>
      <c r="JIF32" s="48"/>
      <c r="JIG32" s="48"/>
      <c r="JIH32" s="48"/>
      <c r="JII32" s="49"/>
      <c r="JIJ32" s="48"/>
      <c r="JIK32" s="48"/>
      <c r="JIL32" s="48"/>
      <c r="JIM32" s="48"/>
      <c r="JIN32" s="48"/>
      <c r="JIO32" s="48"/>
      <c r="JIP32" s="48"/>
      <c r="JIQ32" s="48"/>
      <c r="JIR32" s="48"/>
      <c r="JIS32" s="48"/>
      <c r="JIT32" s="48"/>
      <c r="JIU32" s="48"/>
      <c r="JIV32" s="48"/>
      <c r="JIW32" s="49"/>
      <c r="JIX32" s="48"/>
      <c r="JIY32" s="48"/>
      <c r="JIZ32" s="48"/>
      <c r="JJA32" s="48"/>
      <c r="JJB32" s="48"/>
      <c r="JJC32" s="48"/>
      <c r="JJD32" s="48"/>
      <c r="JJE32" s="48"/>
      <c r="JJF32" s="48"/>
      <c r="JJG32" s="48"/>
      <c r="JJH32" s="48"/>
      <c r="JJI32" s="48"/>
      <c r="JJJ32" s="48"/>
      <c r="JJK32" s="49"/>
      <c r="JJL32" s="48"/>
      <c r="JJM32" s="48"/>
      <c r="JJN32" s="48"/>
      <c r="JJO32" s="48"/>
      <c r="JJP32" s="48"/>
      <c r="JJQ32" s="48"/>
      <c r="JJR32" s="48"/>
      <c r="JJS32" s="48"/>
      <c r="JJT32" s="48"/>
      <c r="JJU32" s="48"/>
      <c r="JJV32" s="48"/>
      <c r="JJW32" s="48"/>
      <c r="JJX32" s="48"/>
      <c r="JJY32" s="49"/>
      <c r="JJZ32" s="48"/>
      <c r="JKA32" s="48"/>
      <c r="JKB32" s="48"/>
      <c r="JKC32" s="48"/>
      <c r="JKD32" s="48"/>
      <c r="JKE32" s="48"/>
      <c r="JKF32" s="48"/>
      <c r="JKG32" s="48"/>
      <c r="JKH32" s="48"/>
      <c r="JKI32" s="48"/>
      <c r="JKJ32" s="48"/>
      <c r="JKK32" s="48"/>
      <c r="JKL32" s="48"/>
      <c r="JKM32" s="49"/>
      <c r="JKN32" s="48"/>
      <c r="JKO32" s="48"/>
      <c r="JKP32" s="48"/>
      <c r="JKQ32" s="48"/>
      <c r="JKR32" s="48"/>
      <c r="JKS32" s="48"/>
      <c r="JKT32" s="48"/>
      <c r="JKU32" s="48"/>
      <c r="JKV32" s="48"/>
      <c r="JKW32" s="48"/>
      <c r="JKX32" s="48"/>
      <c r="JKY32" s="48"/>
      <c r="JKZ32" s="48"/>
      <c r="JLA32" s="49"/>
      <c r="JLB32" s="48"/>
      <c r="JLC32" s="48"/>
      <c r="JLD32" s="48"/>
      <c r="JLE32" s="48"/>
      <c r="JLF32" s="48"/>
      <c r="JLG32" s="48"/>
      <c r="JLH32" s="48"/>
      <c r="JLI32" s="48"/>
      <c r="JLJ32" s="48"/>
      <c r="JLK32" s="48"/>
      <c r="JLL32" s="48"/>
      <c r="JLM32" s="48"/>
      <c r="JLN32" s="48"/>
      <c r="JLO32" s="49"/>
      <c r="JLP32" s="48"/>
      <c r="JLQ32" s="48"/>
      <c r="JLR32" s="48"/>
      <c r="JLS32" s="48"/>
      <c r="JLT32" s="48"/>
      <c r="JLU32" s="48"/>
      <c r="JLV32" s="48"/>
      <c r="JLW32" s="48"/>
      <c r="JLX32" s="48"/>
      <c r="JLY32" s="48"/>
      <c r="JLZ32" s="48"/>
      <c r="JMA32" s="48"/>
      <c r="JMB32" s="48"/>
      <c r="JMC32" s="49"/>
      <c r="JMD32" s="48"/>
      <c r="JME32" s="48"/>
      <c r="JMF32" s="48"/>
      <c r="JMG32" s="48"/>
      <c r="JMH32" s="48"/>
      <c r="JMI32" s="48"/>
      <c r="JMJ32" s="48"/>
      <c r="JMK32" s="48"/>
      <c r="JML32" s="48"/>
      <c r="JMM32" s="48"/>
      <c r="JMN32" s="48"/>
      <c r="JMO32" s="48"/>
      <c r="JMP32" s="48"/>
      <c r="JMQ32" s="49"/>
      <c r="JMR32" s="48"/>
      <c r="JMS32" s="48"/>
      <c r="JMT32" s="48"/>
      <c r="JMU32" s="48"/>
      <c r="JMV32" s="48"/>
      <c r="JMW32" s="48"/>
      <c r="JMX32" s="48"/>
      <c r="JMY32" s="48"/>
      <c r="JMZ32" s="48"/>
      <c r="JNA32" s="48"/>
      <c r="JNB32" s="48"/>
      <c r="JNC32" s="48"/>
      <c r="JND32" s="48"/>
      <c r="JNE32" s="49"/>
      <c r="JNF32" s="48"/>
      <c r="JNG32" s="48"/>
      <c r="JNH32" s="48"/>
      <c r="JNI32" s="48"/>
      <c r="JNJ32" s="48"/>
      <c r="JNK32" s="48"/>
      <c r="JNL32" s="48"/>
      <c r="JNM32" s="48"/>
      <c r="JNN32" s="48"/>
      <c r="JNO32" s="48"/>
      <c r="JNP32" s="48"/>
      <c r="JNQ32" s="48"/>
      <c r="JNR32" s="48"/>
      <c r="JNS32" s="49"/>
      <c r="JNT32" s="48"/>
      <c r="JNU32" s="48"/>
      <c r="JNV32" s="48"/>
      <c r="JNW32" s="48"/>
      <c r="JNX32" s="48"/>
      <c r="JNY32" s="48"/>
      <c r="JNZ32" s="48"/>
      <c r="JOA32" s="48"/>
      <c r="JOB32" s="48"/>
      <c r="JOC32" s="48"/>
      <c r="JOD32" s="48"/>
      <c r="JOE32" s="48"/>
      <c r="JOF32" s="48"/>
      <c r="JOG32" s="49"/>
      <c r="JOH32" s="48"/>
      <c r="JOI32" s="48"/>
      <c r="JOJ32" s="48"/>
      <c r="JOK32" s="48"/>
      <c r="JOL32" s="48"/>
      <c r="JOM32" s="48"/>
      <c r="JON32" s="48"/>
      <c r="JOO32" s="48"/>
      <c r="JOP32" s="48"/>
      <c r="JOQ32" s="48"/>
      <c r="JOR32" s="48"/>
      <c r="JOS32" s="48"/>
      <c r="JOT32" s="48"/>
      <c r="JOU32" s="49"/>
      <c r="JOV32" s="48"/>
      <c r="JOW32" s="48"/>
      <c r="JOX32" s="48"/>
      <c r="JOY32" s="48"/>
      <c r="JOZ32" s="48"/>
      <c r="JPA32" s="48"/>
      <c r="JPB32" s="48"/>
      <c r="JPC32" s="48"/>
      <c r="JPD32" s="48"/>
      <c r="JPE32" s="48"/>
      <c r="JPF32" s="48"/>
      <c r="JPG32" s="48"/>
      <c r="JPH32" s="48"/>
      <c r="JPI32" s="49"/>
      <c r="JPJ32" s="48"/>
      <c r="JPK32" s="48"/>
      <c r="JPL32" s="48"/>
      <c r="JPM32" s="48"/>
      <c r="JPN32" s="48"/>
      <c r="JPO32" s="48"/>
      <c r="JPP32" s="48"/>
      <c r="JPQ32" s="48"/>
      <c r="JPR32" s="48"/>
      <c r="JPS32" s="48"/>
      <c r="JPT32" s="48"/>
      <c r="JPU32" s="48"/>
      <c r="JPV32" s="48"/>
      <c r="JPW32" s="49"/>
      <c r="JPX32" s="48"/>
      <c r="JPY32" s="48"/>
      <c r="JPZ32" s="48"/>
      <c r="JQA32" s="48"/>
      <c r="JQB32" s="48"/>
      <c r="JQC32" s="48"/>
      <c r="JQD32" s="48"/>
      <c r="JQE32" s="48"/>
      <c r="JQF32" s="48"/>
      <c r="JQG32" s="48"/>
      <c r="JQH32" s="48"/>
      <c r="JQI32" s="48"/>
      <c r="JQJ32" s="48"/>
      <c r="JQK32" s="49"/>
      <c r="JQL32" s="48"/>
      <c r="JQM32" s="48"/>
      <c r="JQN32" s="48"/>
      <c r="JQO32" s="48"/>
      <c r="JQP32" s="48"/>
      <c r="JQQ32" s="48"/>
      <c r="JQR32" s="48"/>
      <c r="JQS32" s="48"/>
      <c r="JQT32" s="48"/>
      <c r="JQU32" s="48"/>
      <c r="JQV32" s="48"/>
      <c r="JQW32" s="48"/>
      <c r="JQX32" s="48"/>
      <c r="JQY32" s="49"/>
      <c r="JQZ32" s="48"/>
      <c r="JRA32" s="48"/>
      <c r="JRB32" s="48"/>
      <c r="JRC32" s="48"/>
      <c r="JRD32" s="48"/>
      <c r="JRE32" s="48"/>
      <c r="JRF32" s="48"/>
      <c r="JRG32" s="48"/>
      <c r="JRH32" s="48"/>
      <c r="JRI32" s="48"/>
      <c r="JRJ32" s="48"/>
      <c r="JRK32" s="48"/>
      <c r="JRL32" s="48"/>
      <c r="JRM32" s="49"/>
      <c r="JRN32" s="48"/>
      <c r="JRO32" s="48"/>
      <c r="JRP32" s="48"/>
      <c r="JRQ32" s="48"/>
      <c r="JRR32" s="48"/>
      <c r="JRS32" s="48"/>
      <c r="JRT32" s="48"/>
      <c r="JRU32" s="48"/>
      <c r="JRV32" s="48"/>
      <c r="JRW32" s="48"/>
      <c r="JRX32" s="48"/>
      <c r="JRY32" s="48"/>
      <c r="JRZ32" s="48"/>
      <c r="JSA32" s="49"/>
      <c r="JSB32" s="48"/>
      <c r="JSC32" s="48"/>
      <c r="JSD32" s="48"/>
      <c r="JSE32" s="48"/>
      <c r="JSF32" s="48"/>
      <c r="JSG32" s="48"/>
      <c r="JSH32" s="48"/>
      <c r="JSI32" s="48"/>
      <c r="JSJ32" s="48"/>
      <c r="JSK32" s="48"/>
      <c r="JSL32" s="48"/>
      <c r="JSM32" s="48"/>
      <c r="JSN32" s="48"/>
      <c r="JSO32" s="49"/>
      <c r="JSP32" s="48"/>
      <c r="JSQ32" s="48"/>
      <c r="JSR32" s="48"/>
      <c r="JSS32" s="48"/>
      <c r="JST32" s="48"/>
      <c r="JSU32" s="48"/>
      <c r="JSV32" s="48"/>
      <c r="JSW32" s="48"/>
      <c r="JSX32" s="48"/>
      <c r="JSY32" s="48"/>
      <c r="JSZ32" s="48"/>
      <c r="JTA32" s="48"/>
      <c r="JTB32" s="48"/>
      <c r="JTC32" s="49"/>
      <c r="JTD32" s="48"/>
      <c r="JTE32" s="48"/>
      <c r="JTF32" s="48"/>
      <c r="JTG32" s="48"/>
      <c r="JTH32" s="48"/>
      <c r="JTI32" s="48"/>
      <c r="JTJ32" s="48"/>
      <c r="JTK32" s="48"/>
      <c r="JTL32" s="48"/>
      <c r="JTM32" s="48"/>
      <c r="JTN32" s="48"/>
      <c r="JTO32" s="48"/>
      <c r="JTP32" s="48"/>
      <c r="JTQ32" s="49"/>
      <c r="JTR32" s="48"/>
      <c r="JTS32" s="48"/>
      <c r="JTT32" s="48"/>
      <c r="JTU32" s="48"/>
      <c r="JTV32" s="48"/>
      <c r="JTW32" s="48"/>
      <c r="JTX32" s="48"/>
      <c r="JTY32" s="48"/>
      <c r="JTZ32" s="48"/>
      <c r="JUA32" s="48"/>
      <c r="JUB32" s="48"/>
      <c r="JUC32" s="48"/>
      <c r="JUD32" s="48"/>
      <c r="JUE32" s="49"/>
      <c r="JUF32" s="48"/>
      <c r="JUG32" s="48"/>
      <c r="JUH32" s="48"/>
      <c r="JUI32" s="48"/>
      <c r="JUJ32" s="48"/>
      <c r="JUK32" s="48"/>
      <c r="JUL32" s="48"/>
      <c r="JUM32" s="48"/>
      <c r="JUN32" s="48"/>
      <c r="JUO32" s="48"/>
      <c r="JUP32" s="48"/>
      <c r="JUQ32" s="48"/>
      <c r="JUR32" s="48"/>
      <c r="JUS32" s="49"/>
      <c r="JUT32" s="48"/>
      <c r="JUU32" s="48"/>
      <c r="JUV32" s="48"/>
      <c r="JUW32" s="48"/>
      <c r="JUX32" s="48"/>
      <c r="JUY32" s="48"/>
      <c r="JUZ32" s="48"/>
      <c r="JVA32" s="48"/>
      <c r="JVB32" s="48"/>
      <c r="JVC32" s="48"/>
      <c r="JVD32" s="48"/>
      <c r="JVE32" s="48"/>
      <c r="JVF32" s="48"/>
      <c r="JVG32" s="49"/>
      <c r="JVH32" s="48"/>
      <c r="JVI32" s="48"/>
      <c r="JVJ32" s="48"/>
      <c r="JVK32" s="48"/>
      <c r="JVL32" s="48"/>
      <c r="JVM32" s="48"/>
      <c r="JVN32" s="48"/>
      <c r="JVO32" s="48"/>
      <c r="JVP32" s="48"/>
      <c r="JVQ32" s="48"/>
      <c r="JVR32" s="48"/>
      <c r="JVS32" s="48"/>
      <c r="JVT32" s="48"/>
      <c r="JVU32" s="49"/>
      <c r="JVV32" s="48"/>
      <c r="JVW32" s="48"/>
      <c r="JVX32" s="48"/>
      <c r="JVY32" s="48"/>
      <c r="JVZ32" s="48"/>
      <c r="JWA32" s="48"/>
      <c r="JWB32" s="48"/>
      <c r="JWC32" s="48"/>
      <c r="JWD32" s="48"/>
      <c r="JWE32" s="48"/>
      <c r="JWF32" s="48"/>
      <c r="JWG32" s="48"/>
      <c r="JWH32" s="48"/>
      <c r="JWI32" s="49"/>
      <c r="JWJ32" s="48"/>
      <c r="JWK32" s="48"/>
      <c r="JWL32" s="48"/>
      <c r="JWM32" s="48"/>
      <c r="JWN32" s="48"/>
      <c r="JWO32" s="48"/>
      <c r="JWP32" s="48"/>
      <c r="JWQ32" s="48"/>
      <c r="JWR32" s="48"/>
      <c r="JWS32" s="48"/>
      <c r="JWT32" s="48"/>
      <c r="JWU32" s="48"/>
      <c r="JWV32" s="48"/>
      <c r="JWW32" s="49"/>
      <c r="JWX32" s="48"/>
      <c r="JWY32" s="48"/>
      <c r="JWZ32" s="48"/>
      <c r="JXA32" s="48"/>
      <c r="JXB32" s="48"/>
      <c r="JXC32" s="48"/>
      <c r="JXD32" s="48"/>
      <c r="JXE32" s="48"/>
      <c r="JXF32" s="48"/>
      <c r="JXG32" s="48"/>
      <c r="JXH32" s="48"/>
      <c r="JXI32" s="48"/>
      <c r="JXJ32" s="48"/>
      <c r="JXK32" s="49"/>
      <c r="JXL32" s="48"/>
      <c r="JXM32" s="48"/>
      <c r="JXN32" s="48"/>
      <c r="JXO32" s="48"/>
      <c r="JXP32" s="48"/>
      <c r="JXQ32" s="48"/>
      <c r="JXR32" s="48"/>
      <c r="JXS32" s="48"/>
      <c r="JXT32" s="48"/>
      <c r="JXU32" s="48"/>
      <c r="JXV32" s="48"/>
      <c r="JXW32" s="48"/>
      <c r="JXX32" s="48"/>
      <c r="JXY32" s="49"/>
      <c r="JXZ32" s="48"/>
      <c r="JYA32" s="48"/>
      <c r="JYB32" s="48"/>
      <c r="JYC32" s="48"/>
      <c r="JYD32" s="48"/>
      <c r="JYE32" s="48"/>
      <c r="JYF32" s="48"/>
      <c r="JYG32" s="48"/>
      <c r="JYH32" s="48"/>
      <c r="JYI32" s="48"/>
      <c r="JYJ32" s="48"/>
      <c r="JYK32" s="48"/>
      <c r="JYL32" s="48"/>
      <c r="JYM32" s="49"/>
      <c r="JYN32" s="48"/>
      <c r="JYO32" s="48"/>
      <c r="JYP32" s="48"/>
      <c r="JYQ32" s="48"/>
      <c r="JYR32" s="48"/>
      <c r="JYS32" s="48"/>
      <c r="JYT32" s="48"/>
      <c r="JYU32" s="48"/>
      <c r="JYV32" s="48"/>
      <c r="JYW32" s="48"/>
      <c r="JYX32" s="48"/>
      <c r="JYY32" s="48"/>
      <c r="JYZ32" s="48"/>
      <c r="JZA32" s="49"/>
      <c r="JZB32" s="48"/>
      <c r="JZC32" s="48"/>
      <c r="JZD32" s="48"/>
      <c r="JZE32" s="48"/>
      <c r="JZF32" s="48"/>
      <c r="JZG32" s="48"/>
      <c r="JZH32" s="48"/>
      <c r="JZI32" s="48"/>
      <c r="JZJ32" s="48"/>
      <c r="JZK32" s="48"/>
      <c r="JZL32" s="48"/>
      <c r="JZM32" s="48"/>
      <c r="JZN32" s="48"/>
      <c r="JZO32" s="49"/>
      <c r="JZP32" s="48"/>
      <c r="JZQ32" s="48"/>
      <c r="JZR32" s="48"/>
      <c r="JZS32" s="48"/>
      <c r="JZT32" s="48"/>
      <c r="JZU32" s="48"/>
      <c r="JZV32" s="48"/>
      <c r="JZW32" s="48"/>
      <c r="JZX32" s="48"/>
      <c r="JZY32" s="48"/>
      <c r="JZZ32" s="48"/>
      <c r="KAA32" s="48"/>
      <c r="KAB32" s="48"/>
      <c r="KAC32" s="49"/>
      <c r="KAD32" s="48"/>
      <c r="KAE32" s="48"/>
      <c r="KAF32" s="48"/>
      <c r="KAG32" s="48"/>
      <c r="KAH32" s="48"/>
      <c r="KAI32" s="48"/>
      <c r="KAJ32" s="48"/>
      <c r="KAK32" s="48"/>
      <c r="KAL32" s="48"/>
      <c r="KAM32" s="48"/>
      <c r="KAN32" s="48"/>
      <c r="KAO32" s="48"/>
      <c r="KAP32" s="48"/>
      <c r="KAQ32" s="49"/>
      <c r="KAR32" s="48"/>
      <c r="KAS32" s="48"/>
      <c r="KAT32" s="48"/>
      <c r="KAU32" s="48"/>
      <c r="KAV32" s="48"/>
      <c r="KAW32" s="48"/>
      <c r="KAX32" s="48"/>
      <c r="KAY32" s="48"/>
      <c r="KAZ32" s="48"/>
      <c r="KBA32" s="48"/>
      <c r="KBB32" s="48"/>
      <c r="KBC32" s="48"/>
      <c r="KBD32" s="48"/>
      <c r="KBE32" s="49"/>
      <c r="KBF32" s="48"/>
      <c r="KBG32" s="48"/>
      <c r="KBH32" s="48"/>
      <c r="KBI32" s="48"/>
      <c r="KBJ32" s="48"/>
      <c r="KBK32" s="48"/>
      <c r="KBL32" s="48"/>
      <c r="KBM32" s="48"/>
      <c r="KBN32" s="48"/>
      <c r="KBO32" s="48"/>
      <c r="KBP32" s="48"/>
      <c r="KBQ32" s="48"/>
      <c r="KBR32" s="48"/>
      <c r="KBS32" s="49"/>
      <c r="KBT32" s="48"/>
      <c r="KBU32" s="48"/>
      <c r="KBV32" s="48"/>
      <c r="KBW32" s="48"/>
      <c r="KBX32" s="48"/>
      <c r="KBY32" s="48"/>
      <c r="KBZ32" s="48"/>
      <c r="KCA32" s="48"/>
      <c r="KCB32" s="48"/>
      <c r="KCC32" s="48"/>
      <c r="KCD32" s="48"/>
      <c r="KCE32" s="48"/>
      <c r="KCF32" s="48"/>
      <c r="KCG32" s="49"/>
      <c r="KCH32" s="48"/>
      <c r="KCI32" s="48"/>
      <c r="KCJ32" s="48"/>
      <c r="KCK32" s="48"/>
      <c r="KCL32" s="48"/>
      <c r="KCM32" s="48"/>
      <c r="KCN32" s="48"/>
      <c r="KCO32" s="48"/>
      <c r="KCP32" s="48"/>
      <c r="KCQ32" s="48"/>
      <c r="KCR32" s="48"/>
      <c r="KCS32" s="48"/>
      <c r="KCT32" s="48"/>
      <c r="KCU32" s="49"/>
      <c r="KCV32" s="48"/>
      <c r="KCW32" s="48"/>
      <c r="KCX32" s="48"/>
      <c r="KCY32" s="48"/>
      <c r="KCZ32" s="48"/>
      <c r="KDA32" s="48"/>
      <c r="KDB32" s="48"/>
      <c r="KDC32" s="48"/>
      <c r="KDD32" s="48"/>
      <c r="KDE32" s="48"/>
      <c r="KDF32" s="48"/>
      <c r="KDG32" s="48"/>
      <c r="KDH32" s="48"/>
      <c r="KDI32" s="49"/>
      <c r="KDJ32" s="48"/>
      <c r="KDK32" s="48"/>
      <c r="KDL32" s="48"/>
      <c r="KDM32" s="48"/>
      <c r="KDN32" s="48"/>
      <c r="KDO32" s="48"/>
      <c r="KDP32" s="48"/>
      <c r="KDQ32" s="48"/>
      <c r="KDR32" s="48"/>
      <c r="KDS32" s="48"/>
      <c r="KDT32" s="48"/>
      <c r="KDU32" s="48"/>
      <c r="KDV32" s="48"/>
      <c r="KDW32" s="49"/>
      <c r="KDX32" s="48"/>
      <c r="KDY32" s="48"/>
      <c r="KDZ32" s="48"/>
      <c r="KEA32" s="48"/>
      <c r="KEB32" s="48"/>
      <c r="KEC32" s="48"/>
      <c r="KED32" s="48"/>
      <c r="KEE32" s="48"/>
      <c r="KEF32" s="48"/>
      <c r="KEG32" s="48"/>
      <c r="KEH32" s="48"/>
      <c r="KEI32" s="48"/>
      <c r="KEJ32" s="48"/>
      <c r="KEK32" s="49"/>
      <c r="KEL32" s="48"/>
      <c r="KEM32" s="48"/>
      <c r="KEN32" s="48"/>
      <c r="KEO32" s="48"/>
      <c r="KEP32" s="48"/>
      <c r="KEQ32" s="48"/>
      <c r="KER32" s="48"/>
      <c r="KES32" s="48"/>
      <c r="KET32" s="48"/>
      <c r="KEU32" s="48"/>
      <c r="KEV32" s="48"/>
      <c r="KEW32" s="48"/>
      <c r="KEX32" s="48"/>
      <c r="KEY32" s="49"/>
      <c r="KEZ32" s="48"/>
      <c r="KFA32" s="48"/>
      <c r="KFB32" s="48"/>
      <c r="KFC32" s="48"/>
      <c r="KFD32" s="48"/>
      <c r="KFE32" s="48"/>
      <c r="KFF32" s="48"/>
      <c r="KFG32" s="48"/>
      <c r="KFH32" s="48"/>
      <c r="KFI32" s="48"/>
      <c r="KFJ32" s="48"/>
      <c r="KFK32" s="48"/>
      <c r="KFL32" s="48"/>
      <c r="KFM32" s="49"/>
      <c r="KFN32" s="48"/>
      <c r="KFO32" s="48"/>
      <c r="KFP32" s="48"/>
      <c r="KFQ32" s="48"/>
      <c r="KFR32" s="48"/>
      <c r="KFS32" s="48"/>
      <c r="KFT32" s="48"/>
      <c r="KFU32" s="48"/>
      <c r="KFV32" s="48"/>
      <c r="KFW32" s="48"/>
      <c r="KFX32" s="48"/>
      <c r="KFY32" s="48"/>
      <c r="KFZ32" s="48"/>
      <c r="KGA32" s="49"/>
      <c r="KGB32" s="48"/>
      <c r="KGC32" s="48"/>
      <c r="KGD32" s="48"/>
      <c r="KGE32" s="48"/>
      <c r="KGF32" s="48"/>
      <c r="KGG32" s="48"/>
      <c r="KGH32" s="48"/>
      <c r="KGI32" s="48"/>
      <c r="KGJ32" s="48"/>
      <c r="KGK32" s="48"/>
      <c r="KGL32" s="48"/>
      <c r="KGM32" s="48"/>
      <c r="KGN32" s="48"/>
      <c r="KGO32" s="49"/>
      <c r="KGP32" s="48"/>
      <c r="KGQ32" s="48"/>
      <c r="KGR32" s="48"/>
      <c r="KGS32" s="48"/>
      <c r="KGT32" s="48"/>
      <c r="KGU32" s="48"/>
      <c r="KGV32" s="48"/>
      <c r="KGW32" s="48"/>
      <c r="KGX32" s="48"/>
      <c r="KGY32" s="48"/>
      <c r="KGZ32" s="48"/>
      <c r="KHA32" s="48"/>
      <c r="KHB32" s="48"/>
      <c r="KHC32" s="49"/>
      <c r="KHD32" s="48"/>
      <c r="KHE32" s="48"/>
      <c r="KHF32" s="48"/>
      <c r="KHG32" s="48"/>
      <c r="KHH32" s="48"/>
      <c r="KHI32" s="48"/>
      <c r="KHJ32" s="48"/>
      <c r="KHK32" s="48"/>
      <c r="KHL32" s="48"/>
      <c r="KHM32" s="48"/>
      <c r="KHN32" s="48"/>
      <c r="KHO32" s="48"/>
      <c r="KHP32" s="48"/>
      <c r="KHQ32" s="49"/>
      <c r="KHR32" s="48"/>
      <c r="KHS32" s="48"/>
      <c r="KHT32" s="48"/>
      <c r="KHU32" s="48"/>
      <c r="KHV32" s="48"/>
      <c r="KHW32" s="48"/>
      <c r="KHX32" s="48"/>
      <c r="KHY32" s="48"/>
      <c r="KHZ32" s="48"/>
      <c r="KIA32" s="48"/>
      <c r="KIB32" s="48"/>
      <c r="KIC32" s="48"/>
      <c r="KID32" s="48"/>
      <c r="KIE32" s="49"/>
      <c r="KIF32" s="48"/>
      <c r="KIG32" s="48"/>
      <c r="KIH32" s="48"/>
      <c r="KII32" s="48"/>
      <c r="KIJ32" s="48"/>
      <c r="KIK32" s="48"/>
      <c r="KIL32" s="48"/>
      <c r="KIM32" s="48"/>
      <c r="KIN32" s="48"/>
      <c r="KIO32" s="48"/>
      <c r="KIP32" s="48"/>
      <c r="KIQ32" s="48"/>
      <c r="KIR32" s="48"/>
      <c r="KIS32" s="49"/>
      <c r="KIT32" s="48"/>
      <c r="KIU32" s="48"/>
      <c r="KIV32" s="48"/>
      <c r="KIW32" s="48"/>
      <c r="KIX32" s="48"/>
      <c r="KIY32" s="48"/>
      <c r="KIZ32" s="48"/>
      <c r="KJA32" s="48"/>
      <c r="KJB32" s="48"/>
      <c r="KJC32" s="48"/>
      <c r="KJD32" s="48"/>
      <c r="KJE32" s="48"/>
      <c r="KJF32" s="48"/>
      <c r="KJG32" s="49"/>
      <c r="KJH32" s="48"/>
      <c r="KJI32" s="48"/>
      <c r="KJJ32" s="48"/>
      <c r="KJK32" s="48"/>
      <c r="KJL32" s="48"/>
      <c r="KJM32" s="48"/>
      <c r="KJN32" s="48"/>
      <c r="KJO32" s="48"/>
      <c r="KJP32" s="48"/>
      <c r="KJQ32" s="48"/>
      <c r="KJR32" s="48"/>
      <c r="KJS32" s="48"/>
      <c r="KJT32" s="48"/>
      <c r="KJU32" s="49"/>
      <c r="KJV32" s="48"/>
      <c r="KJW32" s="48"/>
      <c r="KJX32" s="48"/>
      <c r="KJY32" s="48"/>
      <c r="KJZ32" s="48"/>
      <c r="KKA32" s="48"/>
      <c r="KKB32" s="48"/>
      <c r="KKC32" s="48"/>
      <c r="KKD32" s="48"/>
      <c r="KKE32" s="48"/>
      <c r="KKF32" s="48"/>
      <c r="KKG32" s="48"/>
      <c r="KKH32" s="48"/>
      <c r="KKI32" s="49"/>
      <c r="KKJ32" s="48"/>
      <c r="KKK32" s="48"/>
      <c r="KKL32" s="48"/>
      <c r="KKM32" s="48"/>
      <c r="KKN32" s="48"/>
      <c r="KKO32" s="48"/>
      <c r="KKP32" s="48"/>
      <c r="KKQ32" s="48"/>
      <c r="KKR32" s="48"/>
      <c r="KKS32" s="48"/>
      <c r="KKT32" s="48"/>
      <c r="KKU32" s="48"/>
      <c r="KKV32" s="48"/>
      <c r="KKW32" s="49"/>
      <c r="KKX32" s="48"/>
      <c r="KKY32" s="48"/>
      <c r="KKZ32" s="48"/>
      <c r="KLA32" s="48"/>
      <c r="KLB32" s="48"/>
      <c r="KLC32" s="48"/>
      <c r="KLD32" s="48"/>
      <c r="KLE32" s="48"/>
      <c r="KLF32" s="48"/>
      <c r="KLG32" s="48"/>
      <c r="KLH32" s="48"/>
      <c r="KLI32" s="48"/>
      <c r="KLJ32" s="48"/>
      <c r="KLK32" s="49"/>
      <c r="KLL32" s="48"/>
      <c r="KLM32" s="48"/>
      <c r="KLN32" s="48"/>
      <c r="KLO32" s="48"/>
      <c r="KLP32" s="48"/>
      <c r="KLQ32" s="48"/>
      <c r="KLR32" s="48"/>
      <c r="KLS32" s="48"/>
      <c r="KLT32" s="48"/>
      <c r="KLU32" s="48"/>
      <c r="KLV32" s="48"/>
      <c r="KLW32" s="48"/>
      <c r="KLX32" s="48"/>
      <c r="KLY32" s="49"/>
      <c r="KLZ32" s="48"/>
      <c r="KMA32" s="48"/>
      <c r="KMB32" s="48"/>
      <c r="KMC32" s="48"/>
      <c r="KMD32" s="48"/>
      <c r="KME32" s="48"/>
      <c r="KMF32" s="48"/>
      <c r="KMG32" s="48"/>
      <c r="KMH32" s="48"/>
      <c r="KMI32" s="48"/>
      <c r="KMJ32" s="48"/>
      <c r="KMK32" s="48"/>
      <c r="KML32" s="48"/>
      <c r="KMM32" s="49"/>
      <c r="KMN32" s="48"/>
      <c r="KMO32" s="48"/>
      <c r="KMP32" s="48"/>
      <c r="KMQ32" s="48"/>
      <c r="KMR32" s="48"/>
      <c r="KMS32" s="48"/>
      <c r="KMT32" s="48"/>
      <c r="KMU32" s="48"/>
      <c r="KMV32" s="48"/>
      <c r="KMW32" s="48"/>
      <c r="KMX32" s="48"/>
      <c r="KMY32" s="48"/>
      <c r="KMZ32" s="48"/>
      <c r="KNA32" s="49"/>
      <c r="KNB32" s="48"/>
      <c r="KNC32" s="48"/>
      <c r="KND32" s="48"/>
      <c r="KNE32" s="48"/>
      <c r="KNF32" s="48"/>
      <c r="KNG32" s="48"/>
      <c r="KNH32" s="48"/>
      <c r="KNI32" s="48"/>
      <c r="KNJ32" s="48"/>
      <c r="KNK32" s="48"/>
      <c r="KNL32" s="48"/>
      <c r="KNM32" s="48"/>
      <c r="KNN32" s="48"/>
      <c r="KNO32" s="49"/>
      <c r="KNP32" s="48"/>
      <c r="KNQ32" s="48"/>
      <c r="KNR32" s="48"/>
      <c r="KNS32" s="48"/>
      <c r="KNT32" s="48"/>
      <c r="KNU32" s="48"/>
      <c r="KNV32" s="48"/>
      <c r="KNW32" s="48"/>
      <c r="KNX32" s="48"/>
      <c r="KNY32" s="48"/>
      <c r="KNZ32" s="48"/>
      <c r="KOA32" s="48"/>
      <c r="KOB32" s="48"/>
      <c r="KOC32" s="49"/>
      <c r="KOD32" s="48"/>
      <c r="KOE32" s="48"/>
      <c r="KOF32" s="48"/>
      <c r="KOG32" s="48"/>
      <c r="KOH32" s="48"/>
      <c r="KOI32" s="48"/>
      <c r="KOJ32" s="48"/>
      <c r="KOK32" s="48"/>
      <c r="KOL32" s="48"/>
      <c r="KOM32" s="48"/>
      <c r="KON32" s="48"/>
      <c r="KOO32" s="48"/>
      <c r="KOP32" s="48"/>
      <c r="KOQ32" s="49"/>
      <c r="KOR32" s="48"/>
      <c r="KOS32" s="48"/>
      <c r="KOT32" s="48"/>
      <c r="KOU32" s="48"/>
      <c r="KOV32" s="48"/>
      <c r="KOW32" s="48"/>
      <c r="KOX32" s="48"/>
      <c r="KOY32" s="48"/>
      <c r="KOZ32" s="48"/>
      <c r="KPA32" s="48"/>
      <c r="KPB32" s="48"/>
      <c r="KPC32" s="48"/>
      <c r="KPD32" s="48"/>
      <c r="KPE32" s="49"/>
      <c r="KPF32" s="48"/>
      <c r="KPG32" s="48"/>
      <c r="KPH32" s="48"/>
      <c r="KPI32" s="48"/>
      <c r="KPJ32" s="48"/>
      <c r="KPK32" s="48"/>
      <c r="KPL32" s="48"/>
      <c r="KPM32" s="48"/>
      <c r="KPN32" s="48"/>
      <c r="KPO32" s="48"/>
      <c r="KPP32" s="48"/>
      <c r="KPQ32" s="48"/>
      <c r="KPR32" s="48"/>
      <c r="KPS32" s="49"/>
      <c r="KPT32" s="48"/>
      <c r="KPU32" s="48"/>
      <c r="KPV32" s="48"/>
      <c r="KPW32" s="48"/>
      <c r="KPX32" s="48"/>
      <c r="KPY32" s="48"/>
      <c r="KPZ32" s="48"/>
      <c r="KQA32" s="48"/>
      <c r="KQB32" s="48"/>
      <c r="KQC32" s="48"/>
      <c r="KQD32" s="48"/>
      <c r="KQE32" s="48"/>
      <c r="KQF32" s="48"/>
      <c r="KQG32" s="49"/>
      <c r="KQH32" s="48"/>
      <c r="KQI32" s="48"/>
      <c r="KQJ32" s="48"/>
      <c r="KQK32" s="48"/>
      <c r="KQL32" s="48"/>
      <c r="KQM32" s="48"/>
      <c r="KQN32" s="48"/>
      <c r="KQO32" s="48"/>
      <c r="KQP32" s="48"/>
      <c r="KQQ32" s="48"/>
      <c r="KQR32" s="48"/>
      <c r="KQS32" s="48"/>
      <c r="KQT32" s="48"/>
      <c r="KQU32" s="49"/>
      <c r="KQV32" s="48"/>
      <c r="KQW32" s="48"/>
      <c r="KQX32" s="48"/>
      <c r="KQY32" s="48"/>
      <c r="KQZ32" s="48"/>
      <c r="KRA32" s="48"/>
      <c r="KRB32" s="48"/>
      <c r="KRC32" s="48"/>
      <c r="KRD32" s="48"/>
      <c r="KRE32" s="48"/>
      <c r="KRF32" s="48"/>
      <c r="KRG32" s="48"/>
      <c r="KRH32" s="48"/>
      <c r="KRI32" s="49"/>
      <c r="KRJ32" s="48"/>
      <c r="KRK32" s="48"/>
      <c r="KRL32" s="48"/>
      <c r="KRM32" s="48"/>
      <c r="KRN32" s="48"/>
      <c r="KRO32" s="48"/>
      <c r="KRP32" s="48"/>
      <c r="KRQ32" s="48"/>
      <c r="KRR32" s="48"/>
      <c r="KRS32" s="48"/>
      <c r="KRT32" s="48"/>
      <c r="KRU32" s="48"/>
      <c r="KRV32" s="48"/>
      <c r="KRW32" s="49"/>
      <c r="KRX32" s="48"/>
      <c r="KRY32" s="48"/>
      <c r="KRZ32" s="48"/>
      <c r="KSA32" s="48"/>
      <c r="KSB32" s="48"/>
      <c r="KSC32" s="48"/>
      <c r="KSD32" s="48"/>
      <c r="KSE32" s="48"/>
      <c r="KSF32" s="48"/>
      <c r="KSG32" s="48"/>
      <c r="KSH32" s="48"/>
      <c r="KSI32" s="48"/>
      <c r="KSJ32" s="48"/>
      <c r="KSK32" s="49"/>
      <c r="KSL32" s="48"/>
      <c r="KSM32" s="48"/>
      <c r="KSN32" s="48"/>
      <c r="KSO32" s="48"/>
      <c r="KSP32" s="48"/>
      <c r="KSQ32" s="48"/>
      <c r="KSR32" s="48"/>
      <c r="KSS32" s="48"/>
      <c r="KST32" s="48"/>
      <c r="KSU32" s="48"/>
      <c r="KSV32" s="48"/>
      <c r="KSW32" s="48"/>
      <c r="KSX32" s="48"/>
      <c r="KSY32" s="49"/>
      <c r="KSZ32" s="48"/>
      <c r="KTA32" s="48"/>
      <c r="KTB32" s="48"/>
      <c r="KTC32" s="48"/>
      <c r="KTD32" s="48"/>
      <c r="KTE32" s="48"/>
      <c r="KTF32" s="48"/>
      <c r="KTG32" s="48"/>
      <c r="KTH32" s="48"/>
      <c r="KTI32" s="48"/>
      <c r="KTJ32" s="48"/>
      <c r="KTK32" s="48"/>
      <c r="KTL32" s="48"/>
      <c r="KTM32" s="49"/>
      <c r="KTN32" s="48"/>
      <c r="KTO32" s="48"/>
      <c r="KTP32" s="48"/>
      <c r="KTQ32" s="48"/>
      <c r="KTR32" s="48"/>
      <c r="KTS32" s="48"/>
      <c r="KTT32" s="48"/>
      <c r="KTU32" s="48"/>
      <c r="KTV32" s="48"/>
      <c r="KTW32" s="48"/>
      <c r="KTX32" s="48"/>
      <c r="KTY32" s="48"/>
      <c r="KTZ32" s="48"/>
      <c r="KUA32" s="49"/>
      <c r="KUB32" s="48"/>
      <c r="KUC32" s="48"/>
      <c r="KUD32" s="48"/>
      <c r="KUE32" s="48"/>
      <c r="KUF32" s="48"/>
      <c r="KUG32" s="48"/>
      <c r="KUH32" s="48"/>
      <c r="KUI32" s="48"/>
      <c r="KUJ32" s="48"/>
      <c r="KUK32" s="48"/>
      <c r="KUL32" s="48"/>
      <c r="KUM32" s="48"/>
      <c r="KUN32" s="48"/>
      <c r="KUO32" s="49"/>
      <c r="KUP32" s="48"/>
      <c r="KUQ32" s="48"/>
      <c r="KUR32" s="48"/>
      <c r="KUS32" s="48"/>
      <c r="KUT32" s="48"/>
      <c r="KUU32" s="48"/>
      <c r="KUV32" s="48"/>
      <c r="KUW32" s="48"/>
      <c r="KUX32" s="48"/>
      <c r="KUY32" s="48"/>
      <c r="KUZ32" s="48"/>
      <c r="KVA32" s="48"/>
      <c r="KVB32" s="48"/>
      <c r="KVC32" s="49"/>
      <c r="KVD32" s="48"/>
      <c r="KVE32" s="48"/>
      <c r="KVF32" s="48"/>
      <c r="KVG32" s="48"/>
      <c r="KVH32" s="48"/>
      <c r="KVI32" s="48"/>
      <c r="KVJ32" s="48"/>
      <c r="KVK32" s="48"/>
      <c r="KVL32" s="48"/>
      <c r="KVM32" s="48"/>
      <c r="KVN32" s="48"/>
      <c r="KVO32" s="48"/>
      <c r="KVP32" s="48"/>
      <c r="KVQ32" s="49"/>
      <c r="KVR32" s="48"/>
      <c r="KVS32" s="48"/>
      <c r="KVT32" s="48"/>
      <c r="KVU32" s="48"/>
      <c r="KVV32" s="48"/>
      <c r="KVW32" s="48"/>
      <c r="KVX32" s="48"/>
      <c r="KVY32" s="48"/>
      <c r="KVZ32" s="48"/>
      <c r="KWA32" s="48"/>
      <c r="KWB32" s="48"/>
      <c r="KWC32" s="48"/>
      <c r="KWD32" s="48"/>
      <c r="KWE32" s="49"/>
      <c r="KWF32" s="48"/>
      <c r="KWG32" s="48"/>
      <c r="KWH32" s="48"/>
      <c r="KWI32" s="48"/>
      <c r="KWJ32" s="48"/>
      <c r="KWK32" s="48"/>
      <c r="KWL32" s="48"/>
      <c r="KWM32" s="48"/>
      <c r="KWN32" s="48"/>
      <c r="KWO32" s="48"/>
      <c r="KWP32" s="48"/>
      <c r="KWQ32" s="48"/>
      <c r="KWR32" s="48"/>
      <c r="KWS32" s="49"/>
      <c r="KWT32" s="48"/>
      <c r="KWU32" s="48"/>
      <c r="KWV32" s="48"/>
      <c r="KWW32" s="48"/>
      <c r="KWX32" s="48"/>
      <c r="KWY32" s="48"/>
      <c r="KWZ32" s="48"/>
      <c r="KXA32" s="48"/>
      <c r="KXB32" s="48"/>
      <c r="KXC32" s="48"/>
      <c r="KXD32" s="48"/>
      <c r="KXE32" s="48"/>
      <c r="KXF32" s="48"/>
      <c r="KXG32" s="49"/>
      <c r="KXH32" s="48"/>
      <c r="KXI32" s="48"/>
      <c r="KXJ32" s="48"/>
      <c r="KXK32" s="48"/>
      <c r="KXL32" s="48"/>
      <c r="KXM32" s="48"/>
      <c r="KXN32" s="48"/>
      <c r="KXO32" s="48"/>
      <c r="KXP32" s="48"/>
      <c r="KXQ32" s="48"/>
      <c r="KXR32" s="48"/>
      <c r="KXS32" s="48"/>
      <c r="KXT32" s="48"/>
      <c r="KXU32" s="49"/>
      <c r="KXV32" s="48"/>
      <c r="KXW32" s="48"/>
      <c r="KXX32" s="48"/>
      <c r="KXY32" s="48"/>
      <c r="KXZ32" s="48"/>
      <c r="KYA32" s="48"/>
      <c r="KYB32" s="48"/>
      <c r="KYC32" s="48"/>
      <c r="KYD32" s="48"/>
      <c r="KYE32" s="48"/>
      <c r="KYF32" s="48"/>
      <c r="KYG32" s="48"/>
      <c r="KYH32" s="48"/>
      <c r="KYI32" s="49"/>
      <c r="KYJ32" s="48"/>
      <c r="KYK32" s="48"/>
      <c r="KYL32" s="48"/>
      <c r="KYM32" s="48"/>
      <c r="KYN32" s="48"/>
      <c r="KYO32" s="48"/>
      <c r="KYP32" s="48"/>
      <c r="KYQ32" s="48"/>
      <c r="KYR32" s="48"/>
      <c r="KYS32" s="48"/>
      <c r="KYT32" s="48"/>
      <c r="KYU32" s="48"/>
      <c r="KYV32" s="48"/>
      <c r="KYW32" s="49"/>
      <c r="KYX32" s="48"/>
      <c r="KYY32" s="48"/>
      <c r="KYZ32" s="48"/>
      <c r="KZA32" s="48"/>
      <c r="KZB32" s="48"/>
      <c r="KZC32" s="48"/>
      <c r="KZD32" s="48"/>
      <c r="KZE32" s="48"/>
      <c r="KZF32" s="48"/>
      <c r="KZG32" s="48"/>
      <c r="KZH32" s="48"/>
      <c r="KZI32" s="48"/>
      <c r="KZJ32" s="48"/>
      <c r="KZK32" s="49"/>
      <c r="KZL32" s="48"/>
      <c r="KZM32" s="48"/>
      <c r="KZN32" s="48"/>
      <c r="KZO32" s="48"/>
      <c r="KZP32" s="48"/>
      <c r="KZQ32" s="48"/>
      <c r="KZR32" s="48"/>
      <c r="KZS32" s="48"/>
      <c r="KZT32" s="48"/>
      <c r="KZU32" s="48"/>
      <c r="KZV32" s="48"/>
      <c r="KZW32" s="48"/>
      <c r="KZX32" s="48"/>
      <c r="KZY32" s="49"/>
      <c r="KZZ32" s="48"/>
      <c r="LAA32" s="48"/>
      <c r="LAB32" s="48"/>
      <c r="LAC32" s="48"/>
      <c r="LAD32" s="48"/>
      <c r="LAE32" s="48"/>
      <c r="LAF32" s="48"/>
      <c r="LAG32" s="48"/>
      <c r="LAH32" s="48"/>
      <c r="LAI32" s="48"/>
      <c r="LAJ32" s="48"/>
      <c r="LAK32" s="48"/>
      <c r="LAL32" s="48"/>
      <c r="LAM32" s="49"/>
      <c r="LAN32" s="48"/>
      <c r="LAO32" s="48"/>
      <c r="LAP32" s="48"/>
      <c r="LAQ32" s="48"/>
      <c r="LAR32" s="48"/>
      <c r="LAS32" s="48"/>
      <c r="LAT32" s="48"/>
      <c r="LAU32" s="48"/>
      <c r="LAV32" s="48"/>
      <c r="LAW32" s="48"/>
      <c r="LAX32" s="48"/>
      <c r="LAY32" s="48"/>
      <c r="LAZ32" s="48"/>
      <c r="LBA32" s="49"/>
      <c r="LBB32" s="48"/>
      <c r="LBC32" s="48"/>
      <c r="LBD32" s="48"/>
      <c r="LBE32" s="48"/>
      <c r="LBF32" s="48"/>
      <c r="LBG32" s="48"/>
      <c r="LBH32" s="48"/>
      <c r="LBI32" s="48"/>
      <c r="LBJ32" s="48"/>
      <c r="LBK32" s="48"/>
      <c r="LBL32" s="48"/>
      <c r="LBM32" s="48"/>
      <c r="LBN32" s="48"/>
      <c r="LBO32" s="49"/>
      <c r="LBP32" s="48"/>
      <c r="LBQ32" s="48"/>
      <c r="LBR32" s="48"/>
      <c r="LBS32" s="48"/>
      <c r="LBT32" s="48"/>
      <c r="LBU32" s="48"/>
      <c r="LBV32" s="48"/>
      <c r="LBW32" s="48"/>
      <c r="LBX32" s="48"/>
      <c r="LBY32" s="48"/>
      <c r="LBZ32" s="48"/>
      <c r="LCA32" s="48"/>
      <c r="LCB32" s="48"/>
      <c r="LCC32" s="49"/>
      <c r="LCD32" s="48"/>
      <c r="LCE32" s="48"/>
      <c r="LCF32" s="48"/>
      <c r="LCG32" s="48"/>
      <c r="LCH32" s="48"/>
      <c r="LCI32" s="48"/>
      <c r="LCJ32" s="48"/>
      <c r="LCK32" s="48"/>
      <c r="LCL32" s="48"/>
      <c r="LCM32" s="48"/>
      <c r="LCN32" s="48"/>
      <c r="LCO32" s="48"/>
      <c r="LCP32" s="48"/>
      <c r="LCQ32" s="49"/>
      <c r="LCR32" s="48"/>
      <c r="LCS32" s="48"/>
      <c r="LCT32" s="48"/>
      <c r="LCU32" s="48"/>
      <c r="LCV32" s="48"/>
      <c r="LCW32" s="48"/>
      <c r="LCX32" s="48"/>
      <c r="LCY32" s="48"/>
      <c r="LCZ32" s="48"/>
      <c r="LDA32" s="48"/>
      <c r="LDB32" s="48"/>
      <c r="LDC32" s="48"/>
      <c r="LDD32" s="48"/>
      <c r="LDE32" s="49"/>
      <c r="LDF32" s="48"/>
      <c r="LDG32" s="48"/>
      <c r="LDH32" s="48"/>
      <c r="LDI32" s="48"/>
      <c r="LDJ32" s="48"/>
      <c r="LDK32" s="48"/>
      <c r="LDL32" s="48"/>
      <c r="LDM32" s="48"/>
      <c r="LDN32" s="48"/>
      <c r="LDO32" s="48"/>
      <c r="LDP32" s="48"/>
      <c r="LDQ32" s="48"/>
      <c r="LDR32" s="48"/>
      <c r="LDS32" s="49"/>
      <c r="LDT32" s="48"/>
      <c r="LDU32" s="48"/>
      <c r="LDV32" s="48"/>
      <c r="LDW32" s="48"/>
      <c r="LDX32" s="48"/>
      <c r="LDY32" s="48"/>
      <c r="LDZ32" s="48"/>
      <c r="LEA32" s="48"/>
      <c r="LEB32" s="48"/>
      <c r="LEC32" s="48"/>
      <c r="LED32" s="48"/>
      <c r="LEE32" s="48"/>
      <c r="LEF32" s="48"/>
      <c r="LEG32" s="49"/>
      <c r="LEH32" s="48"/>
      <c r="LEI32" s="48"/>
      <c r="LEJ32" s="48"/>
      <c r="LEK32" s="48"/>
      <c r="LEL32" s="48"/>
      <c r="LEM32" s="48"/>
      <c r="LEN32" s="48"/>
      <c r="LEO32" s="48"/>
      <c r="LEP32" s="48"/>
      <c r="LEQ32" s="48"/>
      <c r="LER32" s="48"/>
      <c r="LES32" s="48"/>
      <c r="LET32" s="48"/>
      <c r="LEU32" s="49"/>
      <c r="LEV32" s="48"/>
      <c r="LEW32" s="48"/>
      <c r="LEX32" s="48"/>
      <c r="LEY32" s="48"/>
      <c r="LEZ32" s="48"/>
      <c r="LFA32" s="48"/>
      <c r="LFB32" s="48"/>
      <c r="LFC32" s="48"/>
      <c r="LFD32" s="48"/>
      <c r="LFE32" s="48"/>
      <c r="LFF32" s="48"/>
      <c r="LFG32" s="48"/>
      <c r="LFH32" s="48"/>
      <c r="LFI32" s="49"/>
      <c r="LFJ32" s="48"/>
      <c r="LFK32" s="48"/>
      <c r="LFL32" s="48"/>
      <c r="LFM32" s="48"/>
      <c r="LFN32" s="48"/>
      <c r="LFO32" s="48"/>
      <c r="LFP32" s="48"/>
      <c r="LFQ32" s="48"/>
      <c r="LFR32" s="48"/>
      <c r="LFS32" s="48"/>
      <c r="LFT32" s="48"/>
      <c r="LFU32" s="48"/>
      <c r="LFV32" s="48"/>
      <c r="LFW32" s="49"/>
      <c r="LFX32" s="48"/>
      <c r="LFY32" s="48"/>
      <c r="LFZ32" s="48"/>
      <c r="LGA32" s="48"/>
      <c r="LGB32" s="48"/>
      <c r="LGC32" s="48"/>
      <c r="LGD32" s="48"/>
      <c r="LGE32" s="48"/>
      <c r="LGF32" s="48"/>
      <c r="LGG32" s="48"/>
      <c r="LGH32" s="48"/>
      <c r="LGI32" s="48"/>
      <c r="LGJ32" s="48"/>
      <c r="LGK32" s="49"/>
      <c r="LGL32" s="48"/>
      <c r="LGM32" s="48"/>
      <c r="LGN32" s="48"/>
      <c r="LGO32" s="48"/>
      <c r="LGP32" s="48"/>
      <c r="LGQ32" s="48"/>
      <c r="LGR32" s="48"/>
      <c r="LGS32" s="48"/>
      <c r="LGT32" s="48"/>
      <c r="LGU32" s="48"/>
      <c r="LGV32" s="48"/>
      <c r="LGW32" s="48"/>
      <c r="LGX32" s="48"/>
      <c r="LGY32" s="49"/>
      <c r="LGZ32" s="48"/>
      <c r="LHA32" s="48"/>
      <c r="LHB32" s="48"/>
      <c r="LHC32" s="48"/>
      <c r="LHD32" s="48"/>
      <c r="LHE32" s="48"/>
      <c r="LHF32" s="48"/>
      <c r="LHG32" s="48"/>
      <c r="LHH32" s="48"/>
      <c r="LHI32" s="48"/>
      <c r="LHJ32" s="48"/>
      <c r="LHK32" s="48"/>
      <c r="LHL32" s="48"/>
      <c r="LHM32" s="49"/>
      <c r="LHN32" s="48"/>
      <c r="LHO32" s="48"/>
      <c r="LHP32" s="48"/>
      <c r="LHQ32" s="48"/>
      <c r="LHR32" s="48"/>
      <c r="LHS32" s="48"/>
      <c r="LHT32" s="48"/>
      <c r="LHU32" s="48"/>
      <c r="LHV32" s="48"/>
      <c r="LHW32" s="48"/>
      <c r="LHX32" s="48"/>
      <c r="LHY32" s="48"/>
      <c r="LHZ32" s="48"/>
      <c r="LIA32" s="49"/>
      <c r="LIB32" s="48"/>
      <c r="LIC32" s="48"/>
      <c r="LID32" s="48"/>
      <c r="LIE32" s="48"/>
      <c r="LIF32" s="48"/>
      <c r="LIG32" s="48"/>
      <c r="LIH32" s="48"/>
      <c r="LII32" s="48"/>
      <c r="LIJ32" s="48"/>
      <c r="LIK32" s="48"/>
      <c r="LIL32" s="48"/>
      <c r="LIM32" s="48"/>
      <c r="LIN32" s="48"/>
      <c r="LIO32" s="49"/>
      <c r="LIP32" s="48"/>
      <c r="LIQ32" s="48"/>
      <c r="LIR32" s="48"/>
      <c r="LIS32" s="48"/>
      <c r="LIT32" s="48"/>
      <c r="LIU32" s="48"/>
      <c r="LIV32" s="48"/>
      <c r="LIW32" s="48"/>
      <c r="LIX32" s="48"/>
      <c r="LIY32" s="48"/>
      <c r="LIZ32" s="48"/>
      <c r="LJA32" s="48"/>
      <c r="LJB32" s="48"/>
      <c r="LJC32" s="49"/>
      <c r="LJD32" s="48"/>
      <c r="LJE32" s="48"/>
      <c r="LJF32" s="48"/>
      <c r="LJG32" s="48"/>
      <c r="LJH32" s="48"/>
      <c r="LJI32" s="48"/>
      <c r="LJJ32" s="48"/>
      <c r="LJK32" s="48"/>
      <c r="LJL32" s="48"/>
      <c r="LJM32" s="48"/>
      <c r="LJN32" s="48"/>
      <c r="LJO32" s="48"/>
      <c r="LJP32" s="48"/>
      <c r="LJQ32" s="49"/>
      <c r="LJR32" s="48"/>
      <c r="LJS32" s="48"/>
      <c r="LJT32" s="48"/>
      <c r="LJU32" s="48"/>
      <c r="LJV32" s="48"/>
      <c r="LJW32" s="48"/>
      <c r="LJX32" s="48"/>
      <c r="LJY32" s="48"/>
      <c r="LJZ32" s="48"/>
      <c r="LKA32" s="48"/>
      <c r="LKB32" s="48"/>
      <c r="LKC32" s="48"/>
      <c r="LKD32" s="48"/>
      <c r="LKE32" s="49"/>
      <c r="LKF32" s="48"/>
      <c r="LKG32" s="48"/>
      <c r="LKH32" s="48"/>
      <c r="LKI32" s="48"/>
      <c r="LKJ32" s="48"/>
      <c r="LKK32" s="48"/>
      <c r="LKL32" s="48"/>
      <c r="LKM32" s="48"/>
      <c r="LKN32" s="48"/>
      <c r="LKO32" s="48"/>
      <c r="LKP32" s="48"/>
      <c r="LKQ32" s="48"/>
      <c r="LKR32" s="48"/>
      <c r="LKS32" s="49"/>
      <c r="LKT32" s="48"/>
      <c r="LKU32" s="48"/>
      <c r="LKV32" s="48"/>
      <c r="LKW32" s="48"/>
      <c r="LKX32" s="48"/>
      <c r="LKY32" s="48"/>
      <c r="LKZ32" s="48"/>
      <c r="LLA32" s="48"/>
      <c r="LLB32" s="48"/>
      <c r="LLC32" s="48"/>
      <c r="LLD32" s="48"/>
      <c r="LLE32" s="48"/>
      <c r="LLF32" s="48"/>
      <c r="LLG32" s="49"/>
      <c r="LLH32" s="48"/>
      <c r="LLI32" s="48"/>
      <c r="LLJ32" s="48"/>
      <c r="LLK32" s="48"/>
      <c r="LLL32" s="48"/>
      <c r="LLM32" s="48"/>
      <c r="LLN32" s="48"/>
      <c r="LLO32" s="48"/>
      <c r="LLP32" s="48"/>
      <c r="LLQ32" s="48"/>
      <c r="LLR32" s="48"/>
      <c r="LLS32" s="48"/>
      <c r="LLT32" s="48"/>
      <c r="LLU32" s="49"/>
      <c r="LLV32" s="48"/>
      <c r="LLW32" s="48"/>
      <c r="LLX32" s="48"/>
      <c r="LLY32" s="48"/>
      <c r="LLZ32" s="48"/>
      <c r="LMA32" s="48"/>
      <c r="LMB32" s="48"/>
      <c r="LMC32" s="48"/>
      <c r="LMD32" s="48"/>
      <c r="LME32" s="48"/>
      <c r="LMF32" s="48"/>
      <c r="LMG32" s="48"/>
      <c r="LMH32" s="48"/>
      <c r="LMI32" s="49"/>
      <c r="LMJ32" s="48"/>
      <c r="LMK32" s="48"/>
      <c r="LML32" s="48"/>
      <c r="LMM32" s="48"/>
      <c r="LMN32" s="48"/>
      <c r="LMO32" s="48"/>
      <c r="LMP32" s="48"/>
      <c r="LMQ32" s="48"/>
      <c r="LMR32" s="48"/>
      <c r="LMS32" s="48"/>
      <c r="LMT32" s="48"/>
      <c r="LMU32" s="48"/>
      <c r="LMV32" s="48"/>
      <c r="LMW32" s="49"/>
      <c r="LMX32" s="48"/>
      <c r="LMY32" s="48"/>
      <c r="LMZ32" s="48"/>
      <c r="LNA32" s="48"/>
      <c r="LNB32" s="48"/>
      <c r="LNC32" s="48"/>
      <c r="LND32" s="48"/>
      <c r="LNE32" s="48"/>
      <c r="LNF32" s="48"/>
      <c r="LNG32" s="48"/>
      <c r="LNH32" s="48"/>
      <c r="LNI32" s="48"/>
      <c r="LNJ32" s="48"/>
      <c r="LNK32" s="49"/>
      <c r="LNL32" s="48"/>
      <c r="LNM32" s="48"/>
      <c r="LNN32" s="48"/>
      <c r="LNO32" s="48"/>
      <c r="LNP32" s="48"/>
      <c r="LNQ32" s="48"/>
      <c r="LNR32" s="48"/>
      <c r="LNS32" s="48"/>
      <c r="LNT32" s="48"/>
      <c r="LNU32" s="48"/>
      <c r="LNV32" s="48"/>
      <c r="LNW32" s="48"/>
      <c r="LNX32" s="48"/>
      <c r="LNY32" s="49"/>
      <c r="LNZ32" s="48"/>
      <c r="LOA32" s="48"/>
      <c r="LOB32" s="48"/>
      <c r="LOC32" s="48"/>
      <c r="LOD32" s="48"/>
      <c r="LOE32" s="48"/>
      <c r="LOF32" s="48"/>
      <c r="LOG32" s="48"/>
      <c r="LOH32" s="48"/>
      <c r="LOI32" s="48"/>
      <c r="LOJ32" s="48"/>
      <c r="LOK32" s="48"/>
      <c r="LOL32" s="48"/>
      <c r="LOM32" s="49"/>
      <c r="LON32" s="48"/>
      <c r="LOO32" s="48"/>
      <c r="LOP32" s="48"/>
      <c r="LOQ32" s="48"/>
      <c r="LOR32" s="48"/>
      <c r="LOS32" s="48"/>
      <c r="LOT32" s="48"/>
      <c r="LOU32" s="48"/>
      <c r="LOV32" s="48"/>
      <c r="LOW32" s="48"/>
      <c r="LOX32" s="48"/>
      <c r="LOY32" s="48"/>
      <c r="LOZ32" s="48"/>
      <c r="LPA32" s="49"/>
      <c r="LPB32" s="48"/>
      <c r="LPC32" s="48"/>
      <c r="LPD32" s="48"/>
      <c r="LPE32" s="48"/>
      <c r="LPF32" s="48"/>
      <c r="LPG32" s="48"/>
      <c r="LPH32" s="48"/>
      <c r="LPI32" s="48"/>
      <c r="LPJ32" s="48"/>
      <c r="LPK32" s="48"/>
      <c r="LPL32" s="48"/>
      <c r="LPM32" s="48"/>
      <c r="LPN32" s="48"/>
      <c r="LPO32" s="49"/>
      <c r="LPP32" s="48"/>
      <c r="LPQ32" s="48"/>
      <c r="LPR32" s="48"/>
      <c r="LPS32" s="48"/>
      <c r="LPT32" s="48"/>
      <c r="LPU32" s="48"/>
      <c r="LPV32" s="48"/>
      <c r="LPW32" s="48"/>
      <c r="LPX32" s="48"/>
      <c r="LPY32" s="48"/>
      <c r="LPZ32" s="48"/>
      <c r="LQA32" s="48"/>
      <c r="LQB32" s="48"/>
      <c r="LQC32" s="49"/>
      <c r="LQD32" s="48"/>
      <c r="LQE32" s="48"/>
      <c r="LQF32" s="48"/>
      <c r="LQG32" s="48"/>
      <c r="LQH32" s="48"/>
      <c r="LQI32" s="48"/>
      <c r="LQJ32" s="48"/>
      <c r="LQK32" s="48"/>
      <c r="LQL32" s="48"/>
      <c r="LQM32" s="48"/>
      <c r="LQN32" s="48"/>
      <c r="LQO32" s="48"/>
      <c r="LQP32" s="48"/>
      <c r="LQQ32" s="49"/>
      <c r="LQR32" s="48"/>
      <c r="LQS32" s="48"/>
      <c r="LQT32" s="48"/>
      <c r="LQU32" s="48"/>
      <c r="LQV32" s="48"/>
      <c r="LQW32" s="48"/>
      <c r="LQX32" s="48"/>
      <c r="LQY32" s="48"/>
      <c r="LQZ32" s="48"/>
      <c r="LRA32" s="48"/>
      <c r="LRB32" s="48"/>
      <c r="LRC32" s="48"/>
      <c r="LRD32" s="48"/>
      <c r="LRE32" s="49"/>
      <c r="LRF32" s="48"/>
      <c r="LRG32" s="48"/>
      <c r="LRH32" s="48"/>
      <c r="LRI32" s="48"/>
      <c r="LRJ32" s="48"/>
      <c r="LRK32" s="48"/>
      <c r="LRL32" s="48"/>
      <c r="LRM32" s="48"/>
      <c r="LRN32" s="48"/>
      <c r="LRO32" s="48"/>
      <c r="LRP32" s="48"/>
      <c r="LRQ32" s="48"/>
      <c r="LRR32" s="48"/>
      <c r="LRS32" s="49"/>
      <c r="LRT32" s="48"/>
      <c r="LRU32" s="48"/>
      <c r="LRV32" s="48"/>
      <c r="LRW32" s="48"/>
      <c r="LRX32" s="48"/>
      <c r="LRY32" s="48"/>
      <c r="LRZ32" s="48"/>
      <c r="LSA32" s="48"/>
      <c r="LSB32" s="48"/>
      <c r="LSC32" s="48"/>
      <c r="LSD32" s="48"/>
      <c r="LSE32" s="48"/>
      <c r="LSF32" s="48"/>
      <c r="LSG32" s="49"/>
      <c r="LSH32" s="48"/>
      <c r="LSI32" s="48"/>
      <c r="LSJ32" s="48"/>
      <c r="LSK32" s="48"/>
      <c r="LSL32" s="48"/>
      <c r="LSM32" s="48"/>
      <c r="LSN32" s="48"/>
      <c r="LSO32" s="48"/>
      <c r="LSP32" s="48"/>
      <c r="LSQ32" s="48"/>
      <c r="LSR32" s="48"/>
      <c r="LSS32" s="48"/>
      <c r="LST32" s="48"/>
      <c r="LSU32" s="49"/>
      <c r="LSV32" s="48"/>
      <c r="LSW32" s="48"/>
      <c r="LSX32" s="48"/>
      <c r="LSY32" s="48"/>
      <c r="LSZ32" s="48"/>
      <c r="LTA32" s="48"/>
      <c r="LTB32" s="48"/>
      <c r="LTC32" s="48"/>
      <c r="LTD32" s="48"/>
      <c r="LTE32" s="48"/>
      <c r="LTF32" s="48"/>
      <c r="LTG32" s="48"/>
      <c r="LTH32" s="48"/>
      <c r="LTI32" s="49"/>
      <c r="LTJ32" s="48"/>
      <c r="LTK32" s="48"/>
      <c r="LTL32" s="48"/>
      <c r="LTM32" s="48"/>
      <c r="LTN32" s="48"/>
      <c r="LTO32" s="48"/>
      <c r="LTP32" s="48"/>
      <c r="LTQ32" s="48"/>
      <c r="LTR32" s="48"/>
      <c r="LTS32" s="48"/>
      <c r="LTT32" s="48"/>
      <c r="LTU32" s="48"/>
      <c r="LTV32" s="48"/>
      <c r="LTW32" s="49"/>
      <c r="LTX32" s="48"/>
      <c r="LTY32" s="48"/>
      <c r="LTZ32" s="48"/>
      <c r="LUA32" s="48"/>
      <c r="LUB32" s="48"/>
      <c r="LUC32" s="48"/>
      <c r="LUD32" s="48"/>
      <c r="LUE32" s="48"/>
      <c r="LUF32" s="48"/>
      <c r="LUG32" s="48"/>
      <c r="LUH32" s="48"/>
      <c r="LUI32" s="48"/>
      <c r="LUJ32" s="48"/>
      <c r="LUK32" s="49"/>
      <c r="LUL32" s="48"/>
      <c r="LUM32" s="48"/>
      <c r="LUN32" s="48"/>
      <c r="LUO32" s="48"/>
      <c r="LUP32" s="48"/>
      <c r="LUQ32" s="48"/>
      <c r="LUR32" s="48"/>
      <c r="LUS32" s="48"/>
      <c r="LUT32" s="48"/>
      <c r="LUU32" s="48"/>
      <c r="LUV32" s="48"/>
      <c r="LUW32" s="48"/>
      <c r="LUX32" s="48"/>
      <c r="LUY32" s="49"/>
      <c r="LUZ32" s="48"/>
      <c r="LVA32" s="48"/>
      <c r="LVB32" s="48"/>
      <c r="LVC32" s="48"/>
      <c r="LVD32" s="48"/>
      <c r="LVE32" s="48"/>
      <c r="LVF32" s="48"/>
      <c r="LVG32" s="48"/>
      <c r="LVH32" s="48"/>
      <c r="LVI32" s="48"/>
      <c r="LVJ32" s="48"/>
      <c r="LVK32" s="48"/>
      <c r="LVL32" s="48"/>
      <c r="LVM32" s="49"/>
      <c r="LVN32" s="48"/>
      <c r="LVO32" s="48"/>
      <c r="LVP32" s="48"/>
      <c r="LVQ32" s="48"/>
      <c r="LVR32" s="48"/>
      <c r="LVS32" s="48"/>
      <c r="LVT32" s="48"/>
      <c r="LVU32" s="48"/>
      <c r="LVV32" s="48"/>
      <c r="LVW32" s="48"/>
      <c r="LVX32" s="48"/>
      <c r="LVY32" s="48"/>
      <c r="LVZ32" s="48"/>
      <c r="LWA32" s="49"/>
      <c r="LWB32" s="48"/>
      <c r="LWC32" s="48"/>
      <c r="LWD32" s="48"/>
      <c r="LWE32" s="48"/>
      <c r="LWF32" s="48"/>
      <c r="LWG32" s="48"/>
      <c r="LWH32" s="48"/>
      <c r="LWI32" s="48"/>
      <c r="LWJ32" s="48"/>
      <c r="LWK32" s="48"/>
      <c r="LWL32" s="48"/>
      <c r="LWM32" s="48"/>
      <c r="LWN32" s="48"/>
      <c r="LWO32" s="49"/>
      <c r="LWP32" s="48"/>
      <c r="LWQ32" s="48"/>
      <c r="LWR32" s="48"/>
      <c r="LWS32" s="48"/>
      <c r="LWT32" s="48"/>
      <c r="LWU32" s="48"/>
      <c r="LWV32" s="48"/>
      <c r="LWW32" s="48"/>
      <c r="LWX32" s="48"/>
      <c r="LWY32" s="48"/>
      <c r="LWZ32" s="48"/>
      <c r="LXA32" s="48"/>
      <c r="LXB32" s="48"/>
      <c r="LXC32" s="49"/>
      <c r="LXD32" s="48"/>
      <c r="LXE32" s="48"/>
      <c r="LXF32" s="48"/>
      <c r="LXG32" s="48"/>
      <c r="LXH32" s="48"/>
      <c r="LXI32" s="48"/>
      <c r="LXJ32" s="48"/>
      <c r="LXK32" s="48"/>
      <c r="LXL32" s="48"/>
      <c r="LXM32" s="48"/>
      <c r="LXN32" s="48"/>
      <c r="LXO32" s="48"/>
      <c r="LXP32" s="48"/>
      <c r="LXQ32" s="49"/>
      <c r="LXR32" s="48"/>
      <c r="LXS32" s="48"/>
      <c r="LXT32" s="48"/>
      <c r="LXU32" s="48"/>
      <c r="LXV32" s="48"/>
      <c r="LXW32" s="48"/>
      <c r="LXX32" s="48"/>
      <c r="LXY32" s="48"/>
      <c r="LXZ32" s="48"/>
      <c r="LYA32" s="48"/>
      <c r="LYB32" s="48"/>
      <c r="LYC32" s="48"/>
      <c r="LYD32" s="48"/>
      <c r="LYE32" s="49"/>
      <c r="LYF32" s="48"/>
      <c r="LYG32" s="48"/>
      <c r="LYH32" s="48"/>
      <c r="LYI32" s="48"/>
      <c r="LYJ32" s="48"/>
      <c r="LYK32" s="48"/>
      <c r="LYL32" s="48"/>
      <c r="LYM32" s="48"/>
      <c r="LYN32" s="48"/>
      <c r="LYO32" s="48"/>
      <c r="LYP32" s="48"/>
      <c r="LYQ32" s="48"/>
      <c r="LYR32" s="48"/>
      <c r="LYS32" s="49"/>
      <c r="LYT32" s="48"/>
      <c r="LYU32" s="48"/>
      <c r="LYV32" s="48"/>
      <c r="LYW32" s="48"/>
      <c r="LYX32" s="48"/>
      <c r="LYY32" s="48"/>
      <c r="LYZ32" s="48"/>
      <c r="LZA32" s="48"/>
      <c r="LZB32" s="48"/>
      <c r="LZC32" s="48"/>
      <c r="LZD32" s="48"/>
      <c r="LZE32" s="48"/>
      <c r="LZF32" s="48"/>
      <c r="LZG32" s="49"/>
      <c r="LZH32" s="48"/>
      <c r="LZI32" s="48"/>
      <c r="LZJ32" s="48"/>
      <c r="LZK32" s="48"/>
      <c r="LZL32" s="48"/>
      <c r="LZM32" s="48"/>
      <c r="LZN32" s="48"/>
      <c r="LZO32" s="48"/>
      <c r="LZP32" s="48"/>
      <c r="LZQ32" s="48"/>
      <c r="LZR32" s="48"/>
      <c r="LZS32" s="48"/>
      <c r="LZT32" s="48"/>
      <c r="LZU32" s="49"/>
      <c r="LZV32" s="48"/>
      <c r="LZW32" s="48"/>
      <c r="LZX32" s="48"/>
      <c r="LZY32" s="48"/>
      <c r="LZZ32" s="48"/>
      <c r="MAA32" s="48"/>
      <c r="MAB32" s="48"/>
      <c r="MAC32" s="48"/>
      <c r="MAD32" s="48"/>
      <c r="MAE32" s="48"/>
      <c r="MAF32" s="48"/>
      <c r="MAG32" s="48"/>
      <c r="MAH32" s="48"/>
      <c r="MAI32" s="49"/>
      <c r="MAJ32" s="48"/>
      <c r="MAK32" s="48"/>
      <c r="MAL32" s="48"/>
      <c r="MAM32" s="48"/>
      <c r="MAN32" s="48"/>
      <c r="MAO32" s="48"/>
      <c r="MAP32" s="48"/>
      <c r="MAQ32" s="48"/>
      <c r="MAR32" s="48"/>
      <c r="MAS32" s="48"/>
      <c r="MAT32" s="48"/>
      <c r="MAU32" s="48"/>
      <c r="MAV32" s="48"/>
      <c r="MAW32" s="49"/>
      <c r="MAX32" s="48"/>
      <c r="MAY32" s="48"/>
      <c r="MAZ32" s="48"/>
      <c r="MBA32" s="48"/>
      <c r="MBB32" s="48"/>
      <c r="MBC32" s="48"/>
      <c r="MBD32" s="48"/>
      <c r="MBE32" s="48"/>
      <c r="MBF32" s="48"/>
      <c r="MBG32" s="48"/>
      <c r="MBH32" s="48"/>
      <c r="MBI32" s="48"/>
      <c r="MBJ32" s="48"/>
      <c r="MBK32" s="49"/>
      <c r="MBL32" s="48"/>
      <c r="MBM32" s="48"/>
      <c r="MBN32" s="48"/>
      <c r="MBO32" s="48"/>
      <c r="MBP32" s="48"/>
      <c r="MBQ32" s="48"/>
      <c r="MBR32" s="48"/>
      <c r="MBS32" s="48"/>
      <c r="MBT32" s="48"/>
      <c r="MBU32" s="48"/>
      <c r="MBV32" s="48"/>
      <c r="MBW32" s="48"/>
      <c r="MBX32" s="48"/>
      <c r="MBY32" s="49"/>
      <c r="MBZ32" s="48"/>
      <c r="MCA32" s="48"/>
      <c r="MCB32" s="48"/>
      <c r="MCC32" s="48"/>
      <c r="MCD32" s="48"/>
      <c r="MCE32" s="48"/>
      <c r="MCF32" s="48"/>
      <c r="MCG32" s="48"/>
      <c r="MCH32" s="48"/>
      <c r="MCI32" s="48"/>
      <c r="MCJ32" s="48"/>
      <c r="MCK32" s="48"/>
      <c r="MCL32" s="48"/>
      <c r="MCM32" s="49"/>
      <c r="MCN32" s="48"/>
      <c r="MCO32" s="48"/>
      <c r="MCP32" s="48"/>
      <c r="MCQ32" s="48"/>
      <c r="MCR32" s="48"/>
      <c r="MCS32" s="48"/>
      <c r="MCT32" s="48"/>
      <c r="MCU32" s="48"/>
      <c r="MCV32" s="48"/>
      <c r="MCW32" s="48"/>
      <c r="MCX32" s="48"/>
      <c r="MCY32" s="48"/>
      <c r="MCZ32" s="48"/>
      <c r="MDA32" s="49"/>
      <c r="MDB32" s="48"/>
      <c r="MDC32" s="48"/>
      <c r="MDD32" s="48"/>
      <c r="MDE32" s="48"/>
      <c r="MDF32" s="48"/>
      <c r="MDG32" s="48"/>
      <c r="MDH32" s="48"/>
      <c r="MDI32" s="48"/>
      <c r="MDJ32" s="48"/>
      <c r="MDK32" s="48"/>
      <c r="MDL32" s="48"/>
      <c r="MDM32" s="48"/>
      <c r="MDN32" s="48"/>
      <c r="MDO32" s="49"/>
      <c r="MDP32" s="48"/>
      <c r="MDQ32" s="48"/>
      <c r="MDR32" s="48"/>
      <c r="MDS32" s="48"/>
      <c r="MDT32" s="48"/>
      <c r="MDU32" s="48"/>
      <c r="MDV32" s="48"/>
      <c r="MDW32" s="48"/>
      <c r="MDX32" s="48"/>
      <c r="MDY32" s="48"/>
      <c r="MDZ32" s="48"/>
      <c r="MEA32" s="48"/>
      <c r="MEB32" s="48"/>
      <c r="MEC32" s="49"/>
      <c r="MED32" s="48"/>
      <c r="MEE32" s="48"/>
      <c r="MEF32" s="48"/>
      <c r="MEG32" s="48"/>
      <c r="MEH32" s="48"/>
      <c r="MEI32" s="48"/>
      <c r="MEJ32" s="48"/>
      <c r="MEK32" s="48"/>
      <c r="MEL32" s="48"/>
      <c r="MEM32" s="48"/>
      <c r="MEN32" s="48"/>
      <c r="MEO32" s="48"/>
      <c r="MEP32" s="48"/>
      <c r="MEQ32" s="49"/>
      <c r="MER32" s="48"/>
      <c r="MES32" s="48"/>
      <c r="MET32" s="48"/>
      <c r="MEU32" s="48"/>
      <c r="MEV32" s="48"/>
      <c r="MEW32" s="48"/>
      <c r="MEX32" s="48"/>
      <c r="MEY32" s="48"/>
      <c r="MEZ32" s="48"/>
      <c r="MFA32" s="48"/>
      <c r="MFB32" s="48"/>
      <c r="MFC32" s="48"/>
      <c r="MFD32" s="48"/>
      <c r="MFE32" s="49"/>
      <c r="MFF32" s="48"/>
      <c r="MFG32" s="48"/>
      <c r="MFH32" s="48"/>
      <c r="MFI32" s="48"/>
      <c r="MFJ32" s="48"/>
      <c r="MFK32" s="48"/>
      <c r="MFL32" s="48"/>
      <c r="MFM32" s="48"/>
      <c r="MFN32" s="48"/>
      <c r="MFO32" s="48"/>
      <c r="MFP32" s="48"/>
      <c r="MFQ32" s="48"/>
      <c r="MFR32" s="48"/>
      <c r="MFS32" s="49"/>
      <c r="MFT32" s="48"/>
      <c r="MFU32" s="48"/>
      <c r="MFV32" s="48"/>
      <c r="MFW32" s="48"/>
      <c r="MFX32" s="48"/>
      <c r="MFY32" s="48"/>
      <c r="MFZ32" s="48"/>
      <c r="MGA32" s="48"/>
      <c r="MGB32" s="48"/>
      <c r="MGC32" s="48"/>
      <c r="MGD32" s="48"/>
      <c r="MGE32" s="48"/>
      <c r="MGF32" s="48"/>
      <c r="MGG32" s="49"/>
      <c r="MGH32" s="48"/>
      <c r="MGI32" s="48"/>
      <c r="MGJ32" s="48"/>
      <c r="MGK32" s="48"/>
      <c r="MGL32" s="48"/>
      <c r="MGM32" s="48"/>
      <c r="MGN32" s="48"/>
      <c r="MGO32" s="48"/>
      <c r="MGP32" s="48"/>
      <c r="MGQ32" s="48"/>
      <c r="MGR32" s="48"/>
      <c r="MGS32" s="48"/>
      <c r="MGT32" s="48"/>
      <c r="MGU32" s="49"/>
      <c r="MGV32" s="48"/>
      <c r="MGW32" s="48"/>
      <c r="MGX32" s="48"/>
      <c r="MGY32" s="48"/>
      <c r="MGZ32" s="48"/>
      <c r="MHA32" s="48"/>
      <c r="MHB32" s="48"/>
      <c r="MHC32" s="48"/>
      <c r="MHD32" s="48"/>
      <c r="MHE32" s="48"/>
      <c r="MHF32" s="48"/>
      <c r="MHG32" s="48"/>
      <c r="MHH32" s="48"/>
      <c r="MHI32" s="49"/>
      <c r="MHJ32" s="48"/>
      <c r="MHK32" s="48"/>
      <c r="MHL32" s="48"/>
      <c r="MHM32" s="48"/>
      <c r="MHN32" s="48"/>
      <c r="MHO32" s="48"/>
      <c r="MHP32" s="48"/>
      <c r="MHQ32" s="48"/>
      <c r="MHR32" s="48"/>
      <c r="MHS32" s="48"/>
      <c r="MHT32" s="48"/>
      <c r="MHU32" s="48"/>
      <c r="MHV32" s="48"/>
      <c r="MHW32" s="49"/>
      <c r="MHX32" s="48"/>
      <c r="MHY32" s="48"/>
      <c r="MHZ32" s="48"/>
      <c r="MIA32" s="48"/>
      <c r="MIB32" s="48"/>
      <c r="MIC32" s="48"/>
      <c r="MID32" s="48"/>
      <c r="MIE32" s="48"/>
      <c r="MIF32" s="48"/>
      <c r="MIG32" s="48"/>
      <c r="MIH32" s="48"/>
      <c r="MII32" s="48"/>
      <c r="MIJ32" s="48"/>
      <c r="MIK32" s="49"/>
      <c r="MIL32" s="48"/>
      <c r="MIM32" s="48"/>
      <c r="MIN32" s="48"/>
      <c r="MIO32" s="48"/>
      <c r="MIP32" s="48"/>
      <c r="MIQ32" s="48"/>
      <c r="MIR32" s="48"/>
      <c r="MIS32" s="48"/>
      <c r="MIT32" s="48"/>
      <c r="MIU32" s="48"/>
      <c r="MIV32" s="48"/>
      <c r="MIW32" s="48"/>
      <c r="MIX32" s="48"/>
      <c r="MIY32" s="49"/>
      <c r="MIZ32" s="48"/>
      <c r="MJA32" s="48"/>
      <c r="MJB32" s="48"/>
      <c r="MJC32" s="48"/>
      <c r="MJD32" s="48"/>
      <c r="MJE32" s="48"/>
      <c r="MJF32" s="48"/>
      <c r="MJG32" s="48"/>
      <c r="MJH32" s="48"/>
      <c r="MJI32" s="48"/>
      <c r="MJJ32" s="48"/>
      <c r="MJK32" s="48"/>
      <c r="MJL32" s="48"/>
      <c r="MJM32" s="49"/>
      <c r="MJN32" s="48"/>
      <c r="MJO32" s="48"/>
      <c r="MJP32" s="48"/>
      <c r="MJQ32" s="48"/>
      <c r="MJR32" s="48"/>
      <c r="MJS32" s="48"/>
      <c r="MJT32" s="48"/>
      <c r="MJU32" s="48"/>
      <c r="MJV32" s="48"/>
      <c r="MJW32" s="48"/>
      <c r="MJX32" s="48"/>
      <c r="MJY32" s="48"/>
      <c r="MJZ32" s="48"/>
      <c r="MKA32" s="49"/>
      <c r="MKB32" s="48"/>
      <c r="MKC32" s="48"/>
      <c r="MKD32" s="48"/>
      <c r="MKE32" s="48"/>
      <c r="MKF32" s="48"/>
      <c r="MKG32" s="48"/>
      <c r="MKH32" s="48"/>
      <c r="MKI32" s="48"/>
      <c r="MKJ32" s="48"/>
      <c r="MKK32" s="48"/>
      <c r="MKL32" s="48"/>
      <c r="MKM32" s="48"/>
      <c r="MKN32" s="48"/>
      <c r="MKO32" s="49"/>
      <c r="MKP32" s="48"/>
      <c r="MKQ32" s="48"/>
      <c r="MKR32" s="48"/>
      <c r="MKS32" s="48"/>
      <c r="MKT32" s="48"/>
      <c r="MKU32" s="48"/>
      <c r="MKV32" s="48"/>
      <c r="MKW32" s="48"/>
      <c r="MKX32" s="48"/>
      <c r="MKY32" s="48"/>
      <c r="MKZ32" s="48"/>
      <c r="MLA32" s="48"/>
      <c r="MLB32" s="48"/>
      <c r="MLC32" s="49"/>
      <c r="MLD32" s="48"/>
      <c r="MLE32" s="48"/>
      <c r="MLF32" s="48"/>
      <c r="MLG32" s="48"/>
      <c r="MLH32" s="48"/>
      <c r="MLI32" s="48"/>
      <c r="MLJ32" s="48"/>
      <c r="MLK32" s="48"/>
      <c r="MLL32" s="48"/>
      <c r="MLM32" s="48"/>
      <c r="MLN32" s="48"/>
      <c r="MLO32" s="48"/>
      <c r="MLP32" s="48"/>
      <c r="MLQ32" s="49"/>
      <c r="MLR32" s="48"/>
      <c r="MLS32" s="48"/>
      <c r="MLT32" s="48"/>
      <c r="MLU32" s="48"/>
      <c r="MLV32" s="48"/>
      <c r="MLW32" s="48"/>
      <c r="MLX32" s="48"/>
      <c r="MLY32" s="48"/>
      <c r="MLZ32" s="48"/>
      <c r="MMA32" s="48"/>
      <c r="MMB32" s="48"/>
      <c r="MMC32" s="48"/>
      <c r="MMD32" s="48"/>
      <c r="MME32" s="49"/>
      <c r="MMF32" s="48"/>
      <c r="MMG32" s="48"/>
      <c r="MMH32" s="48"/>
      <c r="MMI32" s="48"/>
      <c r="MMJ32" s="48"/>
      <c r="MMK32" s="48"/>
      <c r="MML32" s="48"/>
      <c r="MMM32" s="48"/>
      <c r="MMN32" s="48"/>
      <c r="MMO32" s="48"/>
      <c r="MMP32" s="48"/>
      <c r="MMQ32" s="48"/>
      <c r="MMR32" s="48"/>
      <c r="MMS32" s="49"/>
      <c r="MMT32" s="48"/>
      <c r="MMU32" s="48"/>
      <c r="MMV32" s="48"/>
      <c r="MMW32" s="48"/>
      <c r="MMX32" s="48"/>
      <c r="MMY32" s="48"/>
      <c r="MMZ32" s="48"/>
      <c r="MNA32" s="48"/>
      <c r="MNB32" s="48"/>
      <c r="MNC32" s="48"/>
      <c r="MND32" s="48"/>
      <c r="MNE32" s="48"/>
      <c r="MNF32" s="48"/>
      <c r="MNG32" s="49"/>
      <c r="MNH32" s="48"/>
      <c r="MNI32" s="48"/>
      <c r="MNJ32" s="48"/>
      <c r="MNK32" s="48"/>
      <c r="MNL32" s="48"/>
      <c r="MNM32" s="48"/>
      <c r="MNN32" s="48"/>
      <c r="MNO32" s="48"/>
      <c r="MNP32" s="48"/>
      <c r="MNQ32" s="48"/>
      <c r="MNR32" s="48"/>
      <c r="MNS32" s="48"/>
      <c r="MNT32" s="48"/>
      <c r="MNU32" s="49"/>
      <c r="MNV32" s="48"/>
      <c r="MNW32" s="48"/>
      <c r="MNX32" s="48"/>
      <c r="MNY32" s="48"/>
      <c r="MNZ32" s="48"/>
      <c r="MOA32" s="48"/>
      <c r="MOB32" s="48"/>
      <c r="MOC32" s="48"/>
      <c r="MOD32" s="48"/>
      <c r="MOE32" s="48"/>
      <c r="MOF32" s="48"/>
      <c r="MOG32" s="48"/>
      <c r="MOH32" s="48"/>
      <c r="MOI32" s="49"/>
      <c r="MOJ32" s="48"/>
      <c r="MOK32" s="48"/>
      <c r="MOL32" s="48"/>
      <c r="MOM32" s="48"/>
      <c r="MON32" s="48"/>
      <c r="MOO32" s="48"/>
      <c r="MOP32" s="48"/>
      <c r="MOQ32" s="48"/>
      <c r="MOR32" s="48"/>
      <c r="MOS32" s="48"/>
      <c r="MOT32" s="48"/>
      <c r="MOU32" s="48"/>
      <c r="MOV32" s="48"/>
      <c r="MOW32" s="49"/>
      <c r="MOX32" s="48"/>
      <c r="MOY32" s="48"/>
      <c r="MOZ32" s="48"/>
      <c r="MPA32" s="48"/>
      <c r="MPB32" s="48"/>
      <c r="MPC32" s="48"/>
      <c r="MPD32" s="48"/>
      <c r="MPE32" s="48"/>
      <c r="MPF32" s="48"/>
      <c r="MPG32" s="48"/>
      <c r="MPH32" s="48"/>
      <c r="MPI32" s="48"/>
      <c r="MPJ32" s="48"/>
      <c r="MPK32" s="49"/>
      <c r="MPL32" s="48"/>
      <c r="MPM32" s="48"/>
      <c r="MPN32" s="48"/>
      <c r="MPO32" s="48"/>
      <c r="MPP32" s="48"/>
      <c r="MPQ32" s="48"/>
      <c r="MPR32" s="48"/>
      <c r="MPS32" s="48"/>
      <c r="MPT32" s="48"/>
      <c r="MPU32" s="48"/>
      <c r="MPV32" s="48"/>
      <c r="MPW32" s="48"/>
      <c r="MPX32" s="48"/>
      <c r="MPY32" s="49"/>
      <c r="MPZ32" s="48"/>
      <c r="MQA32" s="48"/>
      <c r="MQB32" s="48"/>
      <c r="MQC32" s="48"/>
      <c r="MQD32" s="48"/>
      <c r="MQE32" s="48"/>
      <c r="MQF32" s="48"/>
      <c r="MQG32" s="48"/>
      <c r="MQH32" s="48"/>
      <c r="MQI32" s="48"/>
      <c r="MQJ32" s="48"/>
      <c r="MQK32" s="48"/>
      <c r="MQL32" s="48"/>
      <c r="MQM32" s="49"/>
      <c r="MQN32" s="48"/>
      <c r="MQO32" s="48"/>
      <c r="MQP32" s="48"/>
      <c r="MQQ32" s="48"/>
      <c r="MQR32" s="48"/>
      <c r="MQS32" s="48"/>
      <c r="MQT32" s="48"/>
      <c r="MQU32" s="48"/>
      <c r="MQV32" s="48"/>
      <c r="MQW32" s="48"/>
      <c r="MQX32" s="48"/>
      <c r="MQY32" s="48"/>
      <c r="MQZ32" s="48"/>
      <c r="MRA32" s="49"/>
      <c r="MRB32" s="48"/>
      <c r="MRC32" s="48"/>
      <c r="MRD32" s="48"/>
      <c r="MRE32" s="48"/>
      <c r="MRF32" s="48"/>
      <c r="MRG32" s="48"/>
      <c r="MRH32" s="48"/>
      <c r="MRI32" s="48"/>
      <c r="MRJ32" s="48"/>
      <c r="MRK32" s="48"/>
      <c r="MRL32" s="48"/>
      <c r="MRM32" s="48"/>
      <c r="MRN32" s="48"/>
      <c r="MRO32" s="49"/>
      <c r="MRP32" s="48"/>
      <c r="MRQ32" s="48"/>
      <c r="MRR32" s="48"/>
      <c r="MRS32" s="48"/>
      <c r="MRT32" s="48"/>
      <c r="MRU32" s="48"/>
      <c r="MRV32" s="48"/>
      <c r="MRW32" s="48"/>
      <c r="MRX32" s="48"/>
      <c r="MRY32" s="48"/>
      <c r="MRZ32" s="48"/>
      <c r="MSA32" s="48"/>
      <c r="MSB32" s="48"/>
      <c r="MSC32" s="49"/>
      <c r="MSD32" s="48"/>
      <c r="MSE32" s="48"/>
      <c r="MSF32" s="48"/>
      <c r="MSG32" s="48"/>
      <c r="MSH32" s="48"/>
      <c r="MSI32" s="48"/>
      <c r="MSJ32" s="48"/>
      <c r="MSK32" s="48"/>
      <c r="MSL32" s="48"/>
      <c r="MSM32" s="48"/>
      <c r="MSN32" s="48"/>
      <c r="MSO32" s="48"/>
      <c r="MSP32" s="48"/>
      <c r="MSQ32" s="49"/>
      <c r="MSR32" s="48"/>
      <c r="MSS32" s="48"/>
      <c r="MST32" s="48"/>
      <c r="MSU32" s="48"/>
      <c r="MSV32" s="48"/>
      <c r="MSW32" s="48"/>
      <c r="MSX32" s="48"/>
      <c r="MSY32" s="48"/>
      <c r="MSZ32" s="48"/>
      <c r="MTA32" s="48"/>
      <c r="MTB32" s="48"/>
      <c r="MTC32" s="48"/>
      <c r="MTD32" s="48"/>
      <c r="MTE32" s="49"/>
      <c r="MTF32" s="48"/>
      <c r="MTG32" s="48"/>
      <c r="MTH32" s="48"/>
      <c r="MTI32" s="48"/>
      <c r="MTJ32" s="48"/>
      <c r="MTK32" s="48"/>
      <c r="MTL32" s="48"/>
      <c r="MTM32" s="48"/>
      <c r="MTN32" s="48"/>
      <c r="MTO32" s="48"/>
      <c r="MTP32" s="48"/>
      <c r="MTQ32" s="48"/>
      <c r="MTR32" s="48"/>
      <c r="MTS32" s="49"/>
      <c r="MTT32" s="48"/>
      <c r="MTU32" s="48"/>
      <c r="MTV32" s="48"/>
      <c r="MTW32" s="48"/>
      <c r="MTX32" s="48"/>
      <c r="MTY32" s="48"/>
      <c r="MTZ32" s="48"/>
      <c r="MUA32" s="48"/>
      <c r="MUB32" s="48"/>
      <c r="MUC32" s="48"/>
      <c r="MUD32" s="48"/>
      <c r="MUE32" s="48"/>
      <c r="MUF32" s="48"/>
      <c r="MUG32" s="49"/>
      <c r="MUH32" s="48"/>
      <c r="MUI32" s="48"/>
      <c r="MUJ32" s="48"/>
      <c r="MUK32" s="48"/>
      <c r="MUL32" s="48"/>
      <c r="MUM32" s="48"/>
      <c r="MUN32" s="48"/>
      <c r="MUO32" s="48"/>
      <c r="MUP32" s="48"/>
      <c r="MUQ32" s="48"/>
      <c r="MUR32" s="48"/>
      <c r="MUS32" s="48"/>
      <c r="MUT32" s="48"/>
      <c r="MUU32" s="49"/>
      <c r="MUV32" s="48"/>
      <c r="MUW32" s="48"/>
      <c r="MUX32" s="48"/>
      <c r="MUY32" s="48"/>
      <c r="MUZ32" s="48"/>
      <c r="MVA32" s="48"/>
      <c r="MVB32" s="48"/>
      <c r="MVC32" s="48"/>
      <c r="MVD32" s="48"/>
      <c r="MVE32" s="48"/>
      <c r="MVF32" s="48"/>
      <c r="MVG32" s="48"/>
      <c r="MVH32" s="48"/>
      <c r="MVI32" s="49"/>
      <c r="MVJ32" s="48"/>
      <c r="MVK32" s="48"/>
      <c r="MVL32" s="48"/>
      <c r="MVM32" s="48"/>
      <c r="MVN32" s="48"/>
      <c r="MVO32" s="48"/>
      <c r="MVP32" s="48"/>
      <c r="MVQ32" s="48"/>
      <c r="MVR32" s="48"/>
      <c r="MVS32" s="48"/>
      <c r="MVT32" s="48"/>
      <c r="MVU32" s="48"/>
      <c r="MVV32" s="48"/>
      <c r="MVW32" s="49"/>
      <c r="MVX32" s="48"/>
      <c r="MVY32" s="48"/>
      <c r="MVZ32" s="48"/>
      <c r="MWA32" s="48"/>
      <c r="MWB32" s="48"/>
      <c r="MWC32" s="48"/>
      <c r="MWD32" s="48"/>
      <c r="MWE32" s="48"/>
      <c r="MWF32" s="48"/>
      <c r="MWG32" s="48"/>
      <c r="MWH32" s="48"/>
      <c r="MWI32" s="48"/>
      <c r="MWJ32" s="48"/>
      <c r="MWK32" s="49"/>
      <c r="MWL32" s="48"/>
      <c r="MWM32" s="48"/>
      <c r="MWN32" s="48"/>
      <c r="MWO32" s="48"/>
      <c r="MWP32" s="48"/>
      <c r="MWQ32" s="48"/>
      <c r="MWR32" s="48"/>
      <c r="MWS32" s="48"/>
      <c r="MWT32" s="48"/>
      <c r="MWU32" s="48"/>
      <c r="MWV32" s="48"/>
      <c r="MWW32" s="48"/>
      <c r="MWX32" s="48"/>
      <c r="MWY32" s="49"/>
      <c r="MWZ32" s="48"/>
      <c r="MXA32" s="48"/>
      <c r="MXB32" s="48"/>
      <c r="MXC32" s="48"/>
      <c r="MXD32" s="48"/>
      <c r="MXE32" s="48"/>
      <c r="MXF32" s="48"/>
      <c r="MXG32" s="48"/>
      <c r="MXH32" s="48"/>
      <c r="MXI32" s="48"/>
      <c r="MXJ32" s="48"/>
      <c r="MXK32" s="48"/>
      <c r="MXL32" s="48"/>
      <c r="MXM32" s="49"/>
      <c r="MXN32" s="48"/>
      <c r="MXO32" s="48"/>
      <c r="MXP32" s="48"/>
      <c r="MXQ32" s="48"/>
      <c r="MXR32" s="48"/>
      <c r="MXS32" s="48"/>
      <c r="MXT32" s="48"/>
      <c r="MXU32" s="48"/>
      <c r="MXV32" s="48"/>
      <c r="MXW32" s="48"/>
      <c r="MXX32" s="48"/>
      <c r="MXY32" s="48"/>
      <c r="MXZ32" s="48"/>
      <c r="MYA32" s="49"/>
      <c r="MYB32" s="48"/>
      <c r="MYC32" s="48"/>
      <c r="MYD32" s="48"/>
      <c r="MYE32" s="48"/>
      <c r="MYF32" s="48"/>
      <c r="MYG32" s="48"/>
      <c r="MYH32" s="48"/>
      <c r="MYI32" s="48"/>
      <c r="MYJ32" s="48"/>
      <c r="MYK32" s="48"/>
      <c r="MYL32" s="48"/>
      <c r="MYM32" s="48"/>
      <c r="MYN32" s="48"/>
      <c r="MYO32" s="49"/>
      <c r="MYP32" s="48"/>
      <c r="MYQ32" s="48"/>
      <c r="MYR32" s="48"/>
      <c r="MYS32" s="48"/>
      <c r="MYT32" s="48"/>
      <c r="MYU32" s="48"/>
      <c r="MYV32" s="48"/>
      <c r="MYW32" s="48"/>
      <c r="MYX32" s="48"/>
      <c r="MYY32" s="48"/>
      <c r="MYZ32" s="48"/>
      <c r="MZA32" s="48"/>
      <c r="MZB32" s="48"/>
      <c r="MZC32" s="49"/>
      <c r="MZD32" s="48"/>
      <c r="MZE32" s="48"/>
      <c r="MZF32" s="48"/>
      <c r="MZG32" s="48"/>
      <c r="MZH32" s="48"/>
      <c r="MZI32" s="48"/>
      <c r="MZJ32" s="48"/>
      <c r="MZK32" s="48"/>
      <c r="MZL32" s="48"/>
      <c r="MZM32" s="48"/>
      <c r="MZN32" s="48"/>
      <c r="MZO32" s="48"/>
      <c r="MZP32" s="48"/>
      <c r="MZQ32" s="49"/>
      <c r="MZR32" s="48"/>
      <c r="MZS32" s="48"/>
      <c r="MZT32" s="48"/>
      <c r="MZU32" s="48"/>
      <c r="MZV32" s="48"/>
      <c r="MZW32" s="48"/>
      <c r="MZX32" s="48"/>
      <c r="MZY32" s="48"/>
      <c r="MZZ32" s="48"/>
      <c r="NAA32" s="48"/>
      <c r="NAB32" s="48"/>
      <c r="NAC32" s="48"/>
      <c r="NAD32" s="48"/>
      <c r="NAE32" s="49"/>
      <c r="NAF32" s="48"/>
      <c r="NAG32" s="48"/>
      <c r="NAH32" s="48"/>
      <c r="NAI32" s="48"/>
      <c r="NAJ32" s="48"/>
      <c r="NAK32" s="48"/>
      <c r="NAL32" s="48"/>
      <c r="NAM32" s="48"/>
      <c r="NAN32" s="48"/>
      <c r="NAO32" s="48"/>
      <c r="NAP32" s="48"/>
      <c r="NAQ32" s="48"/>
      <c r="NAR32" s="48"/>
      <c r="NAS32" s="49"/>
      <c r="NAT32" s="48"/>
      <c r="NAU32" s="48"/>
      <c r="NAV32" s="48"/>
      <c r="NAW32" s="48"/>
      <c r="NAX32" s="48"/>
      <c r="NAY32" s="48"/>
      <c r="NAZ32" s="48"/>
      <c r="NBA32" s="48"/>
      <c r="NBB32" s="48"/>
      <c r="NBC32" s="48"/>
      <c r="NBD32" s="48"/>
      <c r="NBE32" s="48"/>
      <c r="NBF32" s="48"/>
      <c r="NBG32" s="49"/>
      <c r="NBH32" s="48"/>
      <c r="NBI32" s="48"/>
      <c r="NBJ32" s="48"/>
      <c r="NBK32" s="48"/>
      <c r="NBL32" s="48"/>
      <c r="NBM32" s="48"/>
      <c r="NBN32" s="48"/>
      <c r="NBO32" s="48"/>
      <c r="NBP32" s="48"/>
      <c r="NBQ32" s="48"/>
      <c r="NBR32" s="48"/>
      <c r="NBS32" s="48"/>
      <c r="NBT32" s="48"/>
      <c r="NBU32" s="49"/>
      <c r="NBV32" s="48"/>
      <c r="NBW32" s="48"/>
      <c r="NBX32" s="48"/>
      <c r="NBY32" s="48"/>
      <c r="NBZ32" s="48"/>
      <c r="NCA32" s="48"/>
      <c r="NCB32" s="48"/>
      <c r="NCC32" s="48"/>
      <c r="NCD32" s="48"/>
      <c r="NCE32" s="48"/>
      <c r="NCF32" s="48"/>
      <c r="NCG32" s="48"/>
      <c r="NCH32" s="48"/>
      <c r="NCI32" s="49"/>
      <c r="NCJ32" s="48"/>
      <c r="NCK32" s="48"/>
      <c r="NCL32" s="48"/>
      <c r="NCM32" s="48"/>
      <c r="NCN32" s="48"/>
      <c r="NCO32" s="48"/>
      <c r="NCP32" s="48"/>
      <c r="NCQ32" s="48"/>
      <c r="NCR32" s="48"/>
      <c r="NCS32" s="48"/>
      <c r="NCT32" s="48"/>
      <c r="NCU32" s="48"/>
      <c r="NCV32" s="48"/>
      <c r="NCW32" s="49"/>
      <c r="NCX32" s="48"/>
      <c r="NCY32" s="48"/>
      <c r="NCZ32" s="48"/>
      <c r="NDA32" s="48"/>
      <c r="NDB32" s="48"/>
      <c r="NDC32" s="48"/>
      <c r="NDD32" s="48"/>
      <c r="NDE32" s="48"/>
      <c r="NDF32" s="48"/>
      <c r="NDG32" s="48"/>
      <c r="NDH32" s="48"/>
      <c r="NDI32" s="48"/>
      <c r="NDJ32" s="48"/>
      <c r="NDK32" s="49"/>
      <c r="NDL32" s="48"/>
      <c r="NDM32" s="48"/>
      <c r="NDN32" s="48"/>
      <c r="NDO32" s="48"/>
      <c r="NDP32" s="48"/>
      <c r="NDQ32" s="48"/>
      <c r="NDR32" s="48"/>
      <c r="NDS32" s="48"/>
      <c r="NDT32" s="48"/>
      <c r="NDU32" s="48"/>
      <c r="NDV32" s="48"/>
      <c r="NDW32" s="48"/>
      <c r="NDX32" s="48"/>
      <c r="NDY32" s="49"/>
      <c r="NDZ32" s="48"/>
      <c r="NEA32" s="48"/>
      <c r="NEB32" s="48"/>
      <c r="NEC32" s="48"/>
      <c r="NED32" s="48"/>
      <c r="NEE32" s="48"/>
      <c r="NEF32" s="48"/>
      <c r="NEG32" s="48"/>
      <c r="NEH32" s="48"/>
      <c r="NEI32" s="48"/>
      <c r="NEJ32" s="48"/>
      <c r="NEK32" s="48"/>
      <c r="NEL32" s="48"/>
      <c r="NEM32" s="49"/>
      <c r="NEN32" s="48"/>
      <c r="NEO32" s="48"/>
      <c r="NEP32" s="48"/>
      <c r="NEQ32" s="48"/>
      <c r="NER32" s="48"/>
      <c r="NES32" s="48"/>
      <c r="NET32" s="48"/>
      <c r="NEU32" s="48"/>
      <c r="NEV32" s="48"/>
      <c r="NEW32" s="48"/>
      <c r="NEX32" s="48"/>
      <c r="NEY32" s="48"/>
      <c r="NEZ32" s="48"/>
      <c r="NFA32" s="49"/>
      <c r="NFB32" s="48"/>
      <c r="NFC32" s="48"/>
      <c r="NFD32" s="48"/>
      <c r="NFE32" s="48"/>
      <c r="NFF32" s="48"/>
      <c r="NFG32" s="48"/>
      <c r="NFH32" s="48"/>
      <c r="NFI32" s="48"/>
      <c r="NFJ32" s="48"/>
      <c r="NFK32" s="48"/>
      <c r="NFL32" s="48"/>
      <c r="NFM32" s="48"/>
      <c r="NFN32" s="48"/>
      <c r="NFO32" s="49"/>
      <c r="NFP32" s="48"/>
      <c r="NFQ32" s="48"/>
      <c r="NFR32" s="48"/>
      <c r="NFS32" s="48"/>
      <c r="NFT32" s="48"/>
      <c r="NFU32" s="48"/>
      <c r="NFV32" s="48"/>
      <c r="NFW32" s="48"/>
      <c r="NFX32" s="48"/>
      <c r="NFY32" s="48"/>
      <c r="NFZ32" s="48"/>
      <c r="NGA32" s="48"/>
      <c r="NGB32" s="48"/>
      <c r="NGC32" s="49"/>
      <c r="NGD32" s="48"/>
      <c r="NGE32" s="48"/>
      <c r="NGF32" s="48"/>
      <c r="NGG32" s="48"/>
      <c r="NGH32" s="48"/>
      <c r="NGI32" s="48"/>
      <c r="NGJ32" s="48"/>
      <c r="NGK32" s="48"/>
      <c r="NGL32" s="48"/>
      <c r="NGM32" s="48"/>
      <c r="NGN32" s="48"/>
      <c r="NGO32" s="48"/>
      <c r="NGP32" s="48"/>
      <c r="NGQ32" s="49"/>
      <c r="NGR32" s="48"/>
      <c r="NGS32" s="48"/>
      <c r="NGT32" s="48"/>
      <c r="NGU32" s="48"/>
      <c r="NGV32" s="48"/>
      <c r="NGW32" s="48"/>
      <c r="NGX32" s="48"/>
      <c r="NGY32" s="48"/>
      <c r="NGZ32" s="48"/>
      <c r="NHA32" s="48"/>
      <c r="NHB32" s="48"/>
      <c r="NHC32" s="48"/>
      <c r="NHD32" s="48"/>
      <c r="NHE32" s="49"/>
      <c r="NHF32" s="48"/>
      <c r="NHG32" s="48"/>
      <c r="NHH32" s="48"/>
      <c r="NHI32" s="48"/>
      <c r="NHJ32" s="48"/>
      <c r="NHK32" s="48"/>
      <c r="NHL32" s="48"/>
      <c r="NHM32" s="48"/>
      <c r="NHN32" s="48"/>
      <c r="NHO32" s="48"/>
      <c r="NHP32" s="48"/>
      <c r="NHQ32" s="48"/>
      <c r="NHR32" s="48"/>
      <c r="NHS32" s="49"/>
      <c r="NHT32" s="48"/>
      <c r="NHU32" s="48"/>
      <c r="NHV32" s="48"/>
      <c r="NHW32" s="48"/>
      <c r="NHX32" s="48"/>
      <c r="NHY32" s="48"/>
      <c r="NHZ32" s="48"/>
      <c r="NIA32" s="48"/>
      <c r="NIB32" s="48"/>
      <c r="NIC32" s="48"/>
      <c r="NID32" s="48"/>
      <c r="NIE32" s="48"/>
      <c r="NIF32" s="48"/>
      <c r="NIG32" s="49"/>
      <c r="NIH32" s="48"/>
      <c r="NII32" s="48"/>
      <c r="NIJ32" s="48"/>
      <c r="NIK32" s="48"/>
      <c r="NIL32" s="48"/>
      <c r="NIM32" s="48"/>
      <c r="NIN32" s="48"/>
      <c r="NIO32" s="48"/>
      <c r="NIP32" s="48"/>
      <c r="NIQ32" s="48"/>
      <c r="NIR32" s="48"/>
      <c r="NIS32" s="48"/>
      <c r="NIT32" s="48"/>
      <c r="NIU32" s="49"/>
      <c r="NIV32" s="48"/>
      <c r="NIW32" s="48"/>
      <c r="NIX32" s="48"/>
      <c r="NIY32" s="48"/>
      <c r="NIZ32" s="48"/>
      <c r="NJA32" s="48"/>
      <c r="NJB32" s="48"/>
      <c r="NJC32" s="48"/>
      <c r="NJD32" s="48"/>
      <c r="NJE32" s="48"/>
      <c r="NJF32" s="48"/>
      <c r="NJG32" s="48"/>
      <c r="NJH32" s="48"/>
      <c r="NJI32" s="49"/>
      <c r="NJJ32" s="48"/>
      <c r="NJK32" s="48"/>
      <c r="NJL32" s="48"/>
      <c r="NJM32" s="48"/>
      <c r="NJN32" s="48"/>
      <c r="NJO32" s="48"/>
      <c r="NJP32" s="48"/>
      <c r="NJQ32" s="48"/>
      <c r="NJR32" s="48"/>
      <c r="NJS32" s="48"/>
      <c r="NJT32" s="48"/>
      <c r="NJU32" s="48"/>
      <c r="NJV32" s="48"/>
      <c r="NJW32" s="49"/>
      <c r="NJX32" s="48"/>
      <c r="NJY32" s="48"/>
      <c r="NJZ32" s="48"/>
      <c r="NKA32" s="48"/>
      <c r="NKB32" s="48"/>
      <c r="NKC32" s="48"/>
      <c r="NKD32" s="48"/>
      <c r="NKE32" s="48"/>
      <c r="NKF32" s="48"/>
      <c r="NKG32" s="48"/>
      <c r="NKH32" s="48"/>
      <c r="NKI32" s="48"/>
      <c r="NKJ32" s="48"/>
      <c r="NKK32" s="49"/>
      <c r="NKL32" s="48"/>
      <c r="NKM32" s="48"/>
      <c r="NKN32" s="48"/>
      <c r="NKO32" s="48"/>
      <c r="NKP32" s="48"/>
      <c r="NKQ32" s="48"/>
      <c r="NKR32" s="48"/>
      <c r="NKS32" s="48"/>
      <c r="NKT32" s="48"/>
      <c r="NKU32" s="48"/>
      <c r="NKV32" s="48"/>
      <c r="NKW32" s="48"/>
      <c r="NKX32" s="48"/>
      <c r="NKY32" s="49"/>
      <c r="NKZ32" s="48"/>
      <c r="NLA32" s="48"/>
      <c r="NLB32" s="48"/>
      <c r="NLC32" s="48"/>
      <c r="NLD32" s="48"/>
      <c r="NLE32" s="48"/>
      <c r="NLF32" s="48"/>
      <c r="NLG32" s="48"/>
      <c r="NLH32" s="48"/>
      <c r="NLI32" s="48"/>
      <c r="NLJ32" s="48"/>
      <c r="NLK32" s="48"/>
      <c r="NLL32" s="48"/>
      <c r="NLM32" s="49"/>
      <c r="NLN32" s="48"/>
      <c r="NLO32" s="48"/>
      <c r="NLP32" s="48"/>
      <c r="NLQ32" s="48"/>
      <c r="NLR32" s="48"/>
      <c r="NLS32" s="48"/>
      <c r="NLT32" s="48"/>
      <c r="NLU32" s="48"/>
      <c r="NLV32" s="48"/>
      <c r="NLW32" s="48"/>
      <c r="NLX32" s="48"/>
      <c r="NLY32" s="48"/>
      <c r="NLZ32" s="48"/>
      <c r="NMA32" s="49"/>
      <c r="NMB32" s="48"/>
      <c r="NMC32" s="48"/>
      <c r="NMD32" s="48"/>
      <c r="NME32" s="48"/>
      <c r="NMF32" s="48"/>
      <c r="NMG32" s="48"/>
      <c r="NMH32" s="48"/>
      <c r="NMI32" s="48"/>
      <c r="NMJ32" s="48"/>
      <c r="NMK32" s="48"/>
      <c r="NML32" s="48"/>
      <c r="NMM32" s="48"/>
      <c r="NMN32" s="48"/>
      <c r="NMO32" s="49"/>
      <c r="NMP32" s="48"/>
      <c r="NMQ32" s="48"/>
      <c r="NMR32" s="48"/>
      <c r="NMS32" s="48"/>
      <c r="NMT32" s="48"/>
      <c r="NMU32" s="48"/>
      <c r="NMV32" s="48"/>
      <c r="NMW32" s="48"/>
      <c r="NMX32" s="48"/>
      <c r="NMY32" s="48"/>
      <c r="NMZ32" s="48"/>
      <c r="NNA32" s="48"/>
      <c r="NNB32" s="48"/>
      <c r="NNC32" s="49"/>
      <c r="NND32" s="48"/>
      <c r="NNE32" s="48"/>
      <c r="NNF32" s="48"/>
      <c r="NNG32" s="48"/>
      <c r="NNH32" s="48"/>
      <c r="NNI32" s="48"/>
      <c r="NNJ32" s="48"/>
      <c r="NNK32" s="48"/>
      <c r="NNL32" s="48"/>
      <c r="NNM32" s="48"/>
      <c r="NNN32" s="48"/>
      <c r="NNO32" s="48"/>
      <c r="NNP32" s="48"/>
      <c r="NNQ32" s="49"/>
      <c r="NNR32" s="48"/>
      <c r="NNS32" s="48"/>
      <c r="NNT32" s="48"/>
      <c r="NNU32" s="48"/>
      <c r="NNV32" s="48"/>
      <c r="NNW32" s="48"/>
      <c r="NNX32" s="48"/>
      <c r="NNY32" s="48"/>
      <c r="NNZ32" s="48"/>
      <c r="NOA32" s="48"/>
      <c r="NOB32" s="48"/>
      <c r="NOC32" s="48"/>
      <c r="NOD32" s="48"/>
      <c r="NOE32" s="49"/>
      <c r="NOF32" s="48"/>
      <c r="NOG32" s="48"/>
      <c r="NOH32" s="48"/>
      <c r="NOI32" s="48"/>
      <c r="NOJ32" s="48"/>
      <c r="NOK32" s="48"/>
      <c r="NOL32" s="48"/>
      <c r="NOM32" s="48"/>
      <c r="NON32" s="48"/>
      <c r="NOO32" s="48"/>
      <c r="NOP32" s="48"/>
      <c r="NOQ32" s="48"/>
      <c r="NOR32" s="48"/>
      <c r="NOS32" s="49"/>
      <c r="NOT32" s="48"/>
      <c r="NOU32" s="48"/>
      <c r="NOV32" s="48"/>
      <c r="NOW32" s="48"/>
      <c r="NOX32" s="48"/>
      <c r="NOY32" s="48"/>
      <c r="NOZ32" s="48"/>
      <c r="NPA32" s="48"/>
      <c r="NPB32" s="48"/>
      <c r="NPC32" s="48"/>
      <c r="NPD32" s="48"/>
      <c r="NPE32" s="48"/>
      <c r="NPF32" s="48"/>
      <c r="NPG32" s="49"/>
      <c r="NPH32" s="48"/>
      <c r="NPI32" s="48"/>
      <c r="NPJ32" s="48"/>
      <c r="NPK32" s="48"/>
      <c r="NPL32" s="48"/>
      <c r="NPM32" s="48"/>
      <c r="NPN32" s="48"/>
      <c r="NPO32" s="48"/>
      <c r="NPP32" s="48"/>
      <c r="NPQ32" s="48"/>
      <c r="NPR32" s="48"/>
      <c r="NPS32" s="48"/>
      <c r="NPT32" s="48"/>
      <c r="NPU32" s="49"/>
      <c r="NPV32" s="48"/>
      <c r="NPW32" s="48"/>
      <c r="NPX32" s="48"/>
      <c r="NPY32" s="48"/>
      <c r="NPZ32" s="48"/>
      <c r="NQA32" s="48"/>
      <c r="NQB32" s="48"/>
      <c r="NQC32" s="48"/>
      <c r="NQD32" s="48"/>
      <c r="NQE32" s="48"/>
      <c r="NQF32" s="48"/>
      <c r="NQG32" s="48"/>
      <c r="NQH32" s="48"/>
      <c r="NQI32" s="49"/>
      <c r="NQJ32" s="48"/>
      <c r="NQK32" s="48"/>
      <c r="NQL32" s="48"/>
      <c r="NQM32" s="48"/>
      <c r="NQN32" s="48"/>
      <c r="NQO32" s="48"/>
      <c r="NQP32" s="48"/>
      <c r="NQQ32" s="48"/>
      <c r="NQR32" s="48"/>
      <c r="NQS32" s="48"/>
      <c r="NQT32" s="48"/>
      <c r="NQU32" s="48"/>
      <c r="NQV32" s="48"/>
      <c r="NQW32" s="49"/>
      <c r="NQX32" s="48"/>
      <c r="NQY32" s="48"/>
      <c r="NQZ32" s="48"/>
      <c r="NRA32" s="48"/>
      <c r="NRB32" s="48"/>
      <c r="NRC32" s="48"/>
      <c r="NRD32" s="48"/>
      <c r="NRE32" s="48"/>
      <c r="NRF32" s="48"/>
      <c r="NRG32" s="48"/>
      <c r="NRH32" s="48"/>
      <c r="NRI32" s="48"/>
      <c r="NRJ32" s="48"/>
      <c r="NRK32" s="49"/>
      <c r="NRL32" s="48"/>
      <c r="NRM32" s="48"/>
      <c r="NRN32" s="48"/>
      <c r="NRO32" s="48"/>
      <c r="NRP32" s="48"/>
      <c r="NRQ32" s="48"/>
      <c r="NRR32" s="48"/>
      <c r="NRS32" s="48"/>
      <c r="NRT32" s="48"/>
      <c r="NRU32" s="48"/>
      <c r="NRV32" s="48"/>
      <c r="NRW32" s="48"/>
      <c r="NRX32" s="48"/>
      <c r="NRY32" s="49"/>
      <c r="NRZ32" s="48"/>
      <c r="NSA32" s="48"/>
      <c r="NSB32" s="48"/>
      <c r="NSC32" s="48"/>
      <c r="NSD32" s="48"/>
      <c r="NSE32" s="48"/>
      <c r="NSF32" s="48"/>
      <c r="NSG32" s="48"/>
      <c r="NSH32" s="48"/>
      <c r="NSI32" s="48"/>
      <c r="NSJ32" s="48"/>
      <c r="NSK32" s="48"/>
      <c r="NSL32" s="48"/>
      <c r="NSM32" s="49"/>
      <c r="NSN32" s="48"/>
      <c r="NSO32" s="48"/>
      <c r="NSP32" s="48"/>
      <c r="NSQ32" s="48"/>
      <c r="NSR32" s="48"/>
      <c r="NSS32" s="48"/>
      <c r="NST32" s="48"/>
      <c r="NSU32" s="48"/>
      <c r="NSV32" s="48"/>
      <c r="NSW32" s="48"/>
      <c r="NSX32" s="48"/>
      <c r="NSY32" s="48"/>
      <c r="NSZ32" s="48"/>
      <c r="NTA32" s="49"/>
      <c r="NTB32" s="48"/>
      <c r="NTC32" s="48"/>
      <c r="NTD32" s="48"/>
      <c r="NTE32" s="48"/>
      <c r="NTF32" s="48"/>
      <c r="NTG32" s="48"/>
      <c r="NTH32" s="48"/>
      <c r="NTI32" s="48"/>
      <c r="NTJ32" s="48"/>
      <c r="NTK32" s="48"/>
      <c r="NTL32" s="48"/>
      <c r="NTM32" s="48"/>
      <c r="NTN32" s="48"/>
      <c r="NTO32" s="49"/>
      <c r="NTP32" s="48"/>
      <c r="NTQ32" s="48"/>
      <c r="NTR32" s="48"/>
      <c r="NTS32" s="48"/>
      <c r="NTT32" s="48"/>
      <c r="NTU32" s="48"/>
      <c r="NTV32" s="48"/>
      <c r="NTW32" s="48"/>
      <c r="NTX32" s="48"/>
      <c r="NTY32" s="48"/>
      <c r="NTZ32" s="48"/>
      <c r="NUA32" s="48"/>
      <c r="NUB32" s="48"/>
      <c r="NUC32" s="49"/>
      <c r="NUD32" s="48"/>
      <c r="NUE32" s="48"/>
      <c r="NUF32" s="48"/>
      <c r="NUG32" s="48"/>
      <c r="NUH32" s="48"/>
      <c r="NUI32" s="48"/>
      <c r="NUJ32" s="48"/>
      <c r="NUK32" s="48"/>
      <c r="NUL32" s="48"/>
      <c r="NUM32" s="48"/>
      <c r="NUN32" s="48"/>
      <c r="NUO32" s="48"/>
      <c r="NUP32" s="48"/>
      <c r="NUQ32" s="49"/>
      <c r="NUR32" s="48"/>
      <c r="NUS32" s="48"/>
      <c r="NUT32" s="48"/>
      <c r="NUU32" s="48"/>
      <c r="NUV32" s="48"/>
      <c r="NUW32" s="48"/>
      <c r="NUX32" s="48"/>
      <c r="NUY32" s="48"/>
      <c r="NUZ32" s="48"/>
      <c r="NVA32" s="48"/>
      <c r="NVB32" s="48"/>
      <c r="NVC32" s="48"/>
      <c r="NVD32" s="48"/>
      <c r="NVE32" s="49"/>
      <c r="NVF32" s="48"/>
      <c r="NVG32" s="48"/>
      <c r="NVH32" s="48"/>
      <c r="NVI32" s="48"/>
      <c r="NVJ32" s="48"/>
      <c r="NVK32" s="48"/>
      <c r="NVL32" s="48"/>
      <c r="NVM32" s="48"/>
      <c r="NVN32" s="48"/>
      <c r="NVO32" s="48"/>
      <c r="NVP32" s="48"/>
      <c r="NVQ32" s="48"/>
      <c r="NVR32" s="48"/>
      <c r="NVS32" s="49"/>
      <c r="NVT32" s="48"/>
      <c r="NVU32" s="48"/>
      <c r="NVV32" s="48"/>
      <c r="NVW32" s="48"/>
      <c r="NVX32" s="48"/>
      <c r="NVY32" s="48"/>
      <c r="NVZ32" s="48"/>
      <c r="NWA32" s="48"/>
      <c r="NWB32" s="48"/>
      <c r="NWC32" s="48"/>
      <c r="NWD32" s="48"/>
      <c r="NWE32" s="48"/>
      <c r="NWF32" s="48"/>
      <c r="NWG32" s="49"/>
      <c r="NWH32" s="48"/>
      <c r="NWI32" s="48"/>
      <c r="NWJ32" s="48"/>
      <c r="NWK32" s="48"/>
      <c r="NWL32" s="48"/>
      <c r="NWM32" s="48"/>
      <c r="NWN32" s="48"/>
      <c r="NWO32" s="48"/>
      <c r="NWP32" s="48"/>
      <c r="NWQ32" s="48"/>
      <c r="NWR32" s="48"/>
      <c r="NWS32" s="48"/>
      <c r="NWT32" s="48"/>
      <c r="NWU32" s="49"/>
      <c r="NWV32" s="48"/>
      <c r="NWW32" s="48"/>
      <c r="NWX32" s="48"/>
      <c r="NWY32" s="48"/>
      <c r="NWZ32" s="48"/>
      <c r="NXA32" s="48"/>
      <c r="NXB32" s="48"/>
      <c r="NXC32" s="48"/>
      <c r="NXD32" s="48"/>
      <c r="NXE32" s="48"/>
      <c r="NXF32" s="48"/>
      <c r="NXG32" s="48"/>
      <c r="NXH32" s="48"/>
      <c r="NXI32" s="49"/>
      <c r="NXJ32" s="48"/>
      <c r="NXK32" s="48"/>
      <c r="NXL32" s="48"/>
      <c r="NXM32" s="48"/>
      <c r="NXN32" s="48"/>
      <c r="NXO32" s="48"/>
      <c r="NXP32" s="48"/>
      <c r="NXQ32" s="48"/>
      <c r="NXR32" s="48"/>
      <c r="NXS32" s="48"/>
      <c r="NXT32" s="48"/>
      <c r="NXU32" s="48"/>
      <c r="NXV32" s="48"/>
      <c r="NXW32" s="49"/>
      <c r="NXX32" s="48"/>
      <c r="NXY32" s="48"/>
      <c r="NXZ32" s="48"/>
      <c r="NYA32" s="48"/>
      <c r="NYB32" s="48"/>
      <c r="NYC32" s="48"/>
      <c r="NYD32" s="48"/>
      <c r="NYE32" s="48"/>
      <c r="NYF32" s="48"/>
      <c r="NYG32" s="48"/>
      <c r="NYH32" s="48"/>
      <c r="NYI32" s="48"/>
      <c r="NYJ32" s="48"/>
      <c r="NYK32" s="49"/>
      <c r="NYL32" s="48"/>
      <c r="NYM32" s="48"/>
      <c r="NYN32" s="48"/>
      <c r="NYO32" s="48"/>
      <c r="NYP32" s="48"/>
      <c r="NYQ32" s="48"/>
      <c r="NYR32" s="48"/>
      <c r="NYS32" s="48"/>
      <c r="NYT32" s="48"/>
      <c r="NYU32" s="48"/>
      <c r="NYV32" s="48"/>
      <c r="NYW32" s="48"/>
      <c r="NYX32" s="48"/>
      <c r="NYY32" s="49"/>
      <c r="NYZ32" s="48"/>
      <c r="NZA32" s="48"/>
      <c r="NZB32" s="48"/>
      <c r="NZC32" s="48"/>
      <c r="NZD32" s="48"/>
      <c r="NZE32" s="48"/>
      <c r="NZF32" s="48"/>
      <c r="NZG32" s="48"/>
      <c r="NZH32" s="48"/>
      <c r="NZI32" s="48"/>
      <c r="NZJ32" s="48"/>
      <c r="NZK32" s="48"/>
      <c r="NZL32" s="48"/>
      <c r="NZM32" s="49"/>
      <c r="NZN32" s="48"/>
      <c r="NZO32" s="48"/>
      <c r="NZP32" s="48"/>
      <c r="NZQ32" s="48"/>
      <c r="NZR32" s="48"/>
      <c r="NZS32" s="48"/>
      <c r="NZT32" s="48"/>
      <c r="NZU32" s="48"/>
      <c r="NZV32" s="48"/>
      <c r="NZW32" s="48"/>
      <c r="NZX32" s="48"/>
      <c r="NZY32" s="48"/>
      <c r="NZZ32" s="48"/>
      <c r="OAA32" s="49"/>
      <c r="OAB32" s="48"/>
      <c r="OAC32" s="48"/>
      <c r="OAD32" s="48"/>
      <c r="OAE32" s="48"/>
      <c r="OAF32" s="48"/>
      <c r="OAG32" s="48"/>
      <c r="OAH32" s="48"/>
      <c r="OAI32" s="48"/>
      <c r="OAJ32" s="48"/>
      <c r="OAK32" s="48"/>
      <c r="OAL32" s="48"/>
      <c r="OAM32" s="48"/>
      <c r="OAN32" s="48"/>
      <c r="OAO32" s="49"/>
      <c r="OAP32" s="48"/>
      <c r="OAQ32" s="48"/>
      <c r="OAR32" s="48"/>
      <c r="OAS32" s="48"/>
      <c r="OAT32" s="48"/>
      <c r="OAU32" s="48"/>
      <c r="OAV32" s="48"/>
      <c r="OAW32" s="48"/>
      <c r="OAX32" s="48"/>
      <c r="OAY32" s="48"/>
      <c r="OAZ32" s="48"/>
      <c r="OBA32" s="48"/>
      <c r="OBB32" s="48"/>
      <c r="OBC32" s="49"/>
      <c r="OBD32" s="48"/>
      <c r="OBE32" s="48"/>
      <c r="OBF32" s="48"/>
      <c r="OBG32" s="48"/>
      <c r="OBH32" s="48"/>
      <c r="OBI32" s="48"/>
      <c r="OBJ32" s="48"/>
      <c r="OBK32" s="48"/>
      <c r="OBL32" s="48"/>
      <c r="OBM32" s="48"/>
      <c r="OBN32" s="48"/>
      <c r="OBO32" s="48"/>
      <c r="OBP32" s="48"/>
      <c r="OBQ32" s="49"/>
      <c r="OBR32" s="48"/>
      <c r="OBS32" s="48"/>
      <c r="OBT32" s="48"/>
      <c r="OBU32" s="48"/>
      <c r="OBV32" s="48"/>
      <c r="OBW32" s="48"/>
      <c r="OBX32" s="48"/>
      <c r="OBY32" s="48"/>
      <c r="OBZ32" s="48"/>
      <c r="OCA32" s="48"/>
      <c r="OCB32" s="48"/>
      <c r="OCC32" s="48"/>
      <c r="OCD32" s="48"/>
      <c r="OCE32" s="49"/>
      <c r="OCF32" s="48"/>
      <c r="OCG32" s="48"/>
      <c r="OCH32" s="48"/>
      <c r="OCI32" s="48"/>
      <c r="OCJ32" s="48"/>
      <c r="OCK32" s="48"/>
      <c r="OCL32" s="48"/>
      <c r="OCM32" s="48"/>
      <c r="OCN32" s="48"/>
      <c r="OCO32" s="48"/>
      <c r="OCP32" s="48"/>
      <c r="OCQ32" s="48"/>
      <c r="OCR32" s="48"/>
      <c r="OCS32" s="49"/>
      <c r="OCT32" s="48"/>
      <c r="OCU32" s="48"/>
      <c r="OCV32" s="48"/>
      <c r="OCW32" s="48"/>
      <c r="OCX32" s="48"/>
      <c r="OCY32" s="48"/>
      <c r="OCZ32" s="48"/>
      <c r="ODA32" s="48"/>
      <c r="ODB32" s="48"/>
      <c r="ODC32" s="48"/>
      <c r="ODD32" s="48"/>
      <c r="ODE32" s="48"/>
      <c r="ODF32" s="48"/>
      <c r="ODG32" s="49"/>
      <c r="ODH32" s="48"/>
      <c r="ODI32" s="48"/>
      <c r="ODJ32" s="48"/>
      <c r="ODK32" s="48"/>
      <c r="ODL32" s="48"/>
      <c r="ODM32" s="48"/>
      <c r="ODN32" s="48"/>
      <c r="ODO32" s="48"/>
      <c r="ODP32" s="48"/>
      <c r="ODQ32" s="48"/>
      <c r="ODR32" s="48"/>
      <c r="ODS32" s="48"/>
      <c r="ODT32" s="48"/>
      <c r="ODU32" s="49"/>
      <c r="ODV32" s="48"/>
      <c r="ODW32" s="48"/>
      <c r="ODX32" s="48"/>
      <c r="ODY32" s="48"/>
      <c r="ODZ32" s="48"/>
      <c r="OEA32" s="48"/>
      <c r="OEB32" s="48"/>
      <c r="OEC32" s="48"/>
      <c r="OED32" s="48"/>
      <c r="OEE32" s="48"/>
      <c r="OEF32" s="48"/>
      <c r="OEG32" s="48"/>
      <c r="OEH32" s="48"/>
      <c r="OEI32" s="49"/>
      <c r="OEJ32" s="48"/>
      <c r="OEK32" s="48"/>
      <c r="OEL32" s="48"/>
      <c r="OEM32" s="48"/>
      <c r="OEN32" s="48"/>
      <c r="OEO32" s="48"/>
      <c r="OEP32" s="48"/>
      <c r="OEQ32" s="48"/>
      <c r="OER32" s="48"/>
      <c r="OES32" s="48"/>
      <c r="OET32" s="48"/>
      <c r="OEU32" s="48"/>
      <c r="OEV32" s="48"/>
      <c r="OEW32" s="49"/>
      <c r="OEX32" s="48"/>
      <c r="OEY32" s="48"/>
      <c r="OEZ32" s="48"/>
      <c r="OFA32" s="48"/>
      <c r="OFB32" s="48"/>
      <c r="OFC32" s="48"/>
      <c r="OFD32" s="48"/>
      <c r="OFE32" s="48"/>
      <c r="OFF32" s="48"/>
      <c r="OFG32" s="48"/>
      <c r="OFH32" s="48"/>
      <c r="OFI32" s="48"/>
      <c r="OFJ32" s="48"/>
      <c r="OFK32" s="49"/>
      <c r="OFL32" s="48"/>
      <c r="OFM32" s="48"/>
      <c r="OFN32" s="48"/>
      <c r="OFO32" s="48"/>
      <c r="OFP32" s="48"/>
      <c r="OFQ32" s="48"/>
      <c r="OFR32" s="48"/>
      <c r="OFS32" s="48"/>
      <c r="OFT32" s="48"/>
      <c r="OFU32" s="48"/>
      <c r="OFV32" s="48"/>
      <c r="OFW32" s="48"/>
      <c r="OFX32" s="48"/>
      <c r="OFY32" s="49"/>
      <c r="OFZ32" s="48"/>
      <c r="OGA32" s="48"/>
      <c r="OGB32" s="48"/>
      <c r="OGC32" s="48"/>
      <c r="OGD32" s="48"/>
      <c r="OGE32" s="48"/>
      <c r="OGF32" s="48"/>
      <c r="OGG32" s="48"/>
      <c r="OGH32" s="48"/>
      <c r="OGI32" s="48"/>
      <c r="OGJ32" s="48"/>
      <c r="OGK32" s="48"/>
      <c r="OGL32" s="48"/>
      <c r="OGM32" s="49"/>
      <c r="OGN32" s="48"/>
      <c r="OGO32" s="48"/>
      <c r="OGP32" s="48"/>
      <c r="OGQ32" s="48"/>
      <c r="OGR32" s="48"/>
      <c r="OGS32" s="48"/>
      <c r="OGT32" s="48"/>
      <c r="OGU32" s="48"/>
      <c r="OGV32" s="48"/>
      <c r="OGW32" s="48"/>
      <c r="OGX32" s="48"/>
      <c r="OGY32" s="48"/>
      <c r="OGZ32" s="48"/>
      <c r="OHA32" s="49"/>
      <c r="OHB32" s="48"/>
      <c r="OHC32" s="48"/>
      <c r="OHD32" s="48"/>
      <c r="OHE32" s="48"/>
      <c r="OHF32" s="48"/>
      <c r="OHG32" s="48"/>
      <c r="OHH32" s="48"/>
      <c r="OHI32" s="48"/>
      <c r="OHJ32" s="48"/>
      <c r="OHK32" s="48"/>
      <c r="OHL32" s="48"/>
      <c r="OHM32" s="48"/>
      <c r="OHN32" s="48"/>
      <c r="OHO32" s="49"/>
      <c r="OHP32" s="48"/>
      <c r="OHQ32" s="48"/>
      <c r="OHR32" s="48"/>
      <c r="OHS32" s="48"/>
      <c r="OHT32" s="48"/>
      <c r="OHU32" s="48"/>
      <c r="OHV32" s="48"/>
      <c r="OHW32" s="48"/>
      <c r="OHX32" s="48"/>
      <c r="OHY32" s="48"/>
      <c r="OHZ32" s="48"/>
      <c r="OIA32" s="48"/>
      <c r="OIB32" s="48"/>
      <c r="OIC32" s="49"/>
      <c r="OID32" s="48"/>
      <c r="OIE32" s="48"/>
      <c r="OIF32" s="48"/>
      <c r="OIG32" s="48"/>
      <c r="OIH32" s="48"/>
      <c r="OII32" s="48"/>
      <c r="OIJ32" s="48"/>
      <c r="OIK32" s="48"/>
      <c r="OIL32" s="48"/>
      <c r="OIM32" s="48"/>
      <c r="OIN32" s="48"/>
      <c r="OIO32" s="48"/>
      <c r="OIP32" s="48"/>
      <c r="OIQ32" s="49"/>
      <c r="OIR32" s="48"/>
      <c r="OIS32" s="48"/>
      <c r="OIT32" s="48"/>
      <c r="OIU32" s="48"/>
      <c r="OIV32" s="48"/>
      <c r="OIW32" s="48"/>
      <c r="OIX32" s="48"/>
      <c r="OIY32" s="48"/>
      <c r="OIZ32" s="48"/>
      <c r="OJA32" s="48"/>
      <c r="OJB32" s="48"/>
      <c r="OJC32" s="48"/>
      <c r="OJD32" s="48"/>
      <c r="OJE32" s="49"/>
      <c r="OJF32" s="48"/>
      <c r="OJG32" s="48"/>
      <c r="OJH32" s="48"/>
      <c r="OJI32" s="48"/>
      <c r="OJJ32" s="48"/>
      <c r="OJK32" s="48"/>
      <c r="OJL32" s="48"/>
      <c r="OJM32" s="48"/>
      <c r="OJN32" s="48"/>
      <c r="OJO32" s="48"/>
      <c r="OJP32" s="48"/>
      <c r="OJQ32" s="48"/>
      <c r="OJR32" s="48"/>
      <c r="OJS32" s="49"/>
      <c r="OJT32" s="48"/>
      <c r="OJU32" s="48"/>
      <c r="OJV32" s="48"/>
      <c r="OJW32" s="48"/>
      <c r="OJX32" s="48"/>
      <c r="OJY32" s="48"/>
      <c r="OJZ32" s="48"/>
      <c r="OKA32" s="48"/>
      <c r="OKB32" s="48"/>
      <c r="OKC32" s="48"/>
      <c r="OKD32" s="48"/>
      <c r="OKE32" s="48"/>
      <c r="OKF32" s="48"/>
      <c r="OKG32" s="49"/>
      <c r="OKH32" s="48"/>
      <c r="OKI32" s="48"/>
      <c r="OKJ32" s="48"/>
      <c r="OKK32" s="48"/>
      <c r="OKL32" s="48"/>
      <c r="OKM32" s="48"/>
      <c r="OKN32" s="48"/>
      <c r="OKO32" s="48"/>
      <c r="OKP32" s="48"/>
      <c r="OKQ32" s="48"/>
      <c r="OKR32" s="48"/>
      <c r="OKS32" s="48"/>
      <c r="OKT32" s="48"/>
      <c r="OKU32" s="49"/>
      <c r="OKV32" s="48"/>
      <c r="OKW32" s="48"/>
      <c r="OKX32" s="48"/>
      <c r="OKY32" s="48"/>
      <c r="OKZ32" s="48"/>
      <c r="OLA32" s="48"/>
      <c r="OLB32" s="48"/>
      <c r="OLC32" s="48"/>
      <c r="OLD32" s="48"/>
      <c r="OLE32" s="48"/>
      <c r="OLF32" s="48"/>
      <c r="OLG32" s="48"/>
      <c r="OLH32" s="48"/>
      <c r="OLI32" s="49"/>
      <c r="OLJ32" s="48"/>
      <c r="OLK32" s="48"/>
      <c r="OLL32" s="48"/>
      <c r="OLM32" s="48"/>
      <c r="OLN32" s="48"/>
      <c r="OLO32" s="48"/>
      <c r="OLP32" s="48"/>
      <c r="OLQ32" s="48"/>
      <c r="OLR32" s="48"/>
      <c r="OLS32" s="48"/>
      <c r="OLT32" s="48"/>
      <c r="OLU32" s="48"/>
      <c r="OLV32" s="48"/>
      <c r="OLW32" s="49"/>
      <c r="OLX32" s="48"/>
      <c r="OLY32" s="48"/>
      <c r="OLZ32" s="48"/>
      <c r="OMA32" s="48"/>
      <c r="OMB32" s="48"/>
      <c r="OMC32" s="48"/>
      <c r="OMD32" s="48"/>
      <c r="OME32" s="48"/>
      <c r="OMF32" s="48"/>
      <c r="OMG32" s="48"/>
      <c r="OMH32" s="48"/>
      <c r="OMI32" s="48"/>
      <c r="OMJ32" s="48"/>
      <c r="OMK32" s="49"/>
      <c r="OML32" s="48"/>
      <c r="OMM32" s="48"/>
      <c r="OMN32" s="48"/>
      <c r="OMO32" s="48"/>
      <c r="OMP32" s="48"/>
      <c r="OMQ32" s="48"/>
      <c r="OMR32" s="48"/>
      <c r="OMS32" s="48"/>
      <c r="OMT32" s="48"/>
      <c r="OMU32" s="48"/>
      <c r="OMV32" s="48"/>
      <c r="OMW32" s="48"/>
      <c r="OMX32" s="48"/>
      <c r="OMY32" s="49"/>
      <c r="OMZ32" s="48"/>
      <c r="ONA32" s="48"/>
      <c r="ONB32" s="48"/>
      <c r="ONC32" s="48"/>
      <c r="OND32" s="48"/>
      <c r="ONE32" s="48"/>
      <c r="ONF32" s="48"/>
      <c r="ONG32" s="48"/>
      <c r="ONH32" s="48"/>
      <c r="ONI32" s="48"/>
      <c r="ONJ32" s="48"/>
      <c r="ONK32" s="48"/>
      <c r="ONL32" s="48"/>
      <c r="ONM32" s="49"/>
      <c r="ONN32" s="48"/>
      <c r="ONO32" s="48"/>
      <c r="ONP32" s="48"/>
      <c r="ONQ32" s="48"/>
      <c r="ONR32" s="48"/>
      <c r="ONS32" s="48"/>
      <c r="ONT32" s="48"/>
      <c r="ONU32" s="48"/>
      <c r="ONV32" s="48"/>
      <c r="ONW32" s="48"/>
      <c r="ONX32" s="48"/>
      <c r="ONY32" s="48"/>
      <c r="ONZ32" s="48"/>
      <c r="OOA32" s="49"/>
      <c r="OOB32" s="48"/>
      <c r="OOC32" s="48"/>
      <c r="OOD32" s="48"/>
      <c r="OOE32" s="48"/>
      <c r="OOF32" s="48"/>
      <c r="OOG32" s="48"/>
      <c r="OOH32" s="48"/>
      <c r="OOI32" s="48"/>
      <c r="OOJ32" s="48"/>
      <c r="OOK32" s="48"/>
      <c r="OOL32" s="48"/>
      <c r="OOM32" s="48"/>
      <c r="OON32" s="48"/>
      <c r="OOO32" s="49"/>
      <c r="OOP32" s="48"/>
      <c r="OOQ32" s="48"/>
      <c r="OOR32" s="48"/>
      <c r="OOS32" s="48"/>
      <c r="OOT32" s="48"/>
      <c r="OOU32" s="48"/>
      <c r="OOV32" s="48"/>
      <c r="OOW32" s="48"/>
      <c r="OOX32" s="48"/>
      <c r="OOY32" s="48"/>
      <c r="OOZ32" s="48"/>
      <c r="OPA32" s="48"/>
      <c r="OPB32" s="48"/>
      <c r="OPC32" s="49"/>
      <c r="OPD32" s="48"/>
      <c r="OPE32" s="48"/>
      <c r="OPF32" s="48"/>
      <c r="OPG32" s="48"/>
      <c r="OPH32" s="48"/>
      <c r="OPI32" s="48"/>
      <c r="OPJ32" s="48"/>
      <c r="OPK32" s="48"/>
      <c r="OPL32" s="48"/>
      <c r="OPM32" s="48"/>
      <c r="OPN32" s="48"/>
      <c r="OPO32" s="48"/>
      <c r="OPP32" s="48"/>
      <c r="OPQ32" s="49"/>
      <c r="OPR32" s="48"/>
      <c r="OPS32" s="48"/>
      <c r="OPT32" s="48"/>
      <c r="OPU32" s="48"/>
      <c r="OPV32" s="48"/>
      <c r="OPW32" s="48"/>
      <c r="OPX32" s="48"/>
      <c r="OPY32" s="48"/>
      <c r="OPZ32" s="48"/>
      <c r="OQA32" s="48"/>
      <c r="OQB32" s="48"/>
      <c r="OQC32" s="48"/>
      <c r="OQD32" s="48"/>
      <c r="OQE32" s="49"/>
      <c r="OQF32" s="48"/>
      <c r="OQG32" s="48"/>
      <c r="OQH32" s="48"/>
      <c r="OQI32" s="48"/>
      <c r="OQJ32" s="48"/>
      <c r="OQK32" s="48"/>
      <c r="OQL32" s="48"/>
      <c r="OQM32" s="48"/>
      <c r="OQN32" s="48"/>
      <c r="OQO32" s="48"/>
      <c r="OQP32" s="48"/>
      <c r="OQQ32" s="48"/>
      <c r="OQR32" s="48"/>
      <c r="OQS32" s="49"/>
      <c r="OQT32" s="48"/>
      <c r="OQU32" s="48"/>
      <c r="OQV32" s="48"/>
      <c r="OQW32" s="48"/>
      <c r="OQX32" s="48"/>
      <c r="OQY32" s="48"/>
      <c r="OQZ32" s="48"/>
      <c r="ORA32" s="48"/>
      <c r="ORB32" s="48"/>
      <c r="ORC32" s="48"/>
      <c r="ORD32" s="48"/>
      <c r="ORE32" s="48"/>
      <c r="ORF32" s="48"/>
      <c r="ORG32" s="49"/>
      <c r="ORH32" s="48"/>
      <c r="ORI32" s="48"/>
      <c r="ORJ32" s="48"/>
      <c r="ORK32" s="48"/>
      <c r="ORL32" s="48"/>
      <c r="ORM32" s="48"/>
      <c r="ORN32" s="48"/>
      <c r="ORO32" s="48"/>
      <c r="ORP32" s="48"/>
      <c r="ORQ32" s="48"/>
      <c r="ORR32" s="48"/>
      <c r="ORS32" s="48"/>
      <c r="ORT32" s="48"/>
      <c r="ORU32" s="49"/>
      <c r="ORV32" s="48"/>
      <c r="ORW32" s="48"/>
      <c r="ORX32" s="48"/>
      <c r="ORY32" s="48"/>
      <c r="ORZ32" s="48"/>
      <c r="OSA32" s="48"/>
      <c r="OSB32" s="48"/>
      <c r="OSC32" s="48"/>
      <c r="OSD32" s="48"/>
      <c r="OSE32" s="48"/>
      <c r="OSF32" s="48"/>
      <c r="OSG32" s="48"/>
      <c r="OSH32" s="48"/>
      <c r="OSI32" s="49"/>
      <c r="OSJ32" s="48"/>
      <c r="OSK32" s="48"/>
      <c r="OSL32" s="48"/>
      <c r="OSM32" s="48"/>
      <c r="OSN32" s="48"/>
      <c r="OSO32" s="48"/>
      <c r="OSP32" s="48"/>
      <c r="OSQ32" s="48"/>
      <c r="OSR32" s="48"/>
      <c r="OSS32" s="48"/>
      <c r="OST32" s="48"/>
      <c r="OSU32" s="48"/>
      <c r="OSV32" s="48"/>
      <c r="OSW32" s="49"/>
      <c r="OSX32" s="48"/>
      <c r="OSY32" s="48"/>
      <c r="OSZ32" s="48"/>
      <c r="OTA32" s="48"/>
      <c r="OTB32" s="48"/>
      <c r="OTC32" s="48"/>
      <c r="OTD32" s="48"/>
      <c r="OTE32" s="48"/>
      <c r="OTF32" s="48"/>
      <c r="OTG32" s="48"/>
      <c r="OTH32" s="48"/>
      <c r="OTI32" s="48"/>
      <c r="OTJ32" s="48"/>
      <c r="OTK32" s="49"/>
      <c r="OTL32" s="48"/>
      <c r="OTM32" s="48"/>
      <c r="OTN32" s="48"/>
      <c r="OTO32" s="48"/>
      <c r="OTP32" s="48"/>
      <c r="OTQ32" s="48"/>
      <c r="OTR32" s="48"/>
      <c r="OTS32" s="48"/>
      <c r="OTT32" s="48"/>
      <c r="OTU32" s="48"/>
      <c r="OTV32" s="48"/>
      <c r="OTW32" s="48"/>
      <c r="OTX32" s="48"/>
      <c r="OTY32" s="49"/>
      <c r="OTZ32" s="48"/>
      <c r="OUA32" s="48"/>
      <c r="OUB32" s="48"/>
      <c r="OUC32" s="48"/>
      <c r="OUD32" s="48"/>
      <c r="OUE32" s="48"/>
      <c r="OUF32" s="48"/>
      <c r="OUG32" s="48"/>
      <c r="OUH32" s="48"/>
      <c r="OUI32" s="48"/>
      <c r="OUJ32" s="48"/>
      <c r="OUK32" s="48"/>
      <c r="OUL32" s="48"/>
      <c r="OUM32" s="49"/>
      <c r="OUN32" s="48"/>
      <c r="OUO32" s="48"/>
      <c r="OUP32" s="48"/>
      <c r="OUQ32" s="48"/>
      <c r="OUR32" s="48"/>
      <c r="OUS32" s="48"/>
      <c r="OUT32" s="48"/>
      <c r="OUU32" s="48"/>
      <c r="OUV32" s="48"/>
      <c r="OUW32" s="48"/>
      <c r="OUX32" s="48"/>
      <c r="OUY32" s="48"/>
      <c r="OUZ32" s="48"/>
      <c r="OVA32" s="49"/>
      <c r="OVB32" s="48"/>
      <c r="OVC32" s="48"/>
      <c r="OVD32" s="48"/>
      <c r="OVE32" s="48"/>
      <c r="OVF32" s="48"/>
      <c r="OVG32" s="48"/>
      <c r="OVH32" s="48"/>
      <c r="OVI32" s="48"/>
      <c r="OVJ32" s="48"/>
      <c r="OVK32" s="48"/>
      <c r="OVL32" s="48"/>
      <c r="OVM32" s="48"/>
      <c r="OVN32" s="48"/>
      <c r="OVO32" s="49"/>
      <c r="OVP32" s="48"/>
      <c r="OVQ32" s="48"/>
      <c r="OVR32" s="48"/>
      <c r="OVS32" s="48"/>
      <c r="OVT32" s="48"/>
      <c r="OVU32" s="48"/>
      <c r="OVV32" s="48"/>
      <c r="OVW32" s="48"/>
      <c r="OVX32" s="48"/>
      <c r="OVY32" s="48"/>
      <c r="OVZ32" s="48"/>
      <c r="OWA32" s="48"/>
      <c r="OWB32" s="48"/>
      <c r="OWC32" s="49"/>
      <c r="OWD32" s="48"/>
      <c r="OWE32" s="48"/>
      <c r="OWF32" s="48"/>
      <c r="OWG32" s="48"/>
      <c r="OWH32" s="48"/>
      <c r="OWI32" s="48"/>
      <c r="OWJ32" s="48"/>
      <c r="OWK32" s="48"/>
      <c r="OWL32" s="48"/>
      <c r="OWM32" s="48"/>
      <c r="OWN32" s="48"/>
      <c r="OWO32" s="48"/>
      <c r="OWP32" s="48"/>
      <c r="OWQ32" s="49"/>
      <c r="OWR32" s="48"/>
      <c r="OWS32" s="48"/>
      <c r="OWT32" s="48"/>
      <c r="OWU32" s="48"/>
      <c r="OWV32" s="48"/>
      <c r="OWW32" s="48"/>
      <c r="OWX32" s="48"/>
      <c r="OWY32" s="48"/>
      <c r="OWZ32" s="48"/>
      <c r="OXA32" s="48"/>
      <c r="OXB32" s="48"/>
      <c r="OXC32" s="48"/>
      <c r="OXD32" s="48"/>
      <c r="OXE32" s="49"/>
      <c r="OXF32" s="48"/>
      <c r="OXG32" s="48"/>
      <c r="OXH32" s="48"/>
      <c r="OXI32" s="48"/>
      <c r="OXJ32" s="48"/>
      <c r="OXK32" s="48"/>
      <c r="OXL32" s="48"/>
      <c r="OXM32" s="48"/>
      <c r="OXN32" s="48"/>
      <c r="OXO32" s="48"/>
      <c r="OXP32" s="48"/>
      <c r="OXQ32" s="48"/>
      <c r="OXR32" s="48"/>
      <c r="OXS32" s="49"/>
      <c r="OXT32" s="48"/>
      <c r="OXU32" s="48"/>
      <c r="OXV32" s="48"/>
      <c r="OXW32" s="48"/>
      <c r="OXX32" s="48"/>
      <c r="OXY32" s="48"/>
      <c r="OXZ32" s="48"/>
      <c r="OYA32" s="48"/>
      <c r="OYB32" s="48"/>
      <c r="OYC32" s="48"/>
      <c r="OYD32" s="48"/>
      <c r="OYE32" s="48"/>
      <c r="OYF32" s="48"/>
      <c r="OYG32" s="49"/>
      <c r="OYH32" s="48"/>
      <c r="OYI32" s="48"/>
      <c r="OYJ32" s="48"/>
      <c r="OYK32" s="48"/>
      <c r="OYL32" s="48"/>
      <c r="OYM32" s="48"/>
      <c r="OYN32" s="48"/>
      <c r="OYO32" s="48"/>
      <c r="OYP32" s="48"/>
      <c r="OYQ32" s="48"/>
      <c r="OYR32" s="48"/>
      <c r="OYS32" s="48"/>
      <c r="OYT32" s="48"/>
      <c r="OYU32" s="49"/>
      <c r="OYV32" s="48"/>
      <c r="OYW32" s="48"/>
      <c r="OYX32" s="48"/>
      <c r="OYY32" s="48"/>
      <c r="OYZ32" s="48"/>
      <c r="OZA32" s="48"/>
      <c r="OZB32" s="48"/>
      <c r="OZC32" s="48"/>
      <c r="OZD32" s="48"/>
      <c r="OZE32" s="48"/>
      <c r="OZF32" s="48"/>
      <c r="OZG32" s="48"/>
      <c r="OZH32" s="48"/>
      <c r="OZI32" s="49"/>
      <c r="OZJ32" s="48"/>
      <c r="OZK32" s="48"/>
      <c r="OZL32" s="48"/>
      <c r="OZM32" s="48"/>
      <c r="OZN32" s="48"/>
      <c r="OZO32" s="48"/>
      <c r="OZP32" s="48"/>
      <c r="OZQ32" s="48"/>
      <c r="OZR32" s="48"/>
      <c r="OZS32" s="48"/>
      <c r="OZT32" s="48"/>
      <c r="OZU32" s="48"/>
      <c r="OZV32" s="48"/>
      <c r="OZW32" s="49"/>
      <c r="OZX32" s="48"/>
      <c r="OZY32" s="48"/>
      <c r="OZZ32" s="48"/>
      <c r="PAA32" s="48"/>
      <c r="PAB32" s="48"/>
      <c r="PAC32" s="48"/>
      <c r="PAD32" s="48"/>
      <c r="PAE32" s="48"/>
      <c r="PAF32" s="48"/>
      <c r="PAG32" s="48"/>
      <c r="PAH32" s="48"/>
      <c r="PAI32" s="48"/>
      <c r="PAJ32" s="48"/>
      <c r="PAK32" s="49"/>
      <c r="PAL32" s="48"/>
      <c r="PAM32" s="48"/>
      <c r="PAN32" s="48"/>
      <c r="PAO32" s="48"/>
      <c r="PAP32" s="48"/>
      <c r="PAQ32" s="48"/>
      <c r="PAR32" s="48"/>
      <c r="PAS32" s="48"/>
      <c r="PAT32" s="48"/>
      <c r="PAU32" s="48"/>
      <c r="PAV32" s="48"/>
      <c r="PAW32" s="48"/>
      <c r="PAX32" s="48"/>
      <c r="PAY32" s="49"/>
      <c r="PAZ32" s="48"/>
      <c r="PBA32" s="48"/>
      <c r="PBB32" s="48"/>
      <c r="PBC32" s="48"/>
      <c r="PBD32" s="48"/>
      <c r="PBE32" s="48"/>
      <c r="PBF32" s="48"/>
      <c r="PBG32" s="48"/>
      <c r="PBH32" s="48"/>
      <c r="PBI32" s="48"/>
      <c r="PBJ32" s="48"/>
      <c r="PBK32" s="48"/>
      <c r="PBL32" s="48"/>
      <c r="PBM32" s="49"/>
      <c r="PBN32" s="48"/>
      <c r="PBO32" s="48"/>
      <c r="PBP32" s="48"/>
      <c r="PBQ32" s="48"/>
      <c r="PBR32" s="48"/>
      <c r="PBS32" s="48"/>
      <c r="PBT32" s="48"/>
      <c r="PBU32" s="48"/>
      <c r="PBV32" s="48"/>
      <c r="PBW32" s="48"/>
      <c r="PBX32" s="48"/>
      <c r="PBY32" s="48"/>
      <c r="PBZ32" s="48"/>
      <c r="PCA32" s="49"/>
      <c r="PCB32" s="48"/>
      <c r="PCC32" s="48"/>
      <c r="PCD32" s="48"/>
      <c r="PCE32" s="48"/>
      <c r="PCF32" s="48"/>
      <c r="PCG32" s="48"/>
      <c r="PCH32" s="48"/>
      <c r="PCI32" s="48"/>
      <c r="PCJ32" s="48"/>
      <c r="PCK32" s="48"/>
      <c r="PCL32" s="48"/>
      <c r="PCM32" s="48"/>
      <c r="PCN32" s="48"/>
      <c r="PCO32" s="49"/>
      <c r="PCP32" s="48"/>
      <c r="PCQ32" s="48"/>
      <c r="PCR32" s="48"/>
      <c r="PCS32" s="48"/>
      <c r="PCT32" s="48"/>
      <c r="PCU32" s="48"/>
      <c r="PCV32" s="48"/>
      <c r="PCW32" s="48"/>
      <c r="PCX32" s="48"/>
      <c r="PCY32" s="48"/>
      <c r="PCZ32" s="48"/>
      <c r="PDA32" s="48"/>
      <c r="PDB32" s="48"/>
      <c r="PDC32" s="49"/>
      <c r="PDD32" s="48"/>
      <c r="PDE32" s="48"/>
      <c r="PDF32" s="48"/>
      <c r="PDG32" s="48"/>
      <c r="PDH32" s="48"/>
      <c r="PDI32" s="48"/>
      <c r="PDJ32" s="48"/>
      <c r="PDK32" s="48"/>
      <c r="PDL32" s="48"/>
      <c r="PDM32" s="48"/>
      <c r="PDN32" s="48"/>
      <c r="PDO32" s="48"/>
      <c r="PDP32" s="48"/>
      <c r="PDQ32" s="49"/>
      <c r="PDR32" s="48"/>
      <c r="PDS32" s="48"/>
      <c r="PDT32" s="48"/>
      <c r="PDU32" s="48"/>
      <c r="PDV32" s="48"/>
      <c r="PDW32" s="48"/>
      <c r="PDX32" s="48"/>
      <c r="PDY32" s="48"/>
      <c r="PDZ32" s="48"/>
      <c r="PEA32" s="48"/>
      <c r="PEB32" s="48"/>
      <c r="PEC32" s="48"/>
      <c r="PED32" s="48"/>
      <c r="PEE32" s="49"/>
      <c r="PEF32" s="48"/>
      <c r="PEG32" s="48"/>
      <c r="PEH32" s="48"/>
      <c r="PEI32" s="48"/>
      <c r="PEJ32" s="48"/>
      <c r="PEK32" s="48"/>
      <c r="PEL32" s="48"/>
      <c r="PEM32" s="48"/>
      <c r="PEN32" s="48"/>
      <c r="PEO32" s="48"/>
      <c r="PEP32" s="48"/>
      <c r="PEQ32" s="48"/>
      <c r="PER32" s="48"/>
      <c r="PES32" s="49"/>
      <c r="PET32" s="48"/>
      <c r="PEU32" s="48"/>
      <c r="PEV32" s="48"/>
      <c r="PEW32" s="48"/>
      <c r="PEX32" s="48"/>
      <c r="PEY32" s="48"/>
      <c r="PEZ32" s="48"/>
      <c r="PFA32" s="48"/>
      <c r="PFB32" s="48"/>
      <c r="PFC32" s="48"/>
      <c r="PFD32" s="48"/>
      <c r="PFE32" s="48"/>
      <c r="PFF32" s="48"/>
      <c r="PFG32" s="49"/>
      <c r="PFH32" s="48"/>
      <c r="PFI32" s="48"/>
      <c r="PFJ32" s="48"/>
      <c r="PFK32" s="48"/>
      <c r="PFL32" s="48"/>
      <c r="PFM32" s="48"/>
      <c r="PFN32" s="48"/>
      <c r="PFO32" s="48"/>
      <c r="PFP32" s="48"/>
      <c r="PFQ32" s="48"/>
      <c r="PFR32" s="48"/>
      <c r="PFS32" s="48"/>
      <c r="PFT32" s="48"/>
      <c r="PFU32" s="49"/>
      <c r="PFV32" s="48"/>
      <c r="PFW32" s="48"/>
      <c r="PFX32" s="48"/>
      <c r="PFY32" s="48"/>
      <c r="PFZ32" s="48"/>
      <c r="PGA32" s="48"/>
      <c r="PGB32" s="48"/>
      <c r="PGC32" s="48"/>
      <c r="PGD32" s="48"/>
      <c r="PGE32" s="48"/>
      <c r="PGF32" s="48"/>
      <c r="PGG32" s="48"/>
      <c r="PGH32" s="48"/>
      <c r="PGI32" s="49"/>
      <c r="PGJ32" s="48"/>
      <c r="PGK32" s="48"/>
      <c r="PGL32" s="48"/>
      <c r="PGM32" s="48"/>
      <c r="PGN32" s="48"/>
      <c r="PGO32" s="48"/>
      <c r="PGP32" s="48"/>
      <c r="PGQ32" s="48"/>
      <c r="PGR32" s="48"/>
      <c r="PGS32" s="48"/>
      <c r="PGT32" s="48"/>
      <c r="PGU32" s="48"/>
      <c r="PGV32" s="48"/>
      <c r="PGW32" s="49"/>
      <c r="PGX32" s="48"/>
      <c r="PGY32" s="48"/>
      <c r="PGZ32" s="48"/>
      <c r="PHA32" s="48"/>
      <c r="PHB32" s="48"/>
      <c r="PHC32" s="48"/>
      <c r="PHD32" s="48"/>
      <c r="PHE32" s="48"/>
      <c r="PHF32" s="48"/>
      <c r="PHG32" s="48"/>
      <c r="PHH32" s="48"/>
      <c r="PHI32" s="48"/>
      <c r="PHJ32" s="48"/>
      <c r="PHK32" s="49"/>
      <c r="PHL32" s="48"/>
      <c r="PHM32" s="48"/>
      <c r="PHN32" s="48"/>
      <c r="PHO32" s="48"/>
      <c r="PHP32" s="48"/>
      <c r="PHQ32" s="48"/>
      <c r="PHR32" s="48"/>
      <c r="PHS32" s="48"/>
      <c r="PHT32" s="48"/>
      <c r="PHU32" s="48"/>
      <c r="PHV32" s="48"/>
      <c r="PHW32" s="48"/>
      <c r="PHX32" s="48"/>
      <c r="PHY32" s="49"/>
      <c r="PHZ32" s="48"/>
      <c r="PIA32" s="48"/>
      <c r="PIB32" s="48"/>
      <c r="PIC32" s="48"/>
      <c r="PID32" s="48"/>
      <c r="PIE32" s="48"/>
      <c r="PIF32" s="48"/>
      <c r="PIG32" s="48"/>
      <c r="PIH32" s="48"/>
      <c r="PII32" s="48"/>
      <c r="PIJ32" s="48"/>
      <c r="PIK32" s="48"/>
      <c r="PIL32" s="48"/>
      <c r="PIM32" s="49"/>
      <c r="PIN32" s="48"/>
      <c r="PIO32" s="48"/>
      <c r="PIP32" s="48"/>
      <c r="PIQ32" s="48"/>
      <c r="PIR32" s="48"/>
      <c r="PIS32" s="48"/>
      <c r="PIT32" s="48"/>
      <c r="PIU32" s="48"/>
      <c r="PIV32" s="48"/>
      <c r="PIW32" s="48"/>
      <c r="PIX32" s="48"/>
      <c r="PIY32" s="48"/>
      <c r="PIZ32" s="48"/>
      <c r="PJA32" s="49"/>
      <c r="PJB32" s="48"/>
      <c r="PJC32" s="48"/>
      <c r="PJD32" s="48"/>
      <c r="PJE32" s="48"/>
      <c r="PJF32" s="48"/>
      <c r="PJG32" s="48"/>
      <c r="PJH32" s="48"/>
      <c r="PJI32" s="48"/>
      <c r="PJJ32" s="48"/>
      <c r="PJK32" s="48"/>
      <c r="PJL32" s="48"/>
      <c r="PJM32" s="48"/>
      <c r="PJN32" s="48"/>
      <c r="PJO32" s="49"/>
      <c r="PJP32" s="48"/>
      <c r="PJQ32" s="48"/>
      <c r="PJR32" s="48"/>
      <c r="PJS32" s="48"/>
      <c r="PJT32" s="48"/>
      <c r="PJU32" s="48"/>
      <c r="PJV32" s="48"/>
      <c r="PJW32" s="48"/>
      <c r="PJX32" s="48"/>
      <c r="PJY32" s="48"/>
      <c r="PJZ32" s="48"/>
      <c r="PKA32" s="48"/>
      <c r="PKB32" s="48"/>
      <c r="PKC32" s="49"/>
      <c r="PKD32" s="48"/>
      <c r="PKE32" s="48"/>
      <c r="PKF32" s="48"/>
      <c r="PKG32" s="48"/>
      <c r="PKH32" s="48"/>
      <c r="PKI32" s="48"/>
      <c r="PKJ32" s="48"/>
      <c r="PKK32" s="48"/>
      <c r="PKL32" s="48"/>
      <c r="PKM32" s="48"/>
      <c r="PKN32" s="48"/>
      <c r="PKO32" s="48"/>
      <c r="PKP32" s="48"/>
      <c r="PKQ32" s="49"/>
      <c r="PKR32" s="48"/>
      <c r="PKS32" s="48"/>
      <c r="PKT32" s="48"/>
      <c r="PKU32" s="48"/>
      <c r="PKV32" s="48"/>
      <c r="PKW32" s="48"/>
      <c r="PKX32" s="48"/>
      <c r="PKY32" s="48"/>
      <c r="PKZ32" s="48"/>
      <c r="PLA32" s="48"/>
      <c r="PLB32" s="48"/>
      <c r="PLC32" s="48"/>
      <c r="PLD32" s="48"/>
      <c r="PLE32" s="49"/>
      <c r="PLF32" s="48"/>
      <c r="PLG32" s="48"/>
      <c r="PLH32" s="48"/>
      <c r="PLI32" s="48"/>
      <c r="PLJ32" s="48"/>
      <c r="PLK32" s="48"/>
      <c r="PLL32" s="48"/>
      <c r="PLM32" s="48"/>
      <c r="PLN32" s="48"/>
      <c r="PLO32" s="48"/>
      <c r="PLP32" s="48"/>
      <c r="PLQ32" s="48"/>
      <c r="PLR32" s="48"/>
      <c r="PLS32" s="49"/>
      <c r="PLT32" s="48"/>
      <c r="PLU32" s="48"/>
      <c r="PLV32" s="48"/>
      <c r="PLW32" s="48"/>
      <c r="PLX32" s="48"/>
      <c r="PLY32" s="48"/>
      <c r="PLZ32" s="48"/>
      <c r="PMA32" s="48"/>
      <c r="PMB32" s="48"/>
      <c r="PMC32" s="48"/>
      <c r="PMD32" s="48"/>
      <c r="PME32" s="48"/>
      <c r="PMF32" s="48"/>
      <c r="PMG32" s="49"/>
      <c r="PMH32" s="48"/>
      <c r="PMI32" s="48"/>
      <c r="PMJ32" s="48"/>
      <c r="PMK32" s="48"/>
      <c r="PML32" s="48"/>
      <c r="PMM32" s="48"/>
      <c r="PMN32" s="48"/>
      <c r="PMO32" s="48"/>
      <c r="PMP32" s="48"/>
      <c r="PMQ32" s="48"/>
      <c r="PMR32" s="48"/>
      <c r="PMS32" s="48"/>
      <c r="PMT32" s="48"/>
      <c r="PMU32" s="49"/>
      <c r="PMV32" s="48"/>
      <c r="PMW32" s="48"/>
      <c r="PMX32" s="48"/>
      <c r="PMY32" s="48"/>
      <c r="PMZ32" s="48"/>
      <c r="PNA32" s="48"/>
      <c r="PNB32" s="48"/>
      <c r="PNC32" s="48"/>
      <c r="PND32" s="48"/>
      <c r="PNE32" s="48"/>
      <c r="PNF32" s="48"/>
      <c r="PNG32" s="48"/>
      <c r="PNH32" s="48"/>
      <c r="PNI32" s="49"/>
      <c r="PNJ32" s="48"/>
      <c r="PNK32" s="48"/>
      <c r="PNL32" s="48"/>
      <c r="PNM32" s="48"/>
      <c r="PNN32" s="48"/>
      <c r="PNO32" s="48"/>
      <c r="PNP32" s="48"/>
      <c r="PNQ32" s="48"/>
      <c r="PNR32" s="48"/>
      <c r="PNS32" s="48"/>
      <c r="PNT32" s="48"/>
      <c r="PNU32" s="48"/>
      <c r="PNV32" s="48"/>
      <c r="PNW32" s="49"/>
      <c r="PNX32" s="48"/>
      <c r="PNY32" s="48"/>
      <c r="PNZ32" s="48"/>
      <c r="POA32" s="48"/>
      <c r="POB32" s="48"/>
      <c r="POC32" s="48"/>
      <c r="POD32" s="48"/>
      <c r="POE32" s="48"/>
      <c r="POF32" s="48"/>
      <c r="POG32" s="48"/>
      <c r="POH32" s="48"/>
      <c r="POI32" s="48"/>
      <c r="POJ32" s="48"/>
      <c r="POK32" s="49"/>
      <c r="POL32" s="48"/>
      <c r="POM32" s="48"/>
      <c r="PON32" s="48"/>
      <c r="POO32" s="48"/>
      <c r="POP32" s="48"/>
      <c r="POQ32" s="48"/>
      <c r="POR32" s="48"/>
      <c r="POS32" s="48"/>
      <c r="POT32" s="48"/>
      <c r="POU32" s="48"/>
      <c r="POV32" s="48"/>
      <c r="POW32" s="48"/>
      <c r="POX32" s="48"/>
      <c r="POY32" s="49"/>
      <c r="POZ32" s="48"/>
      <c r="PPA32" s="48"/>
      <c r="PPB32" s="48"/>
      <c r="PPC32" s="48"/>
      <c r="PPD32" s="48"/>
      <c r="PPE32" s="48"/>
      <c r="PPF32" s="48"/>
      <c r="PPG32" s="48"/>
      <c r="PPH32" s="48"/>
      <c r="PPI32" s="48"/>
      <c r="PPJ32" s="48"/>
      <c r="PPK32" s="48"/>
      <c r="PPL32" s="48"/>
      <c r="PPM32" s="49"/>
      <c r="PPN32" s="48"/>
      <c r="PPO32" s="48"/>
      <c r="PPP32" s="48"/>
      <c r="PPQ32" s="48"/>
      <c r="PPR32" s="48"/>
      <c r="PPS32" s="48"/>
      <c r="PPT32" s="48"/>
      <c r="PPU32" s="48"/>
      <c r="PPV32" s="48"/>
      <c r="PPW32" s="48"/>
      <c r="PPX32" s="48"/>
      <c r="PPY32" s="48"/>
      <c r="PPZ32" s="48"/>
      <c r="PQA32" s="49"/>
      <c r="PQB32" s="48"/>
      <c r="PQC32" s="48"/>
      <c r="PQD32" s="48"/>
      <c r="PQE32" s="48"/>
      <c r="PQF32" s="48"/>
      <c r="PQG32" s="48"/>
      <c r="PQH32" s="48"/>
      <c r="PQI32" s="48"/>
      <c r="PQJ32" s="48"/>
      <c r="PQK32" s="48"/>
      <c r="PQL32" s="48"/>
      <c r="PQM32" s="48"/>
      <c r="PQN32" s="48"/>
      <c r="PQO32" s="49"/>
      <c r="PQP32" s="48"/>
      <c r="PQQ32" s="48"/>
      <c r="PQR32" s="48"/>
      <c r="PQS32" s="48"/>
      <c r="PQT32" s="48"/>
      <c r="PQU32" s="48"/>
      <c r="PQV32" s="48"/>
      <c r="PQW32" s="48"/>
      <c r="PQX32" s="48"/>
      <c r="PQY32" s="48"/>
      <c r="PQZ32" s="48"/>
      <c r="PRA32" s="48"/>
      <c r="PRB32" s="48"/>
      <c r="PRC32" s="49"/>
      <c r="PRD32" s="48"/>
      <c r="PRE32" s="48"/>
      <c r="PRF32" s="48"/>
      <c r="PRG32" s="48"/>
      <c r="PRH32" s="48"/>
      <c r="PRI32" s="48"/>
      <c r="PRJ32" s="48"/>
      <c r="PRK32" s="48"/>
      <c r="PRL32" s="48"/>
      <c r="PRM32" s="48"/>
      <c r="PRN32" s="48"/>
      <c r="PRO32" s="48"/>
      <c r="PRP32" s="48"/>
      <c r="PRQ32" s="49"/>
      <c r="PRR32" s="48"/>
      <c r="PRS32" s="48"/>
      <c r="PRT32" s="48"/>
      <c r="PRU32" s="48"/>
      <c r="PRV32" s="48"/>
      <c r="PRW32" s="48"/>
      <c r="PRX32" s="48"/>
      <c r="PRY32" s="48"/>
      <c r="PRZ32" s="48"/>
      <c r="PSA32" s="48"/>
      <c r="PSB32" s="48"/>
      <c r="PSC32" s="48"/>
      <c r="PSD32" s="48"/>
      <c r="PSE32" s="49"/>
      <c r="PSF32" s="48"/>
      <c r="PSG32" s="48"/>
      <c r="PSH32" s="48"/>
      <c r="PSI32" s="48"/>
      <c r="PSJ32" s="48"/>
      <c r="PSK32" s="48"/>
      <c r="PSL32" s="48"/>
      <c r="PSM32" s="48"/>
      <c r="PSN32" s="48"/>
      <c r="PSO32" s="48"/>
      <c r="PSP32" s="48"/>
      <c r="PSQ32" s="48"/>
      <c r="PSR32" s="48"/>
      <c r="PSS32" s="49"/>
      <c r="PST32" s="48"/>
      <c r="PSU32" s="48"/>
      <c r="PSV32" s="48"/>
      <c r="PSW32" s="48"/>
      <c r="PSX32" s="48"/>
      <c r="PSY32" s="48"/>
      <c r="PSZ32" s="48"/>
      <c r="PTA32" s="48"/>
      <c r="PTB32" s="48"/>
      <c r="PTC32" s="48"/>
      <c r="PTD32" s="48"/>
      <c r="PTE32" s="48"/>
      <c r="PTF32" s="48"/>
      <c r="PTG32" s="49"/>
      <c r="PTH32" s="48"/>
      <c r="PTI32" s="48"/>
      <c r="PTJ32" s="48"/>
      <c r="PTK32" s="48"/>
      <c r="PTL32" s="48"/>
      <c r="PTM32" s="48"/>
      <c r="PTN32" s="48"/>
      <c r="PTO32" s="48"/>
      <c r="PTP32" s="48"/>
      <c r="PTQ32" s="48"/>
      <c r="PTR32" s="48"/>
      <c r="PTS32" s="48"/>
      <c r="PTT32" s="48"/>
      <c r="PTU32" s="49"/>
      <c r="PTV32" s="48"/>
      <c r="PTW32" s="48"/>
      <c r="PTX32" s="48"/>
      <c r="PTY32" s="48"/>
      <c r="PTZ32" s="48"/>
      <c r="PUA32" s="48"/>
      <c r="PUB32" s="48"/>
      <c r="PUC32" s="48"/>
      <c r="PUD32" s="48"/>
      <c r="PUE32" s="48"/>
      <c r="PUF32" s="48"/>
      <c r="PUG32" s="48"/>
      <c r="PUH32" s="48"/>
      <c r="PUI32" s="49"/>
      <c r="PUJ32" s="48"/>
      <c r="PUK32" s="48"/>
      <c r="PUL32" s="48"/>
      <c r="PUM32" s="48"/>
      <c r="PUN32" s="48"/>
      <c r="PUO32" s="48"/>
      <c r="PUP32" s="48"/>
      <c r="PUQ32" s="48"/>
      <c r="PUR32" s="48"/>
      <c r="PUS32" s="48"/>
      <c r="PUT32" s="48"/>
      <c r="PUU32" s="48"/>
      <c r="PUV32" s="48"/>
      <c r="PUW32" s="49"/>
      <c r="PUX32" s="48"/>
      <c r="PUY32" s="48"/>
      <c r="PUZ32" s="48"/>
      <c r="PVA32" s="48"/>
      <c r="PVB32" s="48"/>
      <c r="PVC32" s="48"/>
      <c r="PVD32" s="48"/>
      <c r="PVE32" s="48"/>
      <c r="PVF32" s="48"/>
      <c r="PVG32" s="48"/>
      <c r="PVH32" s="48"/>
      <c r="PVI32" s="48"/>
      <c r="PVJ32" s="48"/>
      <c r="PVK32" s="49"/>
      <c r="PVL32" s="48"/>
      <c r="PVM32" s="48"/>
      <c r="PVN32" s="48"/>
      <c r="PVO32" s="48"/>
      <c r="PVP32" s="48"/>
      <c r="PVQ32" s="48"/>
      <c r="PVR32" s="48"/>
      <c r="PVS32" s="48"/>
      <c r="PVT32" s="48"/>
      <c r="PVU32" s="48"/>
      <c r="PVV32" s="48"/>
      <c r="PVW32" s="48"/>
      <c r="PVX32" s="48"/>
      <c r="PVY32" s="49"/>
      <c r="PVZ32" s="48"/>
      <c r="PWA32" s="48"/>
      <c r="PWB32" s="48"/>
      <c r="PWC32" s="48"/>
      <c r="PWD32" s="48"/>
      <c r="PWE32" s="48"/>
      <c r="PWF32" s="48"/>
      <c r="PWG32" s="48"/>
      <c r="PWH32" s="48"/>
      <c r="PWI32" s="48"/>
      <c r="PWJ32" s="48"/>
      <c r="PWK32" s="48"/>
      <c r="PWL32" s="48"/>
      <c r="PWM32" s="49"/>
      <c r="PWN32" s="48"/>
      <c r="PWO32" s="48"/>
      <c r="PWP32" s="48"/>
      <c r="PWQ32" s="48"/>
      <c r="PWR32" s="48"/>
      <c r="PWS32" s="48"/>
      <c r="PWT32" s="48"/>
      <c r="PWU32" s="48"/>
      <c r="PWV32" s="48"/>
      <c r="PWW32" s="48"/>
      <c r="PWX32" s="48"/>
      <c r="PWY32" s="48"/>
      <c r="PWZ32" s="48"/>
      <c r="PXA32" s="49"/>
      <c r="PXB32" s="48"/>
      <c r="PXC32" s="48"/>
      <c r="PXD32" s="48"/>
      <c r="PXE32" s="48"/>
      <c r="PXF32" s="48"/>
      <c r="PXG32" s="48"/>
      <c r="PXH32" s="48"/>
      <c r="PXI32" s="48"/>
      <c r="PXJ32" s="48"/>
      <c r="PXK32" s="48"/>
      <c r="PXL32" s="48"/>
      <c r="PXM32" s="48"/>
      <c r="PXN32" s="48"/>
      <c r="PXO32" s="49"/>
      <c r="PXP32" s="48"/>
      <c r="PXQ32" s="48"/>
      <c r="PXR32" s="48"/>
      <c r="PXS32" s="48"/>
      <c r="PXT32" s="48"/>
      <c r="PXU32" s="48"/>
      <c r="PXV32" s="48"/>
      <c r="PXW32" s="48"/>
      <c r="PXX32" s="48"/>
      <c r="PXY32" s="48"/>
      <c r="PXZ32" s="48"/>
      <c r="PYA32" s="48"/>
      <c r="PYB32" s="48"/>
      <c r="PYC32" s="49"/>
      <c r="PYD32" s="48"/>
      <c r="PYE32" s="48"/>
      <c r="PYF32" s="48"/>
      <c r="PYG32" s="48"/>
      <c r="PYH32" s="48"/>
      <c r="PYI32" s="48"/>
      <c r="PYJ32" s="48"/>
      <c r="PYK32" s="48"/>
      <c r="PYL32" s="48"/>
      <c r="PYM32" s="48"/>
      <c r="PYN32" s="48"/>
      <c r="PYO32" s="48"/>
      <c r="PYP32" s="48"/>
      <c r="PYQ32" s="49"/>
      <c r="PYR32" s="48"/>
      <c r="PYS32" s="48"/>
      <c r="PYT32" s="48"/>
      <c r="PYU32" s="48"/>
      <c r="PYV32" s="48"/>
      <c r="PYW32" s="48"/>
      <c r="PYX32" s="48"/>
      <c r="PYY32" s="48"/>
      <c r="PYZ32" s="48"/>
      <c r="PZA32" s="48"/>
      <c r="PZB32" s="48"/>
      <c r="PZC32" s="48"/>
      <c r="PZD32" s="48"/>
      <c r="PZE32" s="49"/>
      <c r="PZF32" s="48"/>
      <c r="PZG32" s="48"/>
      <c r="PZH32" s="48"/>
      <c r="PZI32" s="48"/>
      <c r="PZJ32" s="48"/>
      <c r="PZK32" s="48"/>
      <c r="PZL32" s="48"/>
      <c r="PZM32" s="48"/>
      <c r="PZN32" s="48"/>
      <c r="PZO32" s="48"/>
      <c r="PZP32" s="48"/>
      <c r="PZQ32" s="48"/>
      <c r="PZR32" s="48"/>
      <c r="PZS32" s="49"/>
      <c r="PZT32" s="48"/>
      <c r="PZU32" s="48"/>
      <c r="PZV32" s="48"/>
      <c r="PZW32" s="48"/>
      <c r="PZX32" s="48"/>
      <c r="PZY32" s="48"/>
      <c r="PZZ32" s="48"/>
      <c r="QAA32" s="48"/>
      <c r="QAB32" s="48"/>
      <c r="QAC32" s="48"/>
      <c r="QAD32" s="48"/>
      <c r="QAE32" s="48"/>
      <c r="QAF32" s="48"/>
      <c r="QAG32" s="49"/>
      <c r="QAH32" s="48"/>
      <c r="QAI32" s="48"/>
      <c r="QAJ32" s="48"/>
      <c r="QAK32" s="48"/>
      <c r="QAL32" s="48"/>
      <c r="QAM32" s="48"/>
      <c r="QAN32" s="48"/>
      <c r="QAO32" s="48"/>
      <c r="QAP32" s="48"/>
      <c r="QAQ32" s="48"/>
      <c r="QAR32" s="48"/>
      <c r="QAS32" s="48"/>
      <c r="QAT32" s="48"/>
      <c r="QAU32" s="49"/>
      <c r="QAV32" s="48"/>
      <c r="QAW32" s="48"/>
      <c r="QAX32" s="48"/>
      <c r="QAY32" s="48"/>
      <c r="QAZ32" s="48"/>
      <c r="QBA32" s="48"/>
      <c r="QBB32" s="48"/>
      <c r="QBC32" s="48"/>
      <c r="QBD32" s="48"/>
      <c r="QBE32" s="48"/>
      <c r="QBF32" s="48"/>
      <c r="QBG32" s="48"/>
      <c r="QBH32" s="48"/>
      <c r="QBI32" s="49"/>
      <c r="QBJ32" s="48"/>
      <c r="QBK32" s="48"/>
      <c r="QBL32" s="48"/>
      <c r="QBM32" s="48"/>
      <c r="QBN32" s="48"/>
      <c r="QBO32" s="48"/>
      <c r="QBP32" s="48"/>
      <c r="QBQ32" s="48"/>
      <c r="QBR32" s="48"/>
      <c r="QBS32" s="48"/>
      <c r="QBT32" s="48"/>
      <c r="QBU32" s="48"/>
      <c r="QBV32" s="48"/>
      <c r="QBW32" s="49"/>
      <c r="QBX32" s="48"/>
      <c r="QBY32" s="48"/>
      <c r="QBZ32" s="48"/>
      <c r="QCA32" s="48"/>
      <c r="QCB32" s="48"/>
      <c r="QCC32" s="48"/>
      <c r="QCD32" s="48"/>
      <c r="QCE32" s="48"/>
      <c r="QCF32" s="48"/>
      <c r="QCG32" s="48"/>
      <c r="QCH32" s="48"/>
      <c r="QCI32" s="48"/>
      <c r="QCJ32" s="48"/>
      <c r="QCK32" s="49"/>
      <c r="QCL32" s="48"/>
      <c r="QCM32" s="48"/>
      <c r="QCN32" s="48"/>
      <c r="QCO32" s="48"/>
      <c r="QCP32" s="48"/>
      <c r="QCQ32" s="48"/>
      <c r="QCR32" s="48"/>
      <c r="QCS32" s="48"/>
      <c r="QCT32" s="48"/>
      <c r="QCU32" s="48"/>
      <c r="QCV32" s="48"/>
      <c r="QCW32" s="48"/>
      <c r="QCX32" s="48"/>
      <c r="QCY32" s="49"/>
      <c r="QCZ32" s="48"/>
      <c r="QDA32" s="48"/>
      <c r="QDB32" s="48"/>
      <c r="QDC32" s="48"/>
      <c r="QDD32" s="48"/>
      <c r="QDE32" s="48"/>
      <c r="QDF32" s="48"/>
      <c r="QDG32" s="48"/>
      <c r="QDH32" s="48"/>
      <c r="QDI32" s="48"/>
      <c r="QDJ32" s="48"/>
      <c r="QDK32" s="48"/>
      <c r="QDL32" s="48"/>
      <c r="QDM32" s="49"/>
      <c r="QDN32" s="48"/>
      <c r="QDO32" s="48"/>
      <c r="QDP32" s="48"/>
      <c r="QDQ32" s="48"/>
      <c r="QDR32" s="48"/>
      <c r="QDS32" s="48"/>
      <c r="QDT32" s="48"/>
      <c r="QDU32" s="48"/>
      <c r="QDV32" s="48"/>
      <c r="QDW32" s="48"/>
      <c r="QDX32" s="48"/>
      <c r="QDY32" s="48"/>
      <c r="QDZ32" s="48"/>
      <c r="QEA32" s="49"/>
      <c r="QEB32" s="48"/>
      <c r="QEC32" s="48"/>
      <c r="QED32" s="48"/>
      <c r="QEE32" s="48"/>
      <c r="QEF32" s="48"/>
      <c r="QEG32" s="48"/>
      <c r="QEH32" s="48"/>
      <c r="QEI32" s="48"/>
      <c r="QEJ32" s="48"/>
      <c r="QEK32" s="48"/>
      <c r="QEL32" s="48"/>
      <c r="QEM32" s="48"/>
      <c r="QEN32" s="48"/>
      <c r="QEO32" s="49"/>
      <c r="QEP32" s="48"/>
      <c r="QEQ32" s="48"/>
      <c r="QER32" s="48"/>
      <c r="QES32" s="48"/>
      <c r="QET32" s="48"/>
      <c r="QEU32" s="48"/>
      <c r="QEV32" s="48"/>
      <c r="QEW32" s="48"/>
      <c r="QEX32" s="48"/>
      <c r="QEY32" s="48"/>
      <c r="QEZ32" s="48"/>
      <c r="QFA32" s="48"/>
      <c r="QFB32" s="48"/>
      <c r="QFC32" s="49"/>
      <c r="QFD32" s="48"/>
      <c r="QFE32" s="48"/>
      <c r="QFF32" s="48"/>
      <c r="QFG32" s="48"/>
      <c r="QFH32" s="48"/>
      <c r="QFI32" s="48"/>
      <c r="QFJ32" s="48"/>
      <c r="QFK32" s="48"/>
      <c r="QFL32" s="48"/>
      <c r="QFM32" s="48"/>
      <c r="QFN32" s="48"/>
      <c r="QFO32" s="48"/>
      <c r="QFP32" s="48"/>
      <c r="QFQ32" s="49"/>
      <c r="QFR32" s="48"/>
      <c r="QFS32" s="48"/>
      <c r="QFT32" s="48"/>
      <c r="QFU32" s="48"/>
      <c r="QFV32" s="48"/>
      <c r="QFW32" s="48"/>
      <c r="QFX32" s="48"/>
      <c r="QFY32" s="48"/>
      <c r="QFZ32" s="48"/>
      <c r="QGA32" s="48"/>
      <c r="QGB32" s="48"/>
      <c r="QGC32" s="48"/>
      <c r="QGD32" s="48"/>
      <c r="QGE32" s="49"/>
      <c r="QGF32" s="48"/>
      <c r="QGG32" s="48"/>
      <c r="QGH32" s="48"/>
      <c r="QGI32" s="48"/>
      <c r="QGJ32" s="48"/>
      <c r="QGK32" s="48"/>
      <c r="QGL32" s="48"/>
      <c r="QGM32" s="48"/>
      <c r="QGN32" s="48"/>
      <c r="QGO32" s="48"/>
      <c r="QGP32" s="48"/>
      <c r="QGQ32" s="48"/>
      <c r="QGR32" s="48"/>
      <c r="QGS32" s="49"/>
      <c r="QGT32" s="48"/>
      <c r="QGU32" s="48"/>
      <c r="QGV32" s="48"/>
      <c r="QGW32" s="48"/>
      <c r="QGX32" s="48"/>
      <c r="QGY32" s="48"/>
      <c r="QGZ32" s="48"/>
      <c r="QHA32" s="48"/>
      <c r="QHB32" s="48"/>
      <c r="QHC32" s="48"/>
      <c r="QHD32" s="48"/>
      <c r="QHE32" s="48"/>
      <c r="QHF32" s="48"/>
      <c r="QHG32" s="49"/>
      <c r="QHH32" s="48"/>
      <c r="QHI32" s="48"/>
      <c r="QHJ32" s="48"/>
      <c r="QHK32" s="48"/>
      <c r="QHL32" s="48"/>
      <c r="QHM32" s="48"/>
      <c r="QHN32" s="48"/>
      <c r="QHO32" s="48"/>
      <c r="QHP32" s="48"/>
      <c r="QHQ32" s="48"/>
      <c r="QHR32" s="48"/>
      <c r="QHS32" s="48"/>
      <c r="QHT32" s="48"/>
      <c r="QHU32" s="49"/>
      <c r="QHV32" s="48"/>
      <c r="QHW32" s="48"/>
      <c r="QHX32" s="48"/>
      <c r="QHY32" s="48"/>
      <c r="QHZ32" s="48"/>
      <c r="QIA32" s="48"/>
      <c r="QIB32" s="48"/>
      <c r="QIC32" s="48"/>
      <c r="QID32" s="48"/>
      <c r="QIE32" s="48"/>
      <c r="QIF32" s="48"/>
      <c r="QIG32" s="48"/>
      <c r="QIH32" s="48"/>
      <c r="QII32" s="49"/>
      <c r="QIJ32" s="48"/>
      <c r="QIK32" s="48"/>
      <c r="QIL32" s="48"/>
      <c r="QIM32" s="48"/>
      <c r="QIN32" s="48"/>
      <c r="QIO32" s="48"/>
      <c r="QIP32" s="48"/>
      <c r="QIQ32" s="48"/>
      <c r="QIR32" s="48"/>
      <c r="QIS32" s="48"/>
      <c r="QIT32" s="48"/>
      <c r="QIU32" s="48"/>
      <c r="QIV32" s="48"/>
      <c r="QIW32" s="49"/>
      <c r="QIX32" s="48"/>
      <c r="QIY32" s="48"/>
      <c r="QIZ32" s="48"/>
      <c r="QJA32" s="48"/>
      <c r="QJB32" s="48"/>
      <c r="QJC32" s="48"/>
      <c r="QJD32" s="48"/>
      <c r="QJE32" s="48"/>
      <c r="QJF32" s="48"/>
      <c r="QJG32" s="48"/>
      <c r="QJH32" s="48"/>
      <c r="QJI32" s="48"/>
      <c r="QJJ32" s="48"/>
      <c r="QJK32" s="49"/>
      <c r="QJL32" s="48"/>
      <c r="QJM32" s="48"/>
      <c r="QJN32" s="48"/>
      <c r="QJO32" s="48"/>
      <c r="QJP32" s="48"/>
      <c r="QJQ32" s="48"/>
      <c r="QJR32" s="48"/>
      <c r="QJS32" s="48"/>
      <c r="QJT32" s="48"/>
      <c r="QJU32" s="48"/>
      <c r="QJV32" s="48"/>
      <c r="QJW32" s="48"/>
      <c r="QJX32" s="48"/>
      <c r="QJY32" s="49"/>
      <c r="QJZ32" s="48"/>
      <c r="QKA32" s="48"/>
      <c r="QKB32" s="48"/>
      <c r="QKC32" s="48"/>
      <c r="QKD32" s="48"/>
      <c r="QKE32" s="48"/>
      <c r="QKF32" s="48"/>
      <c r="QKG32" s="48"/>
      <c r="QKH32" s="48"/>
      <c r="QKI32" s="48"/>
      <c r="QKJ32" s="48"/>
      <c r="QKK32" s="48"/>
      <c r="QKL32" s="48"/>
      <c r="QKM32" s="49"/>
      <c r="QKN32" s="48"/>
      <c r="QKO32" s="48"/>
      <c r="QKP32" s="48"/>
      <c r="QKQ32" s="48"/>
      <c r="QKR32" s="48"/>
      <c r="QKS32" s="48"/>
      <c r="QKT32" s="48"/>
      <c r="QKU32" s="48"/>
      <c r="QKV32" s="48"/>
      <c r="QKW32" s="48"/>
      <c r="QKX32" s="48"/>
      <c r="QKY32" s="48"/>
      <c r="QKZ32" s="48"/>
      <c r="QLA32" s="49"/>
      <c r="QLB32" s="48"/>
      <c r="QLC32" s="48"/>
      <c r="QLD32" s="48"/>
      <c r="QLE32" s="48"/>
      <c r="QLF32" s="48"/>
      <c r="QLG32" s="48"/>
      <c r="QLH32" s="48"/>
      <c r="QLI32" s="48"/>
      <c r="QLJ32" s="48"/>
      <c r="QLK32" s="48"/>
      <c r="QLL32" s="48"/>
      <c r="QLM32" s="48"/>
      <c r="QLN32" s="48"/>
      <c r="QLO32" s="49"/>
      <c r="QLP32" s="48"/>
      <c r="QLQ32" s="48"/>
      <c r="QLR32" s="48"/>
      <c r="QLS32" s="48"/>
      <c r="QLT32" s="48"/>
      <c r="QLU32" s="48"/>
      <c r="QLV32" s="48"/>
      <c r="QLW32" s="48"/>
      <c r="QLX32" s="48"/>
      <c r="QLY32" s="48"/>
      <c r="QLZ32" s="48"/>
      <c r="QMA32" s="48"/>
      <c r="QMB32" s="48"/>
      <c r="QMC32" s="49"/>
      <c r="QMD32" s="48"/>
      <c r="QME32" s="48"/>
      <c r="QMF32" s="48"/>
      <c r="QMG32" s="48"/>
      <c r="QMH32" s="48"/>
      <c r="QMI32" s="48"/>
      <c r="QMJ32" s="48"/>
      <c r="QMK32" s="48"/>
      <c r="QML32" s="48"/>
      <c r="QMM32" s="48"/>
      <c r="QMN32" s="48"/>
      <c r="QMO32" s="48"/>
      <c r="QMP32" s="48"/>
      <c r="QMQ32" s="49"/>
      <c r="QMR32" s="48"/>
      <c r="QMS32" s="48"/>
      <c r="QMT32" s="48"/>
      <c r="QMU32" s="48"/>
      <c r="QMV32" s="48"/>
      <c r="QMW32" s="48"/>
      <c r="QMX32" s="48"/>
      <c r="QMY32" s="48"/>
      <c r="QMZ32" s="48"/>
      <c r="QNA32" s="48"/>
      <c r="QNB32" s="48"/>
      <c r="QNC32" s="48"/>
      <c r="QND32" s="48"/>
      <c r="QNE32" s="49"/>
      <c r="QNF32" s="48"/>
      <c r="QNG32" s="48"/>
      <c r="QNH32" s="48"/>
      <c r="QNI32" s="48"/>
      <c r="QNJ32" s="48"/>
      <c r="QNK32" s="48"/>
      <c r="QNL32" s="48"/>
      <c r="QNM32" s="48"/>
      <c r="QNN32" s="48"/>
      <c r="QNO32" s="48"/>
      <c r="QNP32" s="48"/>
      <c r="QNQ32" s="48"/>
      <c r="QNR32" s="48"/>
      <c r="QNS32" s="49"/>
      <c r="QNT32" s="48"/>
      <c r="QNU32" s="48"/>
      <c r="QNV32" s="48"/>
      <c r="QNW32" s="48"/>
      <c r="QNX32" s="48"/>
      <c r="QNY32" s="48"/>
      <c r="QNZ32" s="48"/>
      <c r="QOA32" s="48"/>
      <c r="QOB32" s="48"/>
      <c r="QOC32" s="48"/>
      <c r="QOD32" s="48"/>
      <c r="QOE32" s="48"/>
      <c r="QOF32" s="48"/>
      <c r="QOG32" s="49"/>
      <c r="QOH32" s="48"/>
      <c r="QOI32" s="48"/>
      <c r="QOJ32" s="48"/>
      <c r="QOK32" s="48"/>
      <c r="QOL32" s="48"/>
      <c r="QOM32" s="48"/>
      <c r="QON32" s="48"/>
      <c r="QOO32" s="48"/>
      <c r="QOP32" s="48"/>
      <c r="QOQ32" s="48"/>
      <c r="QOR32" s="48"/>
      <c r="QOS32" s="48"/>
      <c r="QOT32" s="48"/>
      <c r="QOU32" s="49"/>
      <c r="QOV32" s="48"/>
      <c r="QOW32" s="48"/>
      <c r="QOX32" s="48"/>
      <c r="QOY32" s="48"/>
      <c r="QOZ32" s="48"/>
      <c r="QPA32" s="48"/>
      <c r="QPB32" s="48"/>
      <c r="QPC32" s="48"/>
      <c r="QPD32" s="48"/>
      <c r="QPE32" s="48"/>
      <c r="QPF32" s="48"/>
      <c r="QPG32" s="48"/>
      <c r="QPH32" s="48"/>
      <c r="QPI32" s="49"/>
      <c r="QPJ32" s="48"/>
      <c r="QPK32" s="48"/>
      <c r="QPL32" s="48"/>
      <c r="QPM32" s="48"/>
      <c r="QPN32" s="48"/>
      <c r="QPO32" s="48"/>
      <c r="QPP32" s="48"/>
      <c r="QPQ32" s="48"/>
      <c r="QPR32" s="48"/>
      <c r="QPS32" s="48"/>
      <c r="QPT32" s="48"/>
      <c r="QPU32" s="48"/>
      <c r="QPV32" s="48"/>
      <c r="QPW32" s="49"/>
      <c r="QPX32" s="48"/>
      <c r="QPY32" s="48"/>
      <c r="QPZ32" s="48"/>
      <c r="QQA32" s="48"/>
      <c r="QQB32" s="48"/>
      <c r="QQC32" s="48"/>
      <c r="QQD32" s="48"/>
      <c r="QQE32" s="48"/>
      <c r="QQF32" s="48"/>
      <c r="QQG32" s="48"/>
      <c r="QQH32" s="48"/>
      <c r="QQI32" s="48"/>
      <c r="QQJ32" s="48"/>
      <c r="QQK32" s="49"/>
      <c r="QQL32" s="48"/>
      <c r="QQM32" s="48"/>
      <c r="QQN32" s="48"/>
      <c r="QQO32" s="48"/>
      <c r="QQP32" s="48"/>
      <c r="QQQ32" s="48"/>
      <c r="QQR32" s="48"/>
      <c r="QQS32" s="48"/>
      <c r="QQT32" s="48"/>
      <c r="QQU32" s="48"/>
      <c r="QQV32" s="48"/>
      <c r="QQW32" s="48"/>
      <c r="QQX32" s="48"/>
      <c r="QQY32" s="49"/>
      <c r="QQZ32" s="48"/>
      <c r="QRA32" s="48"/>
      <c r="QRB32" s="48"/>
      <c r="QRC32" s="48"/>
      <c r="QRD32" s="48"/>
      <c r="QRE32" s="48"/>
      <c r="QRF32" s="48"/>
      <c r="QRG32" s="48"/>
      <c r="QRH32" s="48"/>
      <c r="QRI32" s="48"/>
      <c r="QRJ32" s="48"/>
      <c r="QRK32" s="48"/>
      <c r="QRL32" s="48"/>
      <c r="QRM32" s="49"/>
      <c r="QRN32" s="48"/>
      <c r="QRO32" s="48"/>
      <c r="QRP32" s="48"/>
      <c r="QRQ32" s="48"/>
      <c r="QRR32" s="48"/>
      <c r="QRS32" s="48"/>
      <c r="QRT32" s="48"/>
      <c r="QRU32" s="48"/>
      <c r="QRV32" s="48"/>
      <c r="QRW32" s="48"/>
      <c r="QRX32" s="48"/>
      <c r="QRY32" s="48"/>
      <c r="QRZ32" s="48"/>
      <c r="QSA32" s="49"/>
      <c r="QSB32" s="48"/>
      <c r="QSC32" s="48"/>
      <c r="QSD32" s="48"/>
      <c r="QSE32" s="48"/>
      <c r="QSF32" s="48"/>
      <c r="QSG32" s="48"/>
      <c r="QSH32" s="48"/>
      <c r="QSI32" s="48"/>
      <c r="QSJ32" s="48"/>
      <c r="QSK32" s="48"/>
      <c r="QSL32" s="48"/>
      <c r="QSM32" s="48"/>
      <c r="QSN32" s="48"/>
      <c r="QSO32" s="49"/>
      <c r="QSP32" s="48"/>
      <c r="QSQ32" s="48"/>
      <c r="QSR32" s="48"/>
      <c r="QSS32" s="48"/>
      <c r="QST32" s="48"/>
      <c r="QSU32" s="48"/>
      <c r="QSV32" s="48"/>
      <c r="QSW32" s="48"/>
      <c r="QSX32" s="48"/>
      <c r="QSY32" s="48"/>
      <c r="QSZ32" s="48"/>
      <c r="QTA32" s="48"/>
      <c r="QTB32" s="48"/>
      <c r="QTC32" s="49"/>
      <c r="QTD32" s="48"/>
      <c r="QTE32" s="48"/>
      <c r="QTF32" s="48"/>
      <c r="QTG32" s="48"/>
      <c r="QTH32" s="48"/>
      <c r="QTI32" s="48"/>
      <c r="QTJ32" s="48"/>
      <c r="QTK32" s="48"/>
      <c r="QTL32" s="48"/>
      <c r="QTM32" s="48"/>
      <c r="QTN32" s="48"/>
      <c r="QTO32" s="48"/>
      <c r="QTP32" s="48"/>
      <c r="QTQ32" s="49"/>
      <c r="QTR32" s="48"/>
      <c r="QTS32" s="48"/>
      <c r="QTT32" s="48"/>
      <c r="QTU32" s="48"/>
      <c r="QTV32" s="48"/>
      <c r="QTW32" s="48"/>
      <c r="QTX32" s="48"/>
      <c r="QTY32" s="48"/>
      <c r="QTZ32" s="48"/>
      <c r="QUA32" s="48"/>
      <c r="QUB32" s="48"/>
      <c r="QUC32" s="48"/>
      <c r="QUD32" s="48"/>
      <c r="QUE32" s="49"/>
      <c r="QUF32" s="48"/>
      <c r="QUG32" s="48"/>
      <c r="QUH32" s="48"/>
      <c r="QUI32" s="48"/>
      <c r="QUJ32" s="48"/>
      <c r="QUK32" s="48"/>
      <c r="QUL32" s="48"/>
      <c r="QUM32" s="48"/>
      <c r="QUN32" s="48"/>
      <c r="QUO32" s="48"/>
      <c r="QUP32" s="48"/>
      <c r="QUQ32" s="48"/>
      <c r="QUR32" s="48"/>
      <c r="QUS32" s="49"/>
      <c r="QUT32" s="48"/>
      <c r="QUU32" s="48"/>
      <c r="QUV32" s="48"/>
      <c r="QUW32" s="48"/>
      <c r="QUX32" s="48"/>
      <c r="QUY32" s="48"/>
      <c r="QUZ32" s="48"/>
      <c r="QVA32" s="48"/>
      <c r="QVB32" s="48"/>
      <c r="QVC32" s="48"/>
      <c r="QVD32" s="48"/>
      <c r="QVE32" s="48"/>
      <c r="QVF32" s="48"/>
      <c r="QVG32" s="49"/>
      <c r="QVH32" s="48"/>
      <c r="QVI32" s="48"/>
      <c r="QVJ32" s="48"/>
      <c r="QVK32" s="48"/>
      <c r="QVL32" s="48"/>
      <c r="QVM32" s="48"/>
      <c r="QVN32" s="48"/>
      <c r="QVO32" s="48"/>
      <c r="QVP32" s="48"/>
      <c r="QVQ32" s="48"/>
      <c r="QVR32" s="48"/>
      <c r="QVS32" s="48"/>
      <c r="QVT32" s="48"/>
      <c r="QVU32" s="49"/>
      <c r="QVV32" s="48"/>
      <c r="QVW32" s="48"/>
      <c r="QVX32" s="48"/>
      <c r="QVY32" s="48"/>
      <c r="QVZ32" s="48"/>
      <c r="QWA32" s="48"/>
      <c r="QWB32" s="48"/>
      <c r="QWC32" s="48"/>
      <c r="QWD32" s="48"/>
      <c r="QWE32" s="48"/>
      <c r="QWF32" s="48"/>
      <c r="QWG32" s="48"/>
      <c r="QWH32" s="48"/>
      <c r="QWI32" s="49"/>
      <c r="QWJ32" s="48"/>
      <c r="QWK32" s="48"/>
      <c r="QWL32" s="48"/>
      <c r="QWM32" s="48"/>
      <c r="QWN32" s="48"/>
      <c r="QWO32" s="48"/>
      <c r="QWP32" s="48"/>
      <c r="QWQ32" s="48"/>
      <c r="QWR32" s="48"/>
      <c r="QWS32" s="48"/>
      <c r="QWT32" s="48"/>
      <c r="QWU32" s="48"/>
      <c r="QWV32" s="48"/>
      <c r="QWW32" s="49"/>
      <c r="QWX32" s="48"/>
      <c r="QWY32" s="48"/>
      <c r="QWZ32" s="48"/>
      <c r="QXA32" s="48"/>
      <c r="QXB32" s="48"/>
      <c r="QXC32" s="48"/>
      <c r="QXD32" s="48"/>
      <c r="QXE32" s="48"/>
      <c r="QXF32" s="48"/>
      <c r="QXG32" s="48"/>
      <c r="QXH32" s="48"/>
      <c r="QXI32" s="48"/>
      <c r="QXJ32" s="48"/>
      <c r="QXK32" s="49"/>
      <c r="QXL32" s="48"/>
      <c r="QXM32" s="48"/>
      <c r="QXN32" s="48"/>
      <c r="QXO32" s="48"/>
      <c r="QXP32" s="48"/>
      <c r="QXQ32" s="48"/>
      <c r="QXR32" s="48"/>
      <c r="QXS32" s="48"/>
      <c r="QXT32" s="48"/>
      <c r="QXU32" s="48"/>
      <c r="QXV32" s="48"/>
      <c r="QXW32" s="48"/>
      <c r="QXX32" s="48"/>
      <c r="QXY32" s="49"/>
      <c r="QXZ32" s="48"/>
      <c r="QYA32" s="48"/>
      <c r="QYB32" s="48"/>
      <c r="QYC32" s="48"/>
      <c r="QYD32" s="48"/>
      <c r="QYE32" s="48"/>
      <c r="QYF32" s="48"/>
      <c r="QYG32" s="48"/>
      <c r="QYH32" s="48"/>
      <c r="QYI32" s="48"/>
      <c r="QYJ32" s="48"/>
      <c r="QYK32" s="48"/>
      <c r="QYL32" s="48"/>
      <c r="QYM32" s="49"/>
      <c r="QYN32" s="48"/>
      <c r="QYO32" s="48"/>
      <c r="QYP32" s="48"/>
      <c r="QYQ32" s="48"/>
      <c r="QYR32" s="48"/>
      <c r="QYS32" s="48"/>
      <c r="QYT32" s="48"/>
      <c r="QYU32" s="48"/>
      <c r="QYV32" s="48"/>
      <c r="QYW32" s="48"/>
      <c r="QYX32" s="48"/>
      <c r="QYY32" s="48"/>
      <c r="QYZ32" s="48"/>
      <c r="QZA32" s="49"/>
      <c r="QZB32" s="48"/>
      <c r="QZC32" s="48"/>
      <c r="QZD32" s="48"/>
      <c r="QZE32" s="48"/>
      <c r="QZF32" s="48"/>
      <c r="QZG32" s="48"/>
      <c r="QZH32" s="48"/>
      <c r="QZI32" s="48"/>
      <c r="QZJ32" s="48"/>
      <c r="QZK32" s="48"/>
      <c r="QZL32" s="48"/>
      <c r="QZM32" s="48"/>
      <c r="QZN32" s="48"/>
      <c r="QZO32" s="49"/>
      <c r="QZP32" s="48"/>
      <c r="QZQ32" s="48"/>
      <c r="QZR32" s="48"/>
      <c r="QZS32" s="48"/>
      <c r="QZT32" s="48"/>
      <c r="QZU32" s="48"/>
      <c r="QZV32" s="48"/>
      <c r="QZW32" s="48"/>
      <c r="QZX32" s="48"/>
      <c r="QZY32" s="48"/>
      <c r="QZZ32" s="48"/>
      <c r="RAA32" s="48"/>
      <c r="RAB32" s="48"/>
      <c r="RAC32" s="49"/>
      <c r="RAD32" s="48"/>
      <c r="RAE32" s="48"/>
      <c r="RAF32" s="48"/>
      <c r="RAG32" s="48"/>
      <c r="RAH32" s="48"/>
      <c r="RAI32" s="48"/>
      <c r="RAJ32" s="48"/>
      <c r="RAK32" s="48"/>
      <c r="RAL32" s="48"/>
      <c r="RAM32" s="48"/>
      <c r="RAN32" s="48"/>
      <c r="RAO32" s="48"/>
      <c r="RAP32" s="48"/>
      <c r="RAQ32" s="49"/>
      <c r="RAR32" s="48"/>
      <c r="RAS32" s="48"/>
      <c r="RAT32" s="48"/>
      <c r="RAU32" s="48"/>
      <c r="RAV32" s="48"/>
      <c r="RAW32" s="48"/>
      <c r="RAX32" s="48"/>
      <c r="RAY32" s="48"/>
      <c r="RAZ32" s="48"/>
      <c r="RBA32" s="48"/>
      <c r="RBB32" s="48"/>
      <c r="RBC32" s="48"/>
      <c r="RBD32" s="48"/>
      <c r="RBE32" s="49"/>
      <c r="RBF32" s="48"/>
      <c r="RBG32" s="48"/>
      <c r="RBH32" s="48"/>
      <c r="RBI32" s="48"/>
      <c r="RBJ32" s="48"/>
      <c r="RBK32" s="48"/>
      <c r="RBL32" s="48"/>
      <c r="RBM32" s="48"/>
      <c r="RBN32" s="48"/>
      <c r="RBO32" s="48"/>
      <c r="RBP32" s="48"/>
      <c r="RBQ32" s="48"/>
      <c r="RBR32" s="48"/>
      <c r="RBS32" s="49"/>
      <c r="RBT32" s="48"/>
      <c r="RBU32" s="48"/>
      <c r="RBV32" s="48"/>
      <c r="RBW32" s="48"/>
      <c r="RBX32" s="48"/>
      <c r="RBY32" s="48"/>
      <c r="RBZ32" s="48"/>
      <c r="RCA32" s="48"/>
      <c r="RCB32" s="48"/>
      <c r="RCC32" s="48"/>
      <c r="RCD32" s="48"/>
      <c r="RCE32" s="48"/>
      <c r="RCF32" s="48"/>
      <c r="RCG32" s="49"/>
      <c r="RCH32" s="48"/>
      <c r="RCI32" s="48"/>
      <c r="RCJ32" s="48"/>
      <c r="RCK32" s="48"/>
      <c r="RCL32" s="48"/>
      <c r="RCM32" s="48"/>
      <c r="RCN32" s="48"/>
      <c r="RCO32" s="48"/>
      <c r="RCP32" s="48"/>
      <c r="RCQ32" s="48"/>
      <c r="RCR32" s="48"/>
      <c r="RCS32" s="48"/>
      <c r="RCT32" s="48"/>
      <c r="RCU32" s="49"/>
      <c r="RCV32" s="48"/>
      <c r="RCW32" s="48"/>
      <c r="RCX32" s="48"/>
      <c r="RCY32" s="48"/>
      <c r="RCZ32" s="48"/>
      <c r="RDA32" s="48"/>
      <c r="RDB32" s="48"/>
      <c r="RDC32" s="48"/>
      <c r="RDD32" s="48"/>
      <c r="RDE32" s="48"/>
      <c r="RDF32" s="48"/>
      <c r="RDG32" s="48"/>
      <c r="RDH32" s="48"/>
      <c r="RDI32" s="49"/>
      <c r="RDJ32" s="48"/>
      <c r="RDK32" s="48"/>
      <c r="RDL32" s="48"/>
      <c r="RDM32" s="48"/>
      <c r="RDN32" s="48"/>
      <c r="RDO32" s="48"/>
      <c r="RDP32" s="48"/>
      <c r="RDQ32" s="48"/>
      <c r="RDR32" s="48"/>
      <c r="RDS32" s="48"/>
      <c r="RDT32" s="48"/>
      <c r="RDU32" s="48"/>
      <c r="RDV32" s="48"/>
      <c r="RDW32" s="49"/>
      <c r="RDX32" s="48"/>
      <c r="RDY32" s="48"/>
      <c r="RDZ32" s="48"/>
      <c r="REA32" s="48"/>
      <c r="REB32" s="48"/>
      <c r="REC32" s="48"/>
      <c r="RED32" s="48"/>
      <c r="REE32" s="48"/>
      <c r="REF32" s="48"/>
      <c r="REG32" s="48"/>
      <c r="REH32" s="48"/>
      <c r="REI32" s="48"/>
      <c r="REJ32" s="48"/>
      <c r="REK32" s="49"/>
      <c r="REL32" s="48"/>
      <c r="REM32" s="48"/>
      <c r="REN32" s="48"/>
      <c r="REO32" s="48"/>
      <c r="REP32" s="48"/>
      <c r="REQ32" s="48"/>
      <c r="RER32" s="48"/>
      <c r="RES32" s="48"/>
      <c r="RET32" s="48"/>
      <c r="REU32" s="48"/>
      <c r="REV32" s="48"/>
      <c r="REW32" s="48"/>
      <c r="REX32" s="48"/>
      <c r="REY32" s="49"/>
      <c r="REZ32" s="48"/>
      <c r="RFA32" s="48"/>
      <c r="RFB32" s="48"/>
      <c r="RFC32" s="48"/>
      <c r="RFD32" s="48"/>
      <c r="RFE32" s="48"/>
      <c r="RFF32" s="48"/>
      <c r="RFG32" s="48"/>
      <c r="RFH32" s="48"/>
      <c r="RFI32" s="48"/>
      <c r="RFJ32" s="48"/>
      <c r="RFK32" s="48"/>
      <c r="RFL32" s="48"/>
      <c r="RFM32" s="49"/>
      <c r="RFN32" s="48"/>
      <c r="RFO32" s="48"/>
      <c r="RFP32" s="48"/>
      <c r="RFQ32" s="48"/>
      <c r="RFR32" s="48"/>
      <c r="RFS32" s="48"/>
      <c r="RFT32" s="48"/>
      <c r="RFU32" s="48"/>
      <c r="RFV32" s="48"/>
      <c r="RFW32" s="48"/>
      <c r="RFX32" s="48"/>
      <c r="RFY32" s="48"/>
      <c r="RFZ32" s="48"/>
      <c r="RGA32" s="49"/>
      <c r="RGB32" s="48"/>
      <c r="RGC32" s="48"/>
      <c r="RGD32" s="48"/>
      <c r="RGE32" s="48"/>
      <c r="RGF32" s="48"/>
      <c r="RGG32" s="48"/>
      <c r="RGH32" s="48"/>
      <c r="RGI32" s="48"/>
      <c r="RGJ32" s="48"/>
      <c r="RGK32" s="48"/>
      <c r="RGL32" s="48"/>
      <c r="RGM32" s="48"/>
      <c r="RGN32" s="48"/>
      <c r="RGO32" s="49"/>
      <c r="RGP32" s="48"/>
      <c r="RGQ32" s="48"/>
      <c r="RGR32" s="48"/>
      <c r="RGS32" s="48"/>
      <c r="RGT32" s="48"/>
      <c r="RGU32" s="48"/>
      <c r="RGV32" s="48"/>
      <c r="RGW32" s="48"/>
      <c r="RGX32" s="48"/>
      <c r="RGY32" s="48"/>
      <c r="RGZ32" s="48"/>
      <c r="RHA32" s="48"/>
      <c r="RHB32" s="48"/>
      <c r="RHC32" s="49"/>
      <c r="RHD32" s="48"/>
      <c r="RHE32" s="48"/>
      <c r="RHF32" s="48"/>
      <c r="RHG32" s="48"/>
      <c r="RHH32" s="48"/>
      <c r="RHI32" s="48"/>
      <c r="RHJ32" s="48"/>
      <c r="RHK32" s="48"/>
      <c r="RHL32" s="48"/>
      <c r="RHM32" s="48"/>
      <c r="RHN32" s="48"/>
      <c r="RHO32" s="48"/>
      <c r="RHP32" s="48"/>
      <c r="RHQ32" s="49"/>
      <c r="RHR32" s="48"/>
      <c r="RHS32" s="48"/>
      <c r="RHT32" s="48"/>
      <c r="RHU32" s="48"/>
      <c r="RHV32" s="48"/>
      <c r="RHW32" s="48"/>
      <c r="RHX32" s="48"/>
      <c r="RHY32" s="48"/>
      <c r="RHZ32" s="48"/>
      <c r="RIA32" s="48"/>
      <c r="RIB32" s="48"/>
      <c r="RIC32" s="48"/>
      <c r="RID32" s="48"/>
      <c r="RIE32" s="49"/>
      <c r="RIF32" s="48"/>
      <c r="RIG32" s="48"/>
      <c r="RIH32" s="48"/>
      <c r="RII32" s="48"/>
      <c r="RIJ32" s="48"/>
      <c r="RIK32" s="48"/>
      <c r="RIL32" s="48"/>
      <c r="RIM32" s="48"/>
      <c r="RIN32" s="48"/>
      <c r="RIO32" s="48"/>
      <c r="RIP32" s="48"/>
      <c r="RIQ32" s="48"/>
      <c r="RIR32" s="48"/>
      <c r="RIS32" s="49"/>
      <c r="RIT32" s="48"/>
      <c r="RIU32" s="48"/>
      <c r="RIV32" s="48"/>
      <c r="RIW32" s="48"/>
      <c r="RIX32" s="48"/>
      <c r="RIY32" s="48"/>
      <c r="RIZ32" s="48"/>
      <c r="RJA32" s="48"/>
      <c r="RJB32" s="48"/>
      <c r="RJC32" s="48"/>
      <c r="RJD32" s="48"/>
      <c r="RJE32" s="48"/>
      <c r="RJF32" s="48"/>
      <c r="RJG32" s="49"/>
      <c r="RJH32" s="48"/>
      <c r="RJI32" s="48"/>
      <c r="RJJ32" s="48"/>
      <c r="RJK32" s="48"/>
      <c r="RJL32" s="48"/>
      <c r="RJM32" s="48"/>
      <c r="RJN32" s="48"/>
      <c r="RJO32" s="48"/>
      <c r="RJP32" s="48"/>
      <c r="RJQ32" s="48"/>
      <c r="RJR32" s="48"/>
      <c r="RJS32" s="48"/>
      <c r="RJT32" s="48"/>
      <c r="RJU32" s="49"/>
      <c r="RJV32" s="48"/>
      <c r="RJW32" s="48"/>
      <c r="RJX32" s="48"/>
      <c r="RJY32" s="48"/>
      <c r="RJZ32" s="48"/>
      <c r="RKA32" s="48"/>
      <c r="RKB32" s="48"/>
      <c r="RKC32" s="48"/>
      <c r="RKD32" s="48"/>
      <c r="RKE32" s="48"/>
      <c r="RKF32" s="48"/>
      <c r="RKG32" s="48"/>
      <c r="RKH32" s="48"/>
      <c r="RKI32" s="49"/>
      <c r="RKJ32" s="48"/>
      <c r="RKK32" s="48"/>
      <c r="RKL32" s="48"/>
      <c r="RKM32" s="48"/>
      <c r="RKN32" s="48"/>
      <c r="RKO32" s="48"/>
      <c r="RKP32" s="48"/>
      <c r="RKQ32" s="48"/>
      <c r="RKR32" s="48"/>
      <c r="RKS32" s="48"/>
      <c r="RKT32" s="48"/>
      <c r="RKU32" s="48"/>
      <c r="RKV32" s="48"/>
      <c r="RKW32" s="49"/>
      <c r="RKX32" s="48"/>
      <c r="RKY32" s="48"/>
      <c r="RKZ32" s="48"/>
      <c r="RLA32" s="48"/>
      <c r="RLB32" s="48"/>
      <c r="RLC32" s="48"/>
      <c r="RLD32" s="48"/>
      <c r="RLE32" s="48"/>
      <c r="RLF32" s="48"/>
      <c r="RLG32" s="48"/>
      <c r="RLH32" s="48"/>
      <c r="RLI32" s="48"/>
      <c r="RLJ32" s="48"/>
      <c r="RLK32" s="49"/>
      <c r="RLL32" s="48"/>
      <c r="RLM32" s="48"/>
      <c r="RLN32" s="48"/>
      <c r="RLO32" s="48"/>
      <c r="RLP32" s="48"/>
      <c r="RLQ32" s="48"/>
      <c r="RLR32" s="48"/>
      <c r="RLS32" s="48"/>
      <c r="RLT32" s="48"/>
      <c r="RLU32" s="48"/>
      <c r="RLV32" s="48"/>
      <c r="RLW32" s="48"/>
      <c r="RLX32" s="48"/>
      <c r="RLY32" s="49"/>
      <c r="RLZ32" s="48"/>
      <c r="RMA32" s="48"/>
      <c r="RMB32" s="48"/>
      <c r="RMC32" s="48"/>
      <c r="RMD32" s="48"/>
      <c r="RME32" s="48"/>
      <c r="RMF32" s="48"/>
      <c r="RMG32" s="48"/>
      <c r="RMH32" s="48"/>
      <c r="RMI32" s="48"/>
      <c r="RMJ32" s="48"/>
      <c r="RMK32" s="48"/>
      <c r="RML32" s="48"/>
      <c r="RMM32" s="49"/>
      <c r="RMN32" s="48"/>
      <c r="RMO32" s="48"/>
      <c r="RMP32" s="48"/>
      <c r="RMQ32" s="48"/>
      <c r="RMR32" s="48"/>
      <c r="RMS32" s="48"/>
      <c r="RMT32" s="48"/>
      <c r="RMU32" s="48"/>
      <c r="RMV32" s="48"/>
      <c r="RMW32" s="48"/>
      <c r="RMX32" s="48"/>
      <c r="RMY32" s="48"/>
      <c r="RMZ32" s="48"/>
      <c r="RNA32" s="49"/>
      <c r="RNB32" s="48"/>
      <c r="RNC32" s="48"/>
      <c r="RND32" s="48"/>
      <c r="RNE32" s="48"/>
      <c r="RNF32" s="48"/>
      <c r="RNG32" s="48"/>
      <c r="RNH32" s="48"/>
      <c r="RNI32" s="48"/>
      <c r="RNJ32" s="48"/>
      <c r="RNK32" s="48"/>
      <c r="RNL32" s="48"/>
      <c r="RNM32" s="48"/>
      <c r="RNN32" s="48"/>
      <c r="RNO32" s="49"/>
      <c r="RNP32" s="48"/>
      <c r="RNQ32" s="48"/>
      <c r="RNR32" s="48"/>
      <c r="RNS32" s="48"/>
      <c r="RNT32" s="48"/>
      <c r="RNU32" s="48"/>
      <c r="RNV32" s="48"/>
      <c r="RNW32" s="48"/>
      <c r="RNX32" s="48"/>
      <c r="RNY32" s="48"/>
      <c r="RNZ32" s="48"/>
      <c r="ROA32" s="48"/>
      <c r="ROB32" s="48"/>
      <c r="ROC32" s="49"/>
      <c r="ROD32" s="48"/>
      <c r="ROE32" s="48"/>
      <c r="ROF32" s="48"/>
      <c r="ROG32" s="48"/>
      <c r="ROH32" s="48"/>
      <c r="ROI32" s="48"/>
      <c r="ROJ32" s="48"/>
      <c r="ROK32" s="48"/>
      <c r="ROL32" s="48"/>
      <c r="ROM32" s="48"/>
      <c r="RON32" s="48"/>
      <c r="ROO32" s="48"/>
      <c r="ROP32" s="48"/>
      <c r="ROQ32" s="49"/>
      <c r="ROR32" s="48"/>
      <c r="ROS32" s="48"/>
      <c r="ROT32" s="48"/>
      <c r="ROU32" s="48"/>
      <c r="ROV32" s="48"/>
      <c r="ROW32" s="48"/>
      <c r="ROX32" s="48"/>
      <c r="ROY32" s="48"/>
      <c r="ROZ32" s="48"/>
      <c r="RPA32" s="48"/>
      <c r="RPB32" s="48"/>
      <c r="RPC32" s="48"/>
      <c r="RPD32" s="48"/>
      <c r="RPE32" s="49"/>
      <c r="RPF32" s="48"/>
      <c r="RPG32" s="48"/>
      <c r="RPH32" s="48"/>
      <c r="RPI32" s="48"/>
      <c r="RPJ32" s="48"/>
      <c r="RPK32" s="48"/>
      <c r="RPL32" s="48"/>
      <c r="RPM32" s="48"/>
      <c r="RPN32" s="48"/>
      <c r="RPO32" s="48"/>
      <c r="RPP32" s="48"/>
      <c r="RPQ32" s="48"/>
      <c r="RPR32" s="48"/>
      <c r="RPS32" s="49"/>
      <c r="RPT32" s="48"/>
      <c r="RPU32" s="48"/>
      <c r="RPV32" s="48"/>
      <c r="RPW32" s="48"/>
      <c r="RPX32" s="48"/>
      <c r="RPY32" s="48"/>
      <c r="RPZ32" s="48"/>
      <c r="RQA32" s="48"/>
      <c r="RQB32" s="48"/>
      <c r="RQC32" s="48"/>
      <c r="RQD32" s="48"/>
      <c r="RQE32" s="48"/>
      <c r="RQF32" s="48"/>
      <c r="RQG32" s="49"/>
      <c r="RQH32" s="48"/>
      <c r="RQI32" s="48"/>
      <c r="RQJ32" s="48"/>
      <c r="RQK32" s="48"/>
      <c r="RQL32" s="48"/>
      <c r="RQM32" s="48"/>
      <c r="RQN32" s="48"/>
      <c r="RQO32" s="48"/>
      <c r="RQP32" s="48"/>
      <c r="RQQ32" s="48"/>
      <c r="RQR32" s="48"/>
      <c r="RQS32" s="48"/>
      <c r="RQT32" s="48"/>
      <c r="RQU32" s="49"/>
      <c r="RQV32" s="48"/>
      <c r="RQW32" s="48"/>
      <c r="RQX32" s="48"/>
      <c r="RQY32" s="48"/>
      <c r="RQZ32" s="48"/>
      <c r="RRA32" s="48"/>
      <c r="RRB32" s="48"/>
      <c r="RRC32" s="48"/>
      <c r="RRD32" s="48"/>
      <c r="RRE32" s="48"/>
      <c r="RRF32" s="48"/>
      <c r="RRG32" s="48"/>
      <c r="RRH32" s="48"/>
      <c r="RRI32" s="49"/>
      <c r="RRJ32" s="48"/>
      <c r="RRK32" s="48"/>
      <c r="RRL32" s="48"/>
      <c r="RRM32" s="48"/>
      <c r="RRN32" s="48"/>
      <c r="RRO32" s="48"/>
      <c r="RRP32" s="48"/>
      <c r="RRQ32" s="48"/>
      <c r="RRR32" s="48"/>
      <c r="RRS32" s="48"/>
      <c r="RRT32" s="48"/>
      <c r="RRU32" s="48"/>
      <c r="RRV32" s="48"/>
      <c r="RRW32" s="49"/>
      <c r="RRX32" s="48"/>
      <c r="RRY32" s="48"/>
      <c r="RRZ32" s="48"/>
      <c r="RSA32" s="48"/>
      <c r="RSB32" s="48"/>
      <c r="RSC32" s="48"/>
      <c r="RSD32" s="48"/>
      <c r="RSE32" s="48"/>
      <c r="RSF32" s="48"/>
      <c r="RSG32" s="48"/>
      <c r="RSH32" s="48"/>
      <c r="RSI32" s="48"/>
      <c r="RSJ32" s="48"/>
      <c r="RSK32" s="49"/>
      <c r="RSL32" s="48"/>
      <c r="RSM32" s="48"/>
      <c r="RSN32" s="48"/>
      <c r="RSO32" s="48"/>
      <c r="RSP32" s="48"/>
      <c r="RSQ32" s="48"/>
      <c r="RSR32" s="48"/>
      <c r="RSS32" s="48"/>
      <c r="RST32" s="48"/>
      <c r="RSU32" s="48"/>
      <c r="RSV32" s="48"/>
      <c r="RSW32" s="48"/>
      <c r="RSX32" s="48"/>
      <c r="RSY32" s="49"/>
      <c r="RSZ32" s="48"/>
      <c r="RTA32" s="48"/>
      <c r="RTB32" s="48"/>
      <c r="RTC32" s="48"/>
      <c r="RTD32" s="48"/>
      <c r="RTE32" s="48"/>
      <c r="RTF32" s="48"/>
      <c r="RTG32" s="48"/>
      <c r="RTH32" s="48"/>
      <c r="RTI32" s="48"/>
      <c r="RTJ32" s="48"/>
      <c r="RTK32" s="48"/>
      <c r="RTL32" s="48"/>
      <c r="RTM32" s="49"/>
      <c r="RTN32" s="48"/>
      <c r="RTO32" s="48"/>
      <c r="RTP32" s="48"/>
      <c r="RTQ32" s="48"/>
      <c r="RTR32" s="48"/>
      <c r="RTS32" s="48"/>
      <c r="RTT32" s="48"/>
      <c r="RTU32" s="48"/>
      <c r="RTV32" s="48"/>
      <c r="RTW32" s="48"/>
      <c r="RTX32" s="48"/>
      <c r="RTY32" s="48"/>
      <c r="RTZ32" s="48"/>
      <c r="RUA32" s="49"/>
      <c r="RUB32" s="48"/>
      <c r="RUC32" s="48"/>
      <c r="RUD32" s="48"/>
      <c r="RUE32" s="48"/>
      <c r="RUF32" s="48"/>
      <c r="RUG32" s="48"/>
      <c r="RUH32" s="48"/>
      <c r="RUI32" s="48"/>
      <c r="RUJ32" s="48"/>
      <c r="RUK32" s="48"/>
      <c r="RUL32" s="48"/>
      <c r="RUM32" s="48"/>
      <c r="RUN32" s="48"/>
      <c r="RUO32" s="49"/>
      <c r="RUP32" s="48"/>
      <c r="RUQ32" s="48"/>
      <c r="RUR32" s="48"/>
      <c r="RUS32" s="48"/>
      <c r="RUT32" s="48"/>
      <c r="RUU32" s="48"/>
      <c r="RUV32" s="48"/>
      <c r="RUW32" s="48"/>
      <c r="RUX32" s="48"/>
      <c r="RUY32" s="48"/>
      <c r="RUZ32" s="48"/>
      <c r="RVA32" s="48"/>
      <c r="RVB32" s="48"/>
      <c r="RVC32" s="49"/>
      <c r="RVD32" s="48"/>
      <c r="RVE32" s="48"/>
      <c r="RVF32" s="48"/>
      <c r="RVG32" s="48"/>
      <c r="RVH32" s="48"/>
      <c r="RVI32" s="48"/>
      <c r="RVJ32" s="48"/>
      <c r="RVK32" s="48"/>
      <c r="RVL32" s="48"/>
      <c r="RVM32" s="48"/>
      <c r="RVN32" s="48"/>
      <c r="RVO32" s="48"/>
      <c r="RVP32" s="48"/>
      <c r="RVQ32" s="49"/>
      <c r="RVR32" s="48"/>
      <c r="RVS32" s="48"/>
      <c r="RVT32" s="48"/>
      <c r="RVU32" s="48"/>
      <c r="RVV32" s="48"/>
      <c r="RVW32" s="48"/>
      <c r="RVX32" s="48"/>
      <c r="RVY32" s="48"/>
      <c r="RVZ32" s="48"/>
      <c r="RWA32" s="48"/>
      <c r="RWB32" s="48"/>
      <c r="RWC32" s="48"/>
      <c r="RWD32" s="48"/>
      <c r="RWE32" s="49"/>
      <c r="RWF32" s="48"/>
      <c r="RWG32" s="48"/>
      <c r="RWH32" s="48"/>
      <c r="RWI32" s="48"/>
      <c r="RWJ32" s="48"/>
      <c r="RWK32" s="48"/>
      <c r="RWL32" s="48"/>
      <c r="RWM32" s="48"/>
      <c r="RWN32" s="48"/>
      <c r="RWO32" s="48"/>
      <c r="RWP32" s="48"/>
      <c r="RWQ32" s="48"/>
      <c r="RWR32" s="48"/>
      <c r="RWS32" s="49"/>
      <c r="RWT32" s="48"/>
      <c r="RWU32" s="48"/>
      <c r="RWV32" s="48"/>
      <c r="RWW32" s="48"/>
      <c r="RWX32" s="48"/>
      <c r="RWY32" s="48"/>
      <c r="RWZ32" s="48"/>
      <c r="RXA32" s="48"/>
      <c r="RXB32" s="48"/>
      <c r="RXC32" s="48"/>
      <c r="RXD32" s="48"/>
      <c r="RXE32" s="48"/>
      <c r="RXF32" s="48"/>
      <c r="RXG32" s="49"/>
      <c r="RXH32" s="48"/>
      <c r="RXI32" s="48"/>
      <c r="RXJ32" s="48"/>
      <c r="RXK32" s="48"/>
      <c r="RXL32" s="48"/>
      <c r="RXM32" s="48"/>
      <c r="RXN32" s="48"/>
      <c r="RXO32" s="48"/>
      <c r="RXP32" s="48"/>
      <c r="RXQ32" s="48"/>
      <c r="RXR32" s="48"/>
      <c r="RXS32" s="48"/>
      <c r="RXT32" s="48"/>
      <c r="RXU32" s="49"/>
      <c r="RXV32" s="48"/>
      <c r="RXW32" s="48"/>
      <c r="RXX32" s="48"/>
      <c r="RXY32" s="48"/>
      <c r="RXZ32" s="48"/>
      <c r="RYA32" s="48"/>
      <c r="RYB32" s="48"/>
      <c r="RYC32" s="48"/>
      <c r="RYD32" s="48"/>
      <c r="RYE32" s="48"/>
      <c r="RYF32" s="48"/>
      <c r="RYG32" s="48"/>
      <c r="RYH32" s="48"/>
      <c r="RYI32" s="49"/>
      <c r="RYJ32" s="48"/>
      <c r="RYK32" s="48"/>
      <c r="RYL32" s="48"/>
      <c r="RYM32" s="48"/>
      <c r="RYN32" s="48"/>
      <c r="RYO32" s="48"/>
      <c r="RYP32" s="48"/>
      <c r="RYQ32" s="48"/>
      <c r="RYR32" s="48"/>
      <c r="RYS32" s="48"/>
      <c r="RYT32" s="48"/>
      <c r="RYU32" s="48"/>
      <c r="RYV32" s="48"/>
      <c r="RYW32" s="49"/>
      <c r="RYX32" s="48"/>
      <c r="RYY32" s="48"/>
      <c r="RYZ32" s="48"/>
      <c r="RZA32" s="48"/>
      <c r="RZB32" s="48"/>
      <c r="RZC32" s="48"/>
      <c r="RZD32" s="48"/>
      <c r="RZE32" s="48"/>
      <c r="RZF32" s="48"/>
      <c r="RZG32" s="48"/>
      <c r="RZH32" s="48"/>
      <c r="RZI32" s="48"/>
      <c r="RZJ32" s="48"/>
      <c r="RZK32" s="49"/>
      <c r="RZL32" s="48"/>
      <c r="RZM32" s="48"/>
      <c r="RZN32" s="48"/>
      <c r="RZO32" s="48"/>
      <c r="RZP32" s="48"/>
      <c r="RZQ32" s="48"/>
      <c r="RZR32" s="48"/>
      <c r="RZS32" s="48"/>
      <c r="RZT32" s="48"/>
      <c r="RZU32" s="48"/>
      <c r="RZV32" s="48"/>
      <c r="RZW32" s="48"/>
      <c r="RZX32" s="48"/>
      <c r="RZY32" s="49"/>
      <c r="RZZ32" s="48"/>
      <c r="SAA32" s="48"/>
      <c r="SAB32" s="48"/>
      <c r="SAC32" s="48"/>
      <c r="SAD32" s="48"/>
      <c r="SAE32" s="48"/>
      <c r="SAF32" s="48"/>
      <c r="SAG32" s="48"/>
      <c r="SAH32" s="48"/>
      <c r="SAI32" s="48"/>
      <c r="SAJ32" s="48"/>
      <c r="SAK32" s="48"/>
      <c r="SAL32" s="48"/>
      <c r="SAM32" s="49"/>
      <c r="SAN32" s="48"/>
      <c r="SAO32" s="48"/>
      <c r="SAP32" s="48"/>
      <c r="SAQ32" s="48"/>
      <c r="SAR32" s="48"/>
      <c r="SAS32" s="48"/>
      <c r="SAT32" s="48"/>
      <c r="SAU32" s="48"/>
      <c r="SAV32" s="48"/>
      <c r="SAW32" s="48"/>
      <c r="SAX32" s="48"/>
      <c r="SAY32" s="48"/>
      <c r="SAZ32" s="48"/>
      <c r="SBA32" s="49"/>
      <c r="SBB32" s="48"/>
      <c r="SBC32" s="48"/>
      <c r="SBD32" s="48"/>
      <c r="SBE32" s="48"/>
      <c r="SBF32" s="48"/>
      <c r="SBG32" s="48"/>
      <c r="SBH32" s="48"/>
      <c r="SBI32" s="48"/>
      <c r="SBJ32" s="48"/>
      <c r="SBK32" s="48"/>
      <c r="SBL32" s="48"/>
      <c r="SBM32" s="48"/>
      <c r="SBN32" s="48"/>
      <c r="SBO32" s="49"/>
      <c r="SBP32" s="48"/>
      <c r="SBQ32" s="48"/>
      <c r="SBR32" s="48"/>
      <c r="SBS32" s="48"/>
      <c r="SBT32" s="48"/>
      <c r="SBU32" s="48"/>
      <c r="SBV32" s="48"/>
      <c r="SBW32" s="48"/>
      <c r="SBX32" s="48"/>
      <c r="SBY32" s="48"/>
      <c r="SBZ32" s="48"/>
      <c r="SCA32" s="48"/>
      <c r="SCB32" s="48"/>
      <c r="SCC32" s="49"/>
      <c r="SCD32" s="48"/>
      <c r="SCE32" s="48"/>
      <c r="SCF32" s="48"/>
      <c r="SCG32" s="48"/>
      <c r="SCH32" s="48"/>
      <c r="SCI32" s="48"/>
      <c r="SCJ32" s="48"/>
      <c r="SCK32" s="48"/>
      <c r="SCL32" s="48"/>
      <c r="SCM32" s="48"/>
      <c r="SCN32" s="48"/>
      <c r="SCO32" s="48"/>
      <c r="SCP32" s="48"/>
      <c r="SCQ32" s="49"/>
      <c r="SCR32" s="48"/>
      <c r="SCS32" s="48"/>
      <c r="SCT32" s="48"/>
      <c r="SCU32" s="48"/>
      <c r="SCV32" s="48"/>
      <c r="SCW32" s="48"/>
      <c r="SCX32" s="48"/>
      <c r="SCY32" s="48"/>
      <c r="SCZ32" s="48"/>
      <c r="SDA32" s="48"/>
      <c r="SDB32" s="48"/>
      <c r="SDC32" s="48"/>
      <c r="SDD32" s="48"/>
      <c r="SDE32" s="49"/>
      <c r="SDF32" s="48"/>
      <c r="SDG32" s="48"/>
      <c r="SDH32" s="48"/>
      <c r="SDI32" s="48"/>
      <c r="SDJ32" s="48"/>
      <c r="SDK32" s="48"/>
      <c r="SDL32" s="48"/>
      <c r="SDM32" s="48"/>
      <c r="SDN32" s="48"/>
      <c r="SDO32" s="48"/>
      <c r="SDP32" s="48"/>
      <c r="SDQ32" s="48"/>
      <c r="SDR32" s="48"/>
      <c r="SDS32" s="49"/>
      <c r="SDT32" s="48"/>
      <c r="SDU32" s="48"/>
      <c r="SDV32" s="48"/>
      <c r="SDW32" s="48"/>
      <c r="SDX32" s="48"/>
      <c r="SDY32" s="48"/>
      <c r="SDZ32" s="48"/>
      <c r="SEA32" s="48"/>
      <c r="SEB32" s="48"/>
      <c r="SEC32" s="48"/>
      <c r="SED32" s="48"/>
      <c r="SEE32" s="48"/>
      <c r="SEF32" s="48"/>
      <c r="SEG32" s="49"/>
      <c r="SEH32" s="48"/>
      <c r="SEI32" s="48"/>
      <c r="SEJ32" s="48"/>
      <c r="SEK32" s="48"/>
      <c r="SEL32" s="48"/>
      <c r="SEM32" s="48"/>
      <c r="SEN32" s="48"/>
      <c r="SEO32" s="48"/>
      <c r="SEP32" s="48"/>
      <c r="SEQ32" s="48"/>
      <c r="SER32" s="48"/>
      <c r="SES32" s="48"/>
      <c r="SET32" s="48"/>
      <c r="SEU32" s="49"/>
      <c r="SEV32" s="48"/>
      <c r="SEW32" s="48"/>
      <c r="SEX32" s="48"/>
      <c r="SEY32" s="48"/>
      <c r="SEZ32" s="48"/>
      <c r="SFA32" s="48"/>
      <c r="SFB32" s="48"/>
      <c r="SFC32" s="48"/>
      <c r="SFD32" s="48"/>
      <c r="SFE32" s="48"/>
      <c r="SFF32" s="48"/>
      <c r="SFG32" s="48"/>
      <c r="SFH32" s="48"/>
      <c r="SFI32" s="49"/>
      <c r="SFJ32" s="48"/>
      <c r="SFK32" s="48"/>
      <c r="SFL32" s="48"/>
      <c r="SFM32" s="48"/>
      <c r="SFN32" s="48"/>
      <c r="SFO32" s="48"/>
      <c r="SFP32" s="48"/>
      <c r="SFQ32" s="48"/>
      <c r="SFR32" s="48"/>
      <c r="SFS32" s="48"/>
      <c r="SFT32" s="48"/>
      <c r="SFU32" s="48"/>
      <c r="SFV32" s="48"/>
      <c r="SFW32" s="49"/>
      <c r="SFX32" s="48"/>
      <c r="SFY32" s="48"/>
      <c r="SFZ32" s="48"/>
      <c r="SGA32" s="48"/>
      <c r="SGB32" s="48"/>
      <c r="SGC32" s="48"/>
      <c r="SGD32" s="48"/>
      <c r="SGE32" s="48"/>
      <c r="SGF32" s="48"/>
      <c r="SGG32" s="48"/>
      <c r="SGH32" s="48"/>
      <c r="SGI32" s="48"/>
      <c r="SGJ32" s="48"/>
      <c r="SGK32" s="49"/>
      <c r="SGL32" s="48"/>
      <c r="SGM32" s="48"/>
      <c r="SGN32" s="48"/>
      <c r="SGO32" s="48"/>
      <c r="SGP32" s="48"/>
      <c r="SGQ32" s="48"/>
      <c r="SGR32" s="48"/>
      <c r="SGS32" s="48"/>
      <c r="SGT32" s="48"/>
      <c r="SGU32" s="48"/>
      <c r="SGV32" s="48"/>
      <c r="SGW32" s="48"/>
      <c r="SGX32" s="48"/>
      <c r="SGY32" s="49"/>
      <c r="SGZ32" s="48"/>
      <c r="SHA32" s="48"/>
      <c r="SHB32" s="48"/>
      <c r="SHC32" s="48"/>
      <c r="SHD32" s="48"/>
      <c r="SHE32" s="48"/>
      <c r="SHF32" s="48"/>
      <c r="SHG32" s="48"/>
      <c r="SHH32" s="48"/>
      <c r="SHI32" s="48"/>
      <c r="SHJ32" s="48"/>
      <c r="SHK32" s="48"/>
      <c r="SHL32" s="48"/>
      <c r="SHM32" s="49"/>
      <c r="SHN32" s="48"/>
      <c r="SHO32" s="48"/>
      <c r="SHP32" s="48"/>
      <c r="SHQ32" s="48"/>
      <c r="SHR32" s="48"/>
      <c r="SHS32" s="48"/>
      <c r="SHT32" s="48"/>
      <c r="SHU32" s="48"/>
      <c r="SHV32" s="48"/>
      <c r="SHW32" s="48"/>
      <c r="SHX32" s="48"/>
      <c r="SHY32" s="48"/>
      <c r="SHZ32" s="48"/>
      <c r="SIA32" s="49"/>
      <c r="SIB32" s="48"/>
      <c r="SIC32" s="48"/>
      <c r="SID32" s="48"/>
      <c r="SIE32" s="48"/>
      <c r="SIF32" s="48"/>
      <c r="SIG32" s="48"/>
      <c r="SIH32" s="48"/>
      <c r="SII32" s="48"/>
      <c r="SIJ32" s="48"/>
      <c r="SIK32" s="48"/>
      <c r="SIL32" s="48"/>
      <c r="SIM32" s="48"/>
      <c r="SIN32" s="48"/>
      <c r="SIO32" s="49"/>
      <c r="SIP32" s="48"/>
      <c r="SIQ32" s="48"/>
      <c r="SIR32" s="48"/>
      <c r="SIS32" s="48"/>
      <c r="SIT32" s="48"/>
      <c r="SIU32" s="48"/>
      <c r="SIV32" s="48"/>
      <c r="SIW32" s="48"/>
      <c r="SIX32" s="48"/>
      <c r="SIY32" s="48"/>
      <c r="SIZ32" s="48"/>
      <c r="SJA32" s="48"/>
      <c r="SJB32" s="48"/>
      <c r="SJC32" s="49"/>
      <c r="SJD32" s="48"/>
      <c r="SJE32" s="48"/>
      <c r="SJF32" s="48"/>
      <c r="SJG32" s="48"/>
      <c r="SJH32" s="48"/>
      <c r="SJI32" s="48"/>
      <c r="SJJ32" s="48"/>
      <c r="SJK32" s="48"/>
      <c r="SJL32" s="48"/>
      <c r="SJM32" s="48"/>
      <c r="SJN32" s="48"/>
      <c r="SJO32" s="48"/>
      <c r="SJP32" s="48"/>
      <c r="SJQ32" s="49"/>
      <c r="SJR32" s="48"/>
      <c r="SJS32" s="48"/>
      <c r="SJT32" s="48"/>
      <c r="SJU32" s="48"/>
      <c r="SJV32" s="48"/>
      <c r="SJW32" s="48"/>
      <c r="SJX32" s="48"/>
      <c r="SJY32" s="48"/>
      <c r="SJZ32" s="48"/>
      <c r="SKA32" s="48"/>
      <c r="SKB32" s="48"/>
      <c r="SKC32" s="48"/>
      <c r="SKD32" s="48"/>
      <c r="SKE32" s="49"/>
      <c r="SKF32" s="48"/>
      <c r="SKG32" s="48"/>
      <c r="SKH32" s="48"/>
      <c r="SKI32" s="48"/>
      <c r="SKJ32" s="48"/>
      <c r="SKK32" s="48"/>
      <c r="SKL32" s="48"/>
      <c r="SKM32" s="48"/>
      <c r="SKN32" s="48"/>
      <c r="SKO32" s="48"/>
      <c r="SKP32" s="48"/>
      <c r="SKQ32" s="48"/>
      <c r="SKR32" s="48"/>
      <c r="SKS32" s="49"/>
      <c r="SKT32" s="48"/>
      <c r="SKU32" s="48"/>
      <c r="SKV32" s="48"/>
      <c r="SKW32" s="48"/>
      <c r="SKX32" s="48"/>
      <c r="SKY32" s="48"/>
      <c r="SKZ32" s="48"/>
      <c r="SLA32" s="48"/>
      <c r="SLB32" s="48"/>
      <c r="SLC32" s="48"/>
      <c r="SLD32" s="48"/>
      <c r="SLE32" s="48"/>
      <c r="SLF32" s="48"/>
      <c r="SLG32" s="49"/>
      <c r="SLH32" s="48"/>
      <c r="SLI32" s="48"/>
      <c r="SLJ32" s="48"/>
      <c r="SLK32" s="48"/>
      <c r="SLL32" s="48"/>
      <c r="SLM32" s="48"/>
      <c r="SLN32" s="48"/>
      <c r="SLO32" s="48"/>
      <c r="SLP32" s="48"/>
      <c r="SLQ32" s="48"/>
      <c r="SLR32" s="48"/>
      <c r="SLS32" s="48"/>
      <c r="SLT32" s="48"/>
      <c r="SLU32" s="49"/>
      <c r="SLV32" s="48"/>
      <c r="SLW32" s="48"/>
      <c r="SLX32" s="48"/>
      <c r="SLY32" s="48"/>
      <c r="SLZ32" s="48"/>
      <c r="SMA32" s="48"/>
      <c r="SMB32" s="48"/>
      <c r="SMC32" s="48"/>
      <c r="SMD32" s="48"/>
      <c r="SME32" s="48"/>
      <c r="SMF32" s="48"/>
      <c r="SMG32" s="48"/>
      <c r="SMH32" s="48"/>
      <c r="SMI32" s="49"/>
      <c r="SMJ32" s="48"/>
      <c r="SMK32" s="48"/>
      <c r="SML32" s="48"/>
      <c r="SMM32" s="48"/>
      <c r="SMN32" s="48"/>
      <c r="SMO32" s="48"/>
      <c r="SMP32" s="48"/>
      <c r="SMQ32" s="48"/>
      <c r="SMR32" s="48"/>
      <c r="SMS32" s="48"/>
      <c r="SMT32" s="48"/>
      <c r="SMU32" s="48"/>
      <c r="SMV32" s="48"/>
      <c r="SMW32" s="49"/>
      <c r="SMX32" s="48"/>
      <c r="SMY32" s="48"/>
      <c r="SMZ32" s="48"/>
      <c r="SNA32" s="48"/>
      <c r="SNB32" s="48"/>
      <c r="SNC32" s="48"/>
      <c r="SND32" s="48"/>
      <c r="SNE32" s="48"/>
      <c r="SNF32" s="48"/>
      <c r="SNG32" s="48"/>
      <c r="SNH32" s="48"/>
      <c r="SNI32" s="48"/>
      <c r="SNJ32" s="48"/>
      <c r="SNK32" s="49"/>
      <c r="SNL32" s="48"/>
      <c r="SNM32" s="48"/>
      <c r="SNN32" s="48"/>
      <c r="SNO32" s="48"/>
      <c r="SNP32" s="48"/>
      <c r="SNQ32" s="48"/>
      <c r="SNR32" s="48"/>
      <c r="SNS32" s="48"/>
      <c r="SNT32" s="48"/>
      <c r="SNU32" s="48"/>
      <c r="SNV32" s="48"/>
      <c r="SNW32" s="48"/>
      <c r="SNX32" s="48"/>
      <c r="SNY32" s="49"/>
      <c r="SNZ32" s="48"/>
      <c r="SOA32" s="48"/>
      <c r="SOB32" s="48"/>
      <c r="SOC32" s="48"/>
      <c r="SOD32" s="48"/>
      <c r="SOE32" s="48"/>
      <c r="SOF32" s="48"/>
      <c r="SOG32" s="48"/>
      <c r="SOH32" s="48"/>
      <c r="SOI32" s="48"/>
      <c r="SOJ32" s="48"/>
      <c r="SOK32" s="48"/>
      <c r="SOL32" s="48"/>
      <c r="SOM32" s="49"/>
      <c r="SON32" s="48"/>
      <c r="SOO32" s="48"/>
      <c r="SOP32" s="48"/>
      <c r="SOQ32" s="48"/>
      <c r="SOR32" s="48"/>
      <c r="SOS32" s="48"/>
      <c r="SOT32" s="48"/>
      <c r="SOU32" s="48"/>
      <c r="SOV32" s="48"/>
      <c r="SOW32" s="48"/>
      <c r="SOX32" s="48"/>
      <c r="SOY32" s="48"/>
      <c r="SOZ32" s="48"/>
      <c r="SPA32" s="49"/>
      <c r="SPB32" s="48"/>
      <c r="SPC32" s="48"/>
      <c r="SPD32" s="48"/>
      <c r="SPE32" s="48"/>
      <c r="SPF32" s="48"/>
      <c r="SPG32" s="48"/>
      <c r="SPH32" s="48"/>
      <c r="SPI32" s="48"/>
      <c r="SPJ32" s="48"/>
      <c r="SPK32" s="48"/>
      <c r="SPL32" s="48"/>
      <c r="SPM32" s="48"/>
      <c r="SPN32" s="48"/>
      <c r="SPO32" s="49"/>
      <c r="SPP32" s="48"/>
      <c r="SPQ32" s="48"/>
      <c r="SPR32" s="48"/>
      <c r="SPS32" s="48"/>
      <c r="SPT32" s="48"/>
      <c r="SPU32" s="48"/>
      <c r="SPV32" s="48"/>
      <c r="SPW32" s="48"/>
      <c r="SPX32" s="48"/>
      <c r="SPY32" s="48"/>
      <c r="SPZ32" s="48"/>
      <c r="SQA32" s="48"/>
      <c r="SQB32" s="48"/>
      <c r="SQC32" s="49"/>
      <c r="SQD32" s="48"/>
      <c r="SQE32" s="48"/>
      <c r="SQF32" s="48"/>
      <c r="SQG32" s="48"/>
      <c r="SQH32" s="48"/>
      <c r="SQI32" s="48"/>
      <c r="SQJ32" s="48"/>
      <c r="SQK32" s="48"/>
      <c r="SQL32" s="48"/>
      <c r="SQM32" s="48"/>
      <c r="SQN32" s="48"/>
      <c r="SQO32" s="48"/>
      <c r="SQP32" s="48"/>
      <c r="SQQ32" s="49"/>
      <c r="SQR32" s="48"/>
      <c r="SQS32" s="48"/>
      <c r="SQT32" s="48"/>
      <c r="SQU32" s="48"/>
      <c r="SQV32" s="48"/>
      <c r="SQW32" s="48"/>
      <c r="SQX32" s="48"/>
      <c r="SQY32" s="48"/>
      <c r="SQZ32" s="48"/>
      <c r="SRA32" s="48"/>
      <c r="SRB32" s="48"/>
      <c r="SRC32" s="48"/>
      <c r="SRD32" s="48"/>
      <c r="SRE32" s="49"/>
      <c r="SRF32" s="48"/>
      <c r="SRG32" s="48"/>
      <c r="SRH32" s="48"/>
      <c r="SRI32" s="48"/>
      <c r="SRJ32" s="48"/>
      <c r="SRK32" s="48"/>
      <c r="SRL32" s="48"/>
      <c r="SRM32" s="48"/>
      <c r="SRN32" s="48"/>
      <c r="SRO32" s="48"/>
      <c r="SRP32" s="48"/>
      <c r="SRQ32" s="48"/>
      <c r="SRR32" s="48"/>
      <c r="SRS32" s="49"/>
      <c r="SRT32" s="48"/>
      <c r="SRU32" s="48"/>
      <c r="SRV32" s="48"/>
      <c r="SRW32" s="48"/>
      <c r="SRX32" s="48"/>
      <c r="SRY32" s="48"/>
      <c r="SRZ32" s="48"/>
      <c r="SSA32" s="48"/>
      <c r="SSB32" s="48"/>
      <c r="SSC32" s="48"/>
      <c r="SSD32" s="48"/>
      <c r="SSE32" s="48"/>
      <c r="SSF32" s="48"/>
      <c r="SSG32" s="49"/>
      <c r="SSH32" s="48"/>
      <c r="SSI32" s="48"/>
      <c r="SSJ32" s="48"/>
      <c r="SSK32" s="48"/>
      <c r="SSL32" s="48"/>
      <c r="SSM32" s="48"/>
      <c r="SSN32" s="48"/>
      <c r="SSO32" s="48"/>
      <c r="SSP32" s="48"/>
      <c r="SSQ32" s="48"/>
      <c r="SSR32" s="48"/>
      <c r="SSS32" s="48"/>
      <c r="SST32" s="48"/>
      <c r="SSU32" s="49"/>
      <c r="SSV32" s="48"/>
      <c r="SSW32" s="48"/>
      <c r="SSX32" s="48"/>
      <c r="SSY32" s="48"/>
      <c r="SSZ32" s="48"/>
      <c r="STA32" s="48"/>
      <c r="STB32" s="48"/>
      <c r="STC32" s="48"/>
      <c r="STD32" s="48"/>
      <c r="STE32" s="48"/>
      <c r="STF32" s="48"/>
      <c r="STG32" s="48"/>
      <c r="STH32" s="48"/>
      <c r="STI32" s="49"/>
      <c r="STJ32" s="48"/>
      <c r="STK32" s="48"/>
      <c r="STL32" s="48"/>
      <c r="STM32" s="48"/>
      <c r="STN32" s="48"/>
      <c r="STO32" s="48"/>
      <c r="STP32" s="48"/>
      <c r="STQ32" s="48"/>
      <c r="STR32" s="48"/>
      <c r="STS32" s="48"/>
      <c r="STT32" s="48"/>
      <c r="STU32" s="48"/>
      <c r="STV32" s="48"/>
      <c r="STW32" s="49"/>
      <c r="STX32" s="48"/>
      <c r="STY32" s="48"/>
      <c r="STZ32" s="48"/>
      <c r="SUA32" s="48"/>
      <c r="SUB32" s="48"/>
      <c r="SUC32" s="48"/>
      <c r="SUD32" s="48"/>
      <c r="SUE32" s="48"/>
      <c r="SUF32" s="48"/>
      <c r="SUG32" s="48"/>
      <c r="SUH32" s="48"/>
      <c r="SUI32" s="48"/>
      <c r="SUJ32" s="48"/>
      <c r="SUK32" s="49"/>
      <c r="SUL32" s="48"/>
      <c r="SUM32" s="48"/>
      <c r="SUN32" s="48"/>
      <c r="SUO32" s="48"/>
      <c r="SUP32" s="48"/>
      <c r="SUQ32" s="48"/>
      <c r="SUR32" s="48"/>
      <c r="SUS32" s="48"/>
      <c r="SUT32" s="48"/>
      <c r="SUU32" s="48"/>
      <c r="SUV32" s="48"/>
      <c r="SUW32" s="48"/>
      <c r="SUX32" s="48"/>
      <c r="SUY32" s="49"/>
      <c r="SUZ32" s="48"/>
      <c r="SVA32" s="48"/>
      <c r="SVB32" s="48"/>
      <c r="SVC32" s="48"/>
      <c r="SVD32" s="48"/>
      <c r="SVE32" s="48"/>
      <c r="SVF32" s="48"/>
      <c r="SVG32" s="48"/>
      <c r="SVH32" s="48"/>
      <c r="SVI32" s="48"/>
      <c r="SVJ32" s="48"/>
      <c r="SVK32" s="48"/>
      <c r="SVL32" s="48"/>
      <c r="SVM32" s="49"/>
      <c r="SVN32" s="48"/>
      <c r="SVO32" s="48"/>
      <c r="SVP32" s="48"/>
      <c r="SVQ32" s="48"/>
      <c r="SVR32" s="48"/>
      <c r="SVS32" s="48"/>
      <c r="SVT32" s="48"/>
      <c r="SVU32" s="48"/>
      <c r="SVV32" s="48"/>
      <c r="SVW32" s="48"/>
      <c r="SVX32" s="48"/>
      <c r="SVY32" s="48"/>
      <c r="SVZ32" s="48"/>
      <c r="SWA32" s="49"/>
      <c r="SWB32" s="48"/>
      <c r="SWC32" s="48"/>
      <c r="SWD32" s="48"/>
      <c r="SWE32" s="48"/>
      <c r="SWF32" s="48"/>
      <c r="SWG32" s="48"/>
      <c r="SWH32" s="48"/>
      <c r="SWI32" s="48"/>
      <c r="SWJ32" s="48"/>
      <c r="SWK32" s="48"/>
      <c r="SWL32" s="48"/>
      <c r="SWM32" s="48"/>
      <c r="SWN32" s="48"/>
      <c r="SWO32" s="49"/>
      <c r="SWP32" s="48"/>
      <c r="SWQ32" s="48"/>
      <c r="SWR32" s="48"/>
      <c r="SWS32" s="48"/>
      <c r="SWT32" s="48"/>
      <c r="SWU32" s="48"/>
      <c r="SWV32" s="48"/>
      <c r="SWW32" s="48"/>
      <c r="SWX32" s="48"/>
      <c r="SWY32" s="48"/>
      <c r="SWZ32" s="48"/>
      <c r="SXA32" s="48"/>
      <c r="SXB32" s="48"/>
      <c r="SXC32" s="49"/>
      <c r="SXD32" s="48"/>
      <c r="SXE32" s="48"/>
      <c r="SXF32" s="48"/>
      <c r="SXG32" s="48"/>
      <c r="SXH32" s="48"/>
      <c r="SXI32" s="48"/>
      <c r="SXJ32" s="48"/>
      <c r="SXK32" s="48"/>
      <c r="SXL32" s="48"/>
      <c r="SXM32" s="48"/>
      <c r="SXN32" s="48"/>
      <c r="SXO32" s="48"/>
      <c r="SXP32" s="48"/>
      <c r="SXQ32" s="49"/>
      <c r="SXR32" s="48"/>
      <c r="SXS32" s="48"/>
      <c r="SXT32" s="48"/>
      <c r="SXU32" s="48"/>
      <c r="SXV32" s="48"/>
      <c r="SXW32" s="48"/>
      <c r="SXX32" s="48"/>
      <c r="SXY32" s="48"/>
      <c r="SXZ32" s="48"/>
      <c r="SYA32" s="48"/>
      <c r="SYB32" s="48"/>
      <c r="SYC32" s="48"/>
      <c r="SYD32" s="48"/>
      <c r="SYE32" s="49"/>
      <c r="SYF32" s="48"/>
      <c r="SYG32" s="48"/>
      <c r="SYH32" s="48"/>
      <c r="SYI32" s="48"/>
      <c r="SYJ32" s="48"/>
      <c r="SYK32" s="48"/>
      <c r="SYL32" s="48"/>
      <c r="SYM32" s="48"/>
      <c r="SYN32" s="48"/>
      <c r="SYO32" s="48"/>
      <c r="SYP32" s="48"/>
      <c r="SYQ32" s="48"/>
      <c r="SYR32" s="48"/>
      <c r="SYS32" s="49"/>
      <c r="SYT32" s="48"/>
      <c r="SYU32" s="48"/>
      <c r="SYV32" s="48"/>
      <c r="SYW32" s="48"/>
      <c r="SYX32" s="48"/>
      <c r="SYY32" s="48"/>
      <c r="SYZ32" s="48"/>
      <c r="SZA32" s="48"/>
      <c r="SZB32" s="48"/>
      <c r="SZC32" s="48"/>
      <c r="SZD32" s="48"/>
      <c r="SZE32" s="48"/>
      <c r="SZF32" s="48"/>
      <c r="SZG32" s="49"/>
      <c r="SZH32" s="48"/>
      <c r="SZI32" s="48"/>
      <c r="SZJ32" s="48"/>
      <c r="SZK32" s="48"/>
      <c r="SZL32" s="48"/>
      <c r="SZM32" s="48"/>
      <c r="SZN32" s="48"/>
      <c r="SZO32" s="48"/>
      <c r="SZP32" s="48"/>
      <c r="SZQ32" s="48"/>
      <c r="SZR32" s="48"/>
      <c r="SZS32" s="48"/>
      <c r="SZT32" s="48"/>
      <c r="SZU32" s="49"/>
      <c r="SZV32" s="48"/>
      <c r="SZW32" s="48"/>
      <c r="SZX32" s="48"/>
      <c r="SZY32" s="48"/>
      <c r="SZZ32" s="48"/>
      <c r="TAA32" s="48"/>
      <c r="TAB32" s="48"/>
      <c r="TAC32" s="48"/>
      <c r="TAD32" s="48"/>
      <c r="TAE32" s="48"/>
      <c r="TAF32" s="48"/>
      <c r="TAG32" s="48"/>
      <c r="TAH32" s="48"/>
      <c r="TAI32" s="49"/>
      <c r="TAJ32" s="48"/>
      <c r="TAK32" s="48"/>
      <c r="TAL32" s="48"/>
      <c r="TAM32" s="48"/>
      <c r="TAN32" s="48"/>
      <c r="TAO32" s="48"/>
      <c r="TAP32" s="48"/>
      <c r="TAQ32" s="48"/>
      <c r="TAR32" s="48"/>
      <c r="TAS32" s="48"/>
      <c r="TAT32" s="48"/>
      <c r="TAU32" s="48"/>
      <c r="TAV32" s="48"/>
      <c r="TAW32" s="49"/>
      <c r="TAX32" s="48"/>
      <c r="TAY32" s="48"/>
      <c r="TAZ32" s="48"/>
      <c r="TBA32" s="48"/>
      <c r="TBB32" s="48"/>
      <c r="TBC32" s="48"/>
      <c r="TBD32" s="48"/>
      <c r="TBE32" s="48"/>
      <c r="TBF32" s="48"/>
      <c r="TBG32" s="48"/>
      <c r="TBH32" s="48"/>
      <c r="TBI32" s="48"/>
      <c r="TBJ32" s="48"/>
      <c r="TBK32" s="49"/>
      <c r="TBL32" s="48"/>
      <c r="TBM32" s="48"/>
      <c r="TBN32" s="48"/>
      <c r="TBO32" s="48"/>
      <c r="TBP32" s="48"/>
      <c r="TBQ32" s="48"/>
      <c r="TBR32" s="48"/>
      <c r="TBS32" s="48"/>
      <c r="TBT32" s="48"/>
      <c r="TBU32" s="48"/>
      <c r="TBV32" s="48"/>
      <c r="TBW32" s="48"/>
      <c r="TBX32" s="48"/>
      <c r="TBY32" s="49"/>
      <c r="TBZ32" s="48"/>
      <c r="TCA32" s="48"/>
      <c r="TCB32" s="48"/>
      <c r="TCC32" s="48"/>
      <c r="TCD32" s="48"/>
      <c r="TCE32" s="48"/>
      <c r="TCF32" s="48"/>
      <c r="TCG32" s="48"/>
      <c r="TCH32" s="48"/>
      <c r="TCI32" s="48"/>
      <c r="TCJ32" s="48"/>
      <c r="TCK32" s="48"/>
      <c r="TCL32" s="48"/>
      <c r="TCM32" s="49"/>
      <c r="TCN32" s="48"/>
      <c r="TCO32" s="48"/>
      <c r="TCP32" s="48"/>
      <c r="TCQ32" s="48"/>
      <c r="TCR32" s="48"/>
      <c r="TCS32" s="48"/>
      <c r="TCT32" s="48"/>
      <c r="TCU32" s="48"/>
      <c r="TCV32" s="48"/>
      <c r="TCW32" s="48"/>
      <c r="TCX32" s="48"/>
      <c r="TCY32" s="48"/>
      <c r="TCZ32" s="48"/>
      <c r="TDA32" s="49"/>
      <c r="TDB32" s="48"/>
      <c r="TDC32" s="48"/>
      <c r="TDD32" s="48"/>
      <c r="TDE32" s="48"/>
      <c r="TDF32" s="48"/>
      <c r="TDG32" s="48"/>
      <c r="TDH32" s="48"/>
      <c r="TDI32" s="48"/>
      <c r="TDJ32" s="48"/>
      <c r="TDK32" s="48"/>
      <c r="TDL32" s="48"/>
      <c r="TDM32" s="48"/>
      <c r="TDN32" s="48"/>
      <c r="TDO32" s="49"/>
      <c r="TDP32" s="48"/>
      <c r="TDQ32" s="48"/>
      <c r="TDR32" s="48"/>
      <c r="TDS32" s="48"/>
      <c r="TDT32" s="48"/>
      <c r="TDU32" s="48"/>
      <c r="TDV32" s="48"/>
      <c r="TDW32" s="48"/>
      <c r="TDX32" s="48"/>
      <c r="TDY32" s="48"/>
      <c r="TDZ32" s="48"/>
      <c r="TEA32" s="48"/>
      <c r="TEB32" s="48"/>
      <c r="TEC32" s="49"/>
      <c r="TED32" s="48"/>
      <c r="TEE32" s="48"/>
      <c r="TEF32" s="48"/>
      <c r="TEG32" s="48"/>
      <c r="TEH32" s="48"/>
      <c r="TEI32" s="48"/>
      <c r="TEJ32" s="48"/>
      <c r="TEK32" s="48"/>
      <c r="TEL32" s="48"/>
      <c r="TEM32" s="48"/>
      <c r="TEN32" s="48"/>
      <c r="TEO32" s="48"/>
      <c r="TEP32" s="48"/>
      <c r="TEQ32" s="49"/>
      <c r="TER32" s="48"/>
      <c r="TES32" s="48"/>
      <c r="TET32" s="48"/>
      <c r="TEU32" s="48"/>
      <c r="TEV32" s="48"/>
      <c r="TEW32" s="48"/>
      <c r="TEX32" s="48"/>
      <c r="TEY32" s="48"/>
      <c r="TEZ32" s="48"/>
      <c r="TFA32" s="48"/>
      <c r="TFB32" s="48"/>
      <c r="TFC32" s="48"/>
      <c r="TFD32" s="48"/>
      <c r="TFE32" s="49"/>
      <c r="TFF32" s="48"/>
      <c r="TFG32" s="48"/>
      <c r="TFH32" s="48"/>
      <c r="TFI32" s="48"/>
      <c r="TFJ32" s="48"/>
      <c r="TFK32" s="48"/>
      <c r="TFL32" s="48"/>
      <c r="TFM32" s="48"/>
      <c r="TFN32" s="48"/>
      <c r="TFO32" s="48"/>
      <c r="TFP32" s="48"/>
      <c r="TFQ32" s="48"/>
      <c r="TFR32" s="48"/>
      <c r="TFS32" s="49"/>
      <c r="TFT32" s="48"/>
      <c r="TFU32" s="48"/>
      <c r="TFV32" s="48"/>
      <c r="TFW32" s="48"/>
      <c r="TFX32" s="48"/>
      <c r="TFY32" s="48"/>
      <c r="TFZ32" s="48"/>
      <c r="TGA32" s="48"/>
      <c r="TGB32" s="48"/>
      <c r="TGC32" s="48"/>
      <c r="TGD32" s="48"/>
      <c r="TGE32" s="48"/>
      <c r="TGF32" s="48"/>
      <c r="TGG32" s="49"/>
      <c r="TGH32" s="48"/>
      <c r="TGI32" s="48"/>
      <c r="TGJ32" s="48"/>
      <c r="TGK32" s="48"/>
      <c r="TGL32" s="48"/>
      <c r="TGM32" s="48"/>
      <c r="TGN32" s="48"/>
      <c r="TGO32" s="48"/>
      <c r="TGP32" s="48"/>
      <c r="TGQ32" s="48"/>
      <c r="TGR32" s="48"/>
      <c r="TGS32" s="48"/>
      <c r="TGT32" s="48"/>
      <c r="TGU32" s="49"/>
      <c r="TGV32" s="48"/>
      <c r="TGW32" s="48"/>
      <c r="TGX32" s="48"/>
      <c r="TGY32" s="48"/>
      <c r="TGZ32" s="48"/>
      <c r="THA32" s="48"/>
      <c r="THB32" s="48"/>
      <c r="THC32" s="48"/>
      <c r="THD32" s="48"/>
      <c r="THE32" s="48"/>
      <c r="THF32" s="48"/>
      <c r="THG32" s="48"/>
      <c r="THH32" s="48"/>
      <c r="THI32" s="49"/>
      <c r="THJ32" s="48"/>
      <c r="THK32" s="48"/>
      <c r="THL32" s="48"/>
      <c r="THM32" s="48"/>
      <c r="THN32" s="48"/>
      <c r="THO32" s="48"/>
      <c r="THP32" s="48"/>
      <c r="THQ32" s="48"/>
      <c r="THR32" s="48"/>
      <c r="THS32" s="48"/>
      <c r="THT32" s="48"/>
      <c r="THU32" s="48"/>
      <c r="THV32" s="48"/>
      <c r="THW32" s="49"/>
      <c r="THX32" s="48"/>
      <c r="THY32" s="48"/>
      <c r="THZ32" s="48"/>
      <c r="TIA32" s="48"/>
      <c r="TIB32" s="48"/>
      <c r="TIC32" s="48"/>
      <c r="TID32" s="48"/>
      <c r="TIE32" s="48"/>
      <c r="TIF32" s="48"/>
      <c r="TIG32" s="48"/>
      <c r="TIH32" s="48"/>
      <c r="TII32" s="48"/>
      <c r="TIJ32" s="48"/>
      <c r="TIK32" s="49"/>
      <c r="TIL32" s="48"/>
      <c r="TIM32" s="48"/>
      <c r="TIN32" s="48"/>
      <c r="TIO32" s="48"/>
      <c r="TIP32" s="48"/>
      <c r="TIQ32" s="48"/>
      <c r="TIR32" s="48"/>
      <c r="TIS32" s="48"/>
      <c r="TIT32" s="48"/>
      <c r="TIU32" s="48"/>
      <c r="TIV32" s="48"/>
      <c r="TIW32" s="48"/>
      <c r="TIX32" s="48"/>
      <c r="TIY32" s="49"/>
      <c r="TIZ32" s="48"/>
      <c r="TJA32" s="48"/>
      <c r="TJB32" s="48"/>
      <c r="TJC32" s="48"/>
      <c r="TJD32" s="48"/>
      <c r="TJE32" s="48"/>
      <c r="TJF32" s="48"/>
      <c r="TJG32" s="48"/>
      <c r="TJH32" s="48"/>
      <c r="TJI32" s="48"/>
      <c r="TJJ32" s="48"/>
      <c r="TJK32" s="48"/>
      <c r="TJL32" s="48"/>
      <c r="TJM32" s="49"/>
      <c r="TJN32" s="48"/>
      <c r="TJO32" s="48"/>
      <c r="TJP32" s="48"/>
      <c r="TJQ32" s="48"/>
      <c r="TJR32" s="48"/>
      <c r="TJS32" s="48"/>
      <c r="TJT32" s="48"/>
      <c r="TJU32" s="48"/>
      <c r="TJV32" s="48"/>
      <c r="TJW32" s="48"/>
      <c r="TJX32" s="48"/>
      <c r="TJY32" s="48"/>
      <c r="TJZ32" s="48"/>
      <c r="TKA32" s="49"/>
      <c r="TKB32" s="48"/>
      <c r="TKC32" s="48"/>
      <c r="TKD32" s="48"/>
      <c r="TKE32" s="48"/>
      <c r="TKF32" s="48"/>
      <c r="TKG32" s="48"/>
      <c r="TKH32" s="48"/>
      <c r="TKI32" s="48"/>
      <c r="TKJ32" s="48"/>
      <c r="TKK32" s="48"/>
      <c r="TKL32" s="48"/>
      <c r="TKM32" s="48"/>
      <c r="TKN32" s="48"/>
      <c r="TKO32" s="49"/>
      <c r="TKP32" s="48"/>
      <c r="TKQ32" s="48"/>
      <c r="TKR32" s="48"/>
      <c r="TKS32" s="48"/>
      <c r="TKT32" s="48"/>
      <c r="TKU32" s="48"/>
      <c r="TKV32" s="48"/>
      <c r="TKW32" s="48"/>
      <c r="TKX32" s="48"/>
      <c r="TKY32" s="48"/>
      <c r="TKZ32" s="48"/>
      <c r="TLA32" s="48"/>
      <c r="TLB32" s="48"/>
      <c r="TLC32" s="49"/>
      <c r="TLD32" s="48"/>
      <c r="TLE32" s="48"/>
      <c r="TLF32" s="48"/>
      <c r="TLG32" s="48"/>
      <c r="TLH32" s="48"/>
      <c r="TLI32" s="48"/>
      <c r="TLJ32" s="48"/>
      <c r="TLK32" s="48"/>
      <c r="TLL32" s="48"/>
      <c r="TLM32" s="48"/>
      <c r="TLN32" s="48"/>
      <c r="TLO32" s="48"/>
      <c r="TLP32" s="48"/>
      <c r="TLQ32" s="49"/>
      <c r="TLR32" s="48"/>
      <c r="TLS32" s="48"/>
      <c r="TLT32" s="48"/>
      <c r="TLU32" s="48"/>
      <c r="TLV32" s="48"/>
      <c r="TLW32" s="48"/>
      <c r="TLX32" s="48"/>
      <c r="TLY32" s="48"/>
      <c r="TLZ32" s="48"/>
      <c r="TMA32" s="48"/>
      <c r="TMB32" s="48"/>
      <c r="TMC32" s="48"/>
      <c r="TMD32" s="48"/>
      <c r="TME32" s="49"/>
      <c r="TMF32" s="48"/>
      <c r="TMG32" s="48"/>
      <c r="TMH32" s="48"/>
      <c r="TMI32" s="48"/>
      <c r="TMJ32" s="48"/>
      <c r="TMK32" s="48"/>
      <c r="TML32" s="48"/>
      <c r="TMM32" s="48"/>
      <c r="TMN32" s="48"/>
      <c r="TMO32" s="48"/>
      <c r="TMP32" s="48"/>
      <c r="TMQ32" s="48"/>
      <c r="TMR32" s="48"/>
      <c r="TMS32" s="49"/>
      <c r="TMT32" s="48"/>
      <c r="TMU32" s="48"/>
      <c r="TMV32" s="48"/>
      <c r="TMW32" s="48"/>
      <c r="TMX32" s="48"/>
      <c r="TMY32" s="48"/>
      <c r="TMZ32" s="48"/>
      <c r="TNA32" s="48"/>
      <c r="TNB32" s="48"/>
      <c r="TNC32" s="48"/>
      <c r="TND32" s="48"/>
      <c r="TNE32" s="48"/>
      <c r="TNF32" s="48"/>
      <c r="TNG32" s="49"/>
      <c r="TNH32" s="48"/>
      <c r="TNI32" s="48"/>
      <c r="TNJ32" s="48"/>
      <c r="TNK32" s="48"/>
      <c r="TNL32" s="48"/>
      <c r="TNM32" s="48"/>
      <c r="TNN32" s="48"/>
      <c r="TNO32" s="48"/>
      <c r="TNP32" s="48"/>
      <c r="TNQ32" s="48"/>
      <c r="TNR32" s="48"/>
      <c r="TNS32" s="48"/>
      <c r="TNT32" s="48"/>
      <c r="TNU32" s="49"/>
      <c r="TNV32" s="48"/>
      <c r="TNW32" s="48"/>
      <c r="TNX32" s="48"/>
      <c r="TNY32" s="48"/>
      <c r="TNZ32" s="48"/>
      <c r="TOA32" s="48"/>
      <c r="TOB32" s="48"/>
      <c r="TOC32" s="48"/>
      <c r="TOD32" s="48"/>
      <c r="TOE32" s="48"/>
      <c r="TOF32" s="48"/>
      <c r="TOG32" s="48"/>
      <c r="TOH32" s="48"/>
      <c r="TOI32" s="49"/>
      <c r="TOJ32" s="48"/>
      <c r="TOK32" s="48"/>
      <c r="TOL32" s="48"/>
      <c r="TOM32" s="48"/>
      <c r="TON32" s="48"/>
      <c r="TOO32" s="48"/>
      <c r="TOP32" s="48"/>
      <c r="TOQ32" s="48"/>
      <c r="TOR32" s="48"/>
      <c r="TOS32" s="48"/>
      <c r="TOT32" s="48"/>
      <c r="TOU32" s="48"/>
      <c r="TOV32" s="48"/>
      <c r="TOW32" s="49"/>
      <c r="TOX32" s="48"/>
      <c r="TOY32" s="48"/>
      <c r="TOZ32" s="48"/>
      <c r="TPA32" s="48"/>
      <c r="TPB32" s="48"/>
      <c r="TPC32" s="48"/>
      <c r="TPD32" s="48"/>
      <c r="TPE32" s="48"/>
      <c r="TPF32" s="48"/>
      <c r="TPG32" s="48"/>
      <c r="TPH32" s="48"/>
      <c r="TPI32" s="48"/>
      <c r="TPJ32" s="48"/>
      <c r="TPK32" s="49"/>
      <c r="TPL32" s="48"/>
      <c r="TPM32" s="48"/>
      <c r="TPN32" s="48"/>
      <c r="TPO32" s="48"/>
      <c r="TPP32" s="48"/>
      <c r="TPQ32" s="48"/>
      <c r="TPR32" s="48"/>
      <c r="TPS32" s="48"/>
      <c r="TPT32" s="48"/>
      <c r="TPU32" s="48"/>
      <c r="TPV32" s="48"/>
      <c r="TPW32" s="48"/>
      <c r="TPX32" s="48"/>
      <c r="TPY32" s="49"/>
      <c r="TPZ32" s="48"/>
      <c r="TQA32" s="48"/>
      <c r="TQB32" s="48"/>
      <c r="TQC32" s="48"/>
      <c r="TQD32" s="48"/>
      <c r="TQE32" s="48"/>
      <c r="TQF32" s="48"/>
      <c r="TQG32" s="48"/>
      <c r="TQH32" s="48"/>
      <c r="TQI32" s="48"/>
      <c r="TQJ32" s="48"/>
      <c r="TQK32" s="48"/>
      <c r="TQL32" s="48"/>
      <c r="TQM32" s="49"/>
      <c r="TQN32" s="48"/>
      <c r="TQO32" s="48"/>
      <c r="TQP32" s="48"/>
      <c r="TQQ32" s="48"/>
      <c r="TQR32" s="48"/>
      <c r="TQS32" s="48"/>
      <c r="TQT32" s="48"/>
      <c r="TQU32" s="48"/>
      <c r="TQV32" s="48"/>
      <c r="TQW32" s="48"/>
      <c r="TQX32" s="48"/>
      <c r="TQY32" s="48"/>
      <c r="TQZ32" s="48"/>
      <c r="TRA32" s="49"/>
      <c r="TRB32" s="48"/>
      <c r="TRC32" s="48"/>
      <c r="TRD32" s="48"/>
      <c r="TRE32" s="48"/>
      <c r="TRF32" s="48"/>
      <c r="TRG32" s="48"/>
      <c r="TRH32" s="48"/>
      <c r="TRI32" s="48"/>
      <c r="TRJ32" s="48"/>
      <c r="TRK32" s="48"/>
      <c r="TRL32" s="48"/>
      <c r="TRM32" s="48"/>
      <c r="TRN32" s="48"/>
      <c r="TRO32" s="49"/>
      <c r="TRP32" s="48"/>
      <c r="TRQ32" s="48"/>
      <c r="TRR32" s="48"/>
      <c r="TRS32" s="48"/>
      <c r="TRT32" s="48"/>
      <c r="TRU32" s="48"/>
      <c r="TRV32" s="48"/>
      <c r="TRW32" s="48"/>
      <c r="TRX32" s="48"/>
      <c r="TRY32" s="48"/>
      <c r="TRZ32" s="48"/>
      <c r="TSA32" s="48"/>
      <c r="TSB32" s="48"/>
      <c r="TSC32" s="49"/>
      <c r="TSD32" s="48"/>
      <c r="TSE32" s="48"/>
      <c r="TSF32" s="48"/>
      <c r="TSG32" s="48"/>
      <c r="TSH32" s="48"/>
      <c r="TSI32" s="48"/>
      <c r="TSJ32" s="48"/>
      <c r="TSK32" s="48"/>
      <c r="TSL32" s="48"/>
      <c r="TSM32" s="48"/>
      <c r="TSN32" s="48"/>
      <c r="TSO32" s="48"/>
      <c r="TSP32" s="48"/>
      <c r="TSQ32" s="49"/>
      <c r="TSR32" s="48"/>
      <c r="TSS32" s="48"/>
      <c r="TST32" s="48"/>
      <c r="TSU32" s="48"/>
      <c r="TSV32" s="48"/>
      <c r="TSW32" s="48"/>
      <c r="TSX32" s="48"/>
      <c r="TSY32" s="48"/>
      <c r="TSZ32" s="48"/>
      <c r="TTA32" s="48"/>
      <c r="TTB32" s="48"/>
      <c r="TTC32" s="48"/>
      <c r="TTD32" s="48"/>
      <c r="TTE32" s="49"/>
      <c r="TTF32" s="48"/>
      <c r="TTG32" s="48"/>
      <c r="TTH32" s="48"/>
      <c r="TTI32" s="48"/>
      <c r="TTJ32" s="48"/>
      <c r="TTK32" s="48"/>
      <c r="TTL32" s="48"/>
      <c r="TTM32" s="48"/>
      <c r="TTN32" s="48"/>
      <c r="TTO32" s="48"/>
      <c r="TTP32" s="48"/>
      <c r="TTQ32" s="48"/>
      <c r="TTR32" s="48"/>
      <c r="TTS32" s="49"/>
      <c r="TTT32" s="48"/>
      <c r="TTU32" s="48"/>
      <c r="TTV32" s="48"/>
      <c r="TTW32" s="48"/>
      <c r="TTX32" s="48"/>
      <c r="TTY32" s="48"/>
      <c r="TTZ32" s="48"/>
      <c r="TUA32" s="48"/>
      <c r="TUB32" s="48"/>
      <c r="TUC32" s="48"/>
      <c r="TUD32" s="48"/>
      <c r="TUE32" s="48"/>
      <c r="TUF32" s="48"/>
      <c r="TUG32" s="49"/>
      <c r="TUH32" s="48"/>
      <c r="TUI32" s="48"/>
      <c r="TUJ32" s="48"/>
      <c r="TUK32" s="48"/>
      <c r="TUL32" s="48"/>
      <c r="TUM32" s="48"/>
      <c r="TUN32" s="48"/>
      <c r="TUO32" s="48"/>
      <c r="TUP32" s="48"/>
      <c r="TUQ32" s="48"/>
      <c r="TUR32" s="48"/>
      <c r="TUS32" s="48"/>
      <c r="TUT32" s="48"/>
      <c r="TUU32" s="49"/>
      <c r="TUV32" s="48"/>
      <c r="TUW32" s="48"/>
      <c r="TUX32" s="48"/>
      <c r="TUY32" s="48"/>
      <c r="TUZ32" s="48"/>
      <c r="TVA32" s="48"/>
      <c r="TVB32" s="48"/>
      <c r="TVC32" s="48"/>
      <c r="TVD32" s="48"/>
      <c r="TVE32" s="48"/>
      <c r="TVF32" s="48"/>
      <c r="TVG32" s="48"/>
      <c r="TVH32" s="48"/>
      <c r="TVI32" s="49"/>
      <c r="TVJ32" s="48"/>
      <c r="TVK32" s="48"/>
      <c r="TVL32" s="48"/>
      <c r="TVM32" s="48"/>
      <c r="TVN32" s="48"/>
      <c r="TVO32" s="48"/>
      <c r="TVP32" s="48"/>
      <c r="TVQ32" s="48"/>
      <c r="TVR32" s="48"/>
      <c r="TVS32" s="48"/>
      <c r="TVT32" s="48"/>
      <c r="TVU32" s="48"/>
      <c r="TVV32" s="48"/>
      <c r="TVW32" s="49"/>
      <c r="TVX32" s="48"/>
      <c r="TVY32" s="48"/>
      <c r="TVZ32" s="48"/>
      <c r="TWA32" s="48"/>
      <c r="TWB32" s="48"/>
      <c r="TWC32" s="48"/>
      <c r="TWD32" s="48"/>
      <c r="TWE32" s="48"/>
      <c r="TWF32" s="48"/>
      <c r="TWG32" s="48"/>
      <c r="TWH32" s="48"/>
      <c r="TWI32" s="48"/>
      <c r="TWJ32" s="48"/>
      <c r="TWK32" s="49"/>
      <c r="TWL32" s="48"/>
      <c r="TWM32" s="48"/>
      <c r="TWN32" s="48"/>
      <c r="TWO32" s="48"/>
      <c r="TWP32" s="48"/>
      <c r="TWQ32" s="48"/>
      <c r="TWR32" s="48"/>
      <c r="TWS32" s="48"/>
      <c r="TWT32" s="48"/>
      <c r="TWU32" s="48"/>
      <c r="TWV32" s="48"/>
      <c r="TWW32" s="48"/>
      <c r="TWX32" s="48"/>
      <c r="TWY32" s="49"/>
      <c r="TWZ32" s="48"/>
      <c r="TXA32" s="48"/>
      <c r="TXB32" s="48"/>
      <c r="TXC32" s="48"/>
      <c r="TXD32" s="48"/>
      <c r="TXE32" s="48"/>
      <c r="TXF32" s="48"/>
      <c r="TXG32" s="48"/>
      <c r="TXH32" s="48"/>
      <c r="TXI32" s="48"/>
      <c r="TXJ32" s="48"/>
      <c r="TXK32" s="48"/>
      <c r="TXL32" s="48"/>
      <c r="TXM32" s="49"/>
      <c r="TXN32" s="48"/>
      <c r="TXO32" s="48"/>
      <c r="TXP32" s="48"/>
      <c r="TXQ32" s="48"/>
      <c r="TXR32" s="48"/>
      <c r="TXS32" s="48"/>
      <c r="TXT32" s="48"/>
      <c r="TXU32" s="48"/>
      <c r="TXV32" s="48"/>
      <c r="TXW32" s="48"/>
      <c r="TXX32" s="48"/>
      <c r="TXY32" s="48"/>
      <c r="TXZ32" s="48"/>
      <c r="TYA32" s="49"/>
      <c r="TYB32" s="48"/>
      <c r="TYC32" s="48"/>
      <c r="TYD32" s="48"/>
      <c r="TYE32" s="48"/>
      <c r="TYF32" s="48"/>
      <c r="TYG32" s="48"/>
      <c r="TYH32" s="48"/>
      <c r="TYI32" s="48"/>
      <c r="TYJ32" s="48"/>
      <c r="TYK32" s="48"/>
      <c r="TYL32" s="48"/>
      <c r="TYM32" s="48"/>
      <c r="TYN32" s="48"/>
      <c r="TYO32" s="49"/>
      <c r="TYP32" s="48"/>
      <c r="TYQ32" s="48"/>
      <c r="TYR32" s="48"/>
      <c r="TYS32" s="48"/>
      <c r="TYT32" s="48"/>
      <c r="TYU32" s="48"/>
      <c r="TYV32" s="48"/>
      <c r="TYW32" s="48"/>
      <c r="TYX32" s="48"/>
      <c r="TYY32" s="48"/>
      <c r="TYZ32" s="48"/>
      <c r="TZA32" s="48"/>
      <c r="TZB32" s="48"/>
      <c r="TZC32" s="49"/>
      <c r="TZD32" s="48"/>
      <c r="TZE32" s="48"/>
      <c r="TZF32" s="48"/>
      <c r="TZG32" s="48"/>
      <c r="TZH32" s="48"/>
      <c r="TZI32" s="48"/>
      <c r="TZJ32" s="48"/>
      <c r="TZK32" s="48"/>
      <c r="TZL32" s="48"/>
      <c r="TZM32" s="48"/>
      <c r="TZN32" s="48"/>
      <c r="TZO32" s="48"/>
      <c r="TZP32" s="48"/>
      <c r="TZQ32" s="49"/>
      <c r="TZR32" s="48"/>
      <c r="TZS32" s="48"/>
      <c r="TZT32" s="48"/>
      <c r="TZU32" s="48"/>
      <c r="TZV32" s="48"/>
      <c r="TZW32" s="48"/>
      <c r="TZX32" s="48"/>
      <c r="TZY32" s="48"/>
      <c r="TZZ32" s="48"/>
      <c r="UAA32" s="48"/>
      <c r="UAB32" s="48"/>
      <c r="UAC32" s="48"/>
      <c r="UAD32" s="48"/>
      <c r="UAE32" s="49"/>
      <c r="UAF32" s="48"/>
      <c r="UAG32" s="48"/>
      <c r="UAH32" s="48"/>
      <c r="UAI32" s="48"/>
      <c r="UAJ32" s="48"/>
      <c r="UAK32" s="48"/>
      <c r="UAL32" s="48"/>
      <c r="UAM32" s="48"/>
      <c r="UAN32" s="48"/>
      <c r="UAO32" s="48"/>
      <c r="UAP32" s="48"/>
      <c r="UAQ32" s="48"/>
      <c r="UAR32" s="48"/>
      <c r="UAS32" s="49"/>
      <c r="UAT32" s="48"/>
      <c r="UAU32" s="48"/>
      <c r="UAV32" s="48"/>
      <c r="UAW32" s="48"/>
      <c r="UAX32" s="48"/>
      <c r="UAY32" s="48"/>
      <c r="UAZ32" s="48"/>
      <c r="UBA32" s="48"/>
      <c r="UBB32" s="48"/>
      <c r="UBC32" s="48"/>
      <c r="UBD32" s="48"/>
      <c r="UBE32" s="48"/>
      <c r="UBF32" s="48"/>
      <c r="UBG32" s="49"/>
      <c r="UBH32" s="48"/>
      <c r="UBI32" s="48"/>
      <c r="UBJ32" s="48"/>
      <c r="UBK32" s="48"/>
      <c r="UBL32" s="48"/>
      <c r="UBM32" s="48"/>
      <c r="UBN32" s="48"/>
      <c r="UBO32" s="48"/>
      <c r="UBP32" s="48"/>
      <c r="UBQ32" s="48"/>
      <c r="UBR32" s="48"/>
      <c r="UBS32" s="48"/>
      <c r="UBT32" s="48"/>
      <c r="UBU32" s="49"/>
      <c r="UBV32" s="48"/>
      <c r="UBW32" s="48"/>
      <c r="UBX32" s="48"/>
      <c r="UBY32" s="48"/>
      <c r="UBZ32" s="48"/>
      <c r="UCA32" s="48"/>
      <c r="UCB32" s="48"/>
      <c r="UCC32" s="48"/>
      <c r="UCD32" s="48"/>
      <c r="UCE32" s="48"/>
      <c r="UCF32" s="48"/>
      <c r="UCG32" s="48"/>
      <c r="UCH32" s="48"/>
      <c r="UCI32" s="49"/>
      <c r="UCJ32" s="48"/>
      <c r="UCK32" s="48"/>
      <c r="UCL32" s="48"/>
      <c r="UCM32" s="48"/>
      <c r="UCN32" s="48"/>
      <c r="UCO32" s="48"/>
      <c r="UCP32" s="48"/>
      <c r="UCQ32" s="48"/>
      <c r="UCR32" s="48"/>
      <c r="UCS32" s="48"/>
      <c r="UCT32" s="48"/>
      <c r="UCU32" s="48"/>
      <c r="UCV32" s="48"/>
      <c r="UCW32" s="49"/>
      <c r="UCX32" s="48"/>
      <c r="UCY32" s="48"/>
      <c r="UCZ32" s="48"/>
      <c r="UDA32" s="48"/>
      <c r="UDB32" s="48"/>
      <c r="UDC32" s="48"/>
      <c r="UDD32" s="48"/>
      <c r="UDE32" s="48"/>
      <c r="UDF32" s="48"/>
      <c r="UDG32" s="48"/>
      <c r="UDH32" s="48"/>
      <c r="UDI32" s="48"/>
      <c r="UDJ32" s="48"/>
      <c r="UDK32" s="49"/>
      <c r="UDL32" s="48"/>
      <c r="UDM32" s="48"/>
      <c r="UDN32" s="48"/>
      <c r="UDO32" s="48"/>
      <c r="UDP32" s="48"/>
      <c r="UDQ32" s="48"/>
      <c r="UDR32" s="48"/>
      <c r="UDS32" s="48"/>
      <c r="UDT32" s="48"/>
      <c r="UDU32" s="48"/>
      <c r="UDV32" s="48"/>
      <c r="UDW32" s="48"/>
      <c r="UDX32" s="48"/>
      <c r="UDY32" s="49"/>
      <c r="UDZ32" s="48"/>
      <c r="UEA32" s="48"/>
      <c r="UEB32" s="48"/>
      <c r="UEC32" s="48"/>
      <c r="UED32" s="48"/>
      <c r="UEE32" s="48"/>
      <c r="UEF32" s="48"/>
      <c r="UEG32" s="48"/>
      <c r="UEH32" s="48"/>
      <c r="UEI32" s="48"/>
      <c r="UEJ32" s="48"/>
      <c r="UEK32" s="48"/>
      <c r="UEL32" s="48"/>
      <c r="UEM32" s="49"/>
      <c r="UEN32" s="48"/>
      <c r="UEO32" s="48"/>
      <c r="UEP32" s="48"/>
      <c r="UEQ32" s="48"/>
      <c r="UER32" s="48"/>
      <c r="UES32" s="48"/>
      <c r="UET32" s="48"/>
      <c r="UEU32" s="48"/>
      <c r="UEV32" s="48"/>
      <c r="UEW32" s="48"/>
      <c r="UEX32" s="48"/>
      <c r="UEY32" s="48"/>
      <c r="UEZ32" s="48"/>
      <c r="UFA32" s="49"/>
      <c r="UFB32" s="48"/>
      <c r="UFC32" s="48"/>
      <c r="UFD32" s="48"/>
      <c r="UFE32" s="48"/>
      <c r="UFF32" s="48"/>
      <c r="UFG32" s="48"/>
      <c r="UFH32" s="48"/>
      <c r="UFI32" s="48"/>
      <c r="UFJ32" s="48"/>
      <c r="UFK32" s="48"/>
      <c r="UFL32" s="48"/>
      <c r="UFM32" s="48"/>
      <c r="UFN32" s="48"/>
      <c r="UFO32" s="49"/>
      <c r="UFP32" s="48"/>
      <c r="UFQ32" s="48"/>
      <c r="UFR32" s="48"/>
      <c r="UFS32" s="48"/>
      <c r="UFT32" s="48"/>
      <c r="UFU32" s="48"/>
      <c r="UFV32" s="48"/>
      <c r="UFW32" s="48"/>
      <c r="UFX32" s="48"/>
      <c r="UFY32" s="48"/>
      <c r="UFZ32" s="48"/>
      <c r="UGA32" s="48"/>
      <c r="UGB32" s="48"/>
      <c r="UGC32" s="49"/>
      <c r="UGD32" s="48"/>
      <c r="UGE32" s="48"/>
      <c r="UGF32" s="48"/>
      <c r="UGG32" s="48"/>
      <c r="UGH32" s="48"/>
      <c r="UGI32" s="48"/>
      <c r="UGJ32" s="48"/>
      <c r="UGK32" s="48"/>
      <c r="UGL32" s="48"/>
      <c r="UGM32" s="48"/>
      <c r="UGN32" s="48"/>
      <c r="UGO32" s="48"/>
      <c r="UGP32" s="48"/>
      <c r="UGQ32" s="49"/>
      <c r="UGR32" s="48"/>
      <c r="UGS32" s="48"/>
      <c r="UGT32" s="48"/>
      <c r="UGU32" s="48"/>
      <c r="UGV32" s="48"/>
      <c r="UGW32" s="48"/>
      <c r="UGX32" s="48"/>
      <c r="UGY32" s="48"/>
      <c r="UGZ32" s="48"/>
      <c r="UHA32" s="48"/>
      <c r="UHB32" s="48"/>
      <c r="UHC32" s="48"/>
      <c r="UHD32" s="48"/>
      <c r="UHE32" s="49"/>
      <c r="UHF32" s="48"/>
      <c r="UHG32" s="48"/>
      <c r="UHH32" s="48"/>
      <c r="UHI32" s="48"/>
      <c r="UHJ32" s="48"/>
      <c r="UHK32" s="48"/>
      <c r="UHL32" s="48"/>
      <c r="UHM32" s="48"/>
      <c r="UHN32" s="48"/>
      <c r="UHO32" s="48"/>
      <c r="UHP32" s="48"/>
      <c r="UHQ32" s="48"/>
      <c r="UHR32" s="48"/>
      <c r="UHS32" s="49"/>
      <c r="UHT32" s="48"/>
      <c r="UHU32" s="48"/>
      <c r="UHV32" s="48"/>
      <c r="UHW32" s="48"/>
      <c r="UHX32" s="48"/>
      <c r="UHY32" s="48"/>
      <c r="UHZ32" s="48"/>
      <c r="UIA32" s="48"/>
      <c r="UIB32" s="48"/>
      <c r="UIC32" s="48"/>
      <c r="UID32" s="48"/>
      <c r="UIE32" s="48"/>
      <c r="UIF32" s="48"/>
      <c r="UIG32" s="49"/>
      <c r="UIH32" s="48"/>
      <c r="UII32" s="48"/>
      <c r="UIJ32" s="48"/>
      <c r="UIK32" s="48"/>
      <c r="UIL32" s="48"/>
      <c r="UIM32" s="48"/>
      <c r="UIN32" s="48"/>
      <c r="UIO32" s="48"/>
      <c r="UIP32" s="48"/>
      <c r="UIQ32" s="48"/>
      <c r="UIR32" s="48"/>
      <c r="UIS32" s="48"/>
      <c r="UIT32" s="48"/>
      <c r="UIU32" s="49"/>
      <c r="UIV32" s="48"/>
      <c r="UIW32" s="48"/>
      <c r="UIX32" s="48"/>
      <c r="UIY32" s="48"/>
      <c r="UIZ32" s="48"/>
      <c r="UJA32" s="48"/>
      <c r="UJB32" s="48"/>
      <c r="UJC32" s="48"/>
      <c r="UJD32" s="48"/>
      <c r="UJE32" s="48"/>
      <c r="UJF32" s="48"/>
      <c r="UJG32" s="48"/>
      <c r="UJH32" s="48"/>
      <c r="UJI32" s="49"/>
      <c r="UJJ32" s="48"/>
      <c r="UJK32" s="48"/>
      <c r="UJL32" s="48"/>
      <c r="UJM32" s="48"/>
      <c r="UJN32" s="48"/>
      <c r="UJO32" s="48"/>
      <c r="UJP32" s="48"/>
      <c r="UJQ32" s="48"/>
      <c r="UJR32" s="48"/>
      <c r="UJS32" s="48"/>
      <c r="UJT32" s="48"/>
      <c r="UJU32" s="48"/>
      <c r="UJV32" s="48"/>
      <c r="UJW32" s="49"/>
      <c r="UJX32" s="48"/>
      <c r="UJY32" s="48"/>
      <c r="UJZ32" s="48"/>
      <c r="UKA32" s="48"/>
      <c r="UKB32" s="48"/>
      <c r="UKC32" s="48"/>
      <c r="UKD32" s="48"/>
      <c r="UKE32" s="48"/>
      <c r="UKF32" s="48"/>
      <c r="UKG32" s="48"/>
      <c r="UKH32" s="48"/>
      <c r="UKI32" s="48"/>
      <c r="UKJ32" s="48"/>
      <c r="UKK32" s="49"/>
      <c r="UKL32" s="48"/>
      <c r="UKM32" s="48"/>
      <c r="UKN32" s="48"/>
      <c r="UKO32" s="48"/>
      <c r="UKP32" s="48"/>
      <c r="UKQ32" s="48"/>
      <c r="UKR32" s="48"/>
      <c r="UKS32" s="48"/>
      <c r="UKT32" s="48"/>
      <c r="UKU32" s="48"/>
      <c r="UKV32" s="48"/>
      <c r="UKW32" s="48"/>
      <c r="UKX32" s="48"/>
      <c r="UKY32" s="49"/>
      <c r="UKZ32" s="48"/>
      <c r="ULA32" s="48"/>
      <c r="ULB32" s="48"/>
      <c r="ULC32" s="48"/>
      <c r="ULD32" s="48"/>
      <c r="ULE32" s="48"/>
      <c r="ULF32" s="48"/>
      <c r="ULG32" s="48"/>
      <c r="ULH32" s="48"/>
      <c r="ULI32" s="48"/>
      <c r="ULJ32" s="48"/>
      <c r="ULK32" s="48"/>
      <c r="ULL32" s="48"/>
      <c r="ULM32" s="49"/>
      <c r="ULN32" s="48"/>
      <c r="ULO32" s="48"/>
      <c r="ULP32" s="48"/>
      <c r="ULQ32" s="48"/>
      <c r="ULR32" s="48"/>
      <c r="ULS32" s="48"/>
      <c r="ULT32" s="48"/>
      <c r="ULU32" s="48"/>
      <c r="ULV32" s="48"/>
      <c r="ULW32" s="48"/>
      <c r="ULX32" s="48"/>
      <c r="ULY32" s="48"/>
      <c r="ULZ32" s="48"/>
      <c r="UMA32" s="49"/>
      <c r="UMB32" s="48"/>
      <c r="UMC32" s="48"/>
      <c r="UMD32" s="48"/>
      <c r="UME32" s="48"/>
      <c r="UMF32" s="48"/>
      <c r="UMG32" s="48"/>
      <c r="UMH32" s="48"/>
      <c r="UMI32" s="48"/>
      <c r="UMJ32" s="48"/>
      <c r="UMK32" s="48"/>
      <c r="UML32" s="48"/>
      <c r="UMM32" s="48"/>
      <c r="UMN32" s="48"/>
      <c r="UMO32" s="49"/>
      <c r="UMP32" s="48"/>
      <c r="UMQ32" s="48"/>
      <c r="UMR32" s="48"/>
      <c r="UMS32" s="48"/>
      <c r="UMT32" s="48"/>
      <c r="UMU32" s="48"/>
      <c r="UMV32" s="48"/>
      <c r="UMW32" s="48"/>
      <c r="UMX32" s="48"/>
      <c r="UMY32" s="48"/>
      <c r="UMZ32" s="48"/>
      <c r="UNA32" s="48"/>
      <c r="UNB32" s="48"/>
      <c r="UNC32" s="49"/>
      <c r="UND32" s="48"/>
      <c r="UNE32" s="48"/>
      <c r="UNF32" s="48"/>
      <c r="UNG32" s="48"/>
      <c r="UNH32" s="48"/>
      <c r="UNI32" s="48"/>
      <c r="UNJ32" s="48"/>
      <c r="UNK32" s="48"/>
      <c r="UNL32" s="48"/>
      <c r="UNM32" s="48"/>
      <c r="UNN32" s="48"/>
      <c r="UNO32" s="48"/>
      <c r="UNP32" s="48"/>
      <c r="UNQ32" s="49"/>
      <c r="UNR32" s="48"/>
      <c r="UNS32" s="48"/>
      <c r="UNT32" s="48"/>
      <c r="UNU32" s="48"/>
      <c r="UNV32" s="48"/>
      <c r="UNW32" s="48"/>
      <c r="UNX32" s="48"/>
      <c r="UNY32" s="48"/>
      <c r="UNZ32" s="48"/>
      <c r="UOA32" s="48"/>
      <c r="UOB32" s="48"/>
      <c r="UOC32" s="48"/>
      <c r="UOD32" s="48"/>
      <c r="UOE32" s="49"/>
      <c r="UOF32" s="48"/>
      <c r="UOG32" s="48"/>
      <c r="UOH32" s="48"/>
      <c r="UOI32" s="48"/>
      <c r="UOJ32" s="48"/>
      <c r="UOK32" s="48"/>
      <c r="UOL32" s="48"/>
      <c r="UOM32" s="48"/>
      <c r="UON32" s="48"/>
      <c r="UOO32" s="48"/>
      <c r="UOP32" s="48"/>
      <c r="UOQ32" s="48"/>
      <c r="UOR32" s="48"/>
      <c r="UOS32" s="49"/>
      <c r="UOT32" s="48"/>
      <c r="UOU32" s="48"/>
      <c r="UOV32" s="48"/>
      <c r="UOW32" s="48"/>
      <c r="UOX32" s="48"/>
      <c r="UOY32" s="48"/>
      <c r="UOZ32" s="48"/>
      <c r="UPA32" s="48"/>
      <c r="UPB32" s="48"/>
      <c r="UPC32" s="48"/>
      <c r="UPD32" s="48"/>
      <c r="UPE32" s="48"/>
      <c r="UPF32" s="48"/>
      <c r="UPG32" s="49"/>
      <c r="UPH32" s="48"/>
      <c r="UPI32" s="48"/>
      <c r="UPJ32" s="48"/>
      <c r="UPK32" s="48"/>
      <c r="UPL32" s="48"/>
      <c r="UPM32" s="48"/>
      <c r="UPN32" s="48"/>
      <c r="UPO32" s="48"/>
      <c r="UPP32" s="48"/>
      <c r="UPQ32" s="48"/>
      <c r="UPR32" s="48"/>
      <c r="UPS32" s="48"/>
      <c r="UPT32" s="48"/>
      <c r="UPU32" s="49"/>
      <c r="UPV32" s="48"/>
      <c r="UPW32" s="48"/>
      <c r="UPX32" s="48"/>
      <c r="UPY32" s="48"/>
      <c r="UPZ32" s="48"/>
      <c r="UQA32" s="48"/>
      <c r="UQB32" s="48"/>
      <c r="UQC32" s="48"/>
      <c r="UQD32" s="48"/>
      <c r="UQE32" s="48"/>
      <c r="UQF32" s="48"/>
      <c r="UQG32" s="48"/>
      <c r="UQH32" s="48"/>
      <c r="UQI32" s="49"/>
      <c r="UQJ32" s="48"/>
      <c r="UQK32" s="48"/>
      <c r="UQL32" s="48"/>
      <c r="UQM32" s="48"/>
      <c r="UQN32" s="48"/>
      <c r="UQO32" s="48"/>
      <c r="UQP32" s="48"/>
      <c r="UQQ32" s="48"/>
      <c r="UQR32" s="48"/>
      <c r="UQS32" s="48"/>
      <c r="UQT32" s="48"/>
      <c r="UQU32" s="48"/>
      <c r="UQV32" s="48"/>
      <c r="UQW32" s="49"/>
      <c r="UQX32" s="48"/>
      <c r="UQY32" s="48"/>
      <c r="UQZ32" s="48"/>
      <c r="URA32" s="48"/>
      <c r="URB32" s="48"/>
      <c r="URC32" s="48"/>
      <c r="URD32" s="48"/>
      <c r="URE32" s="48"/>
      <c r="URF32" s="48"/>
      <c r="URG32" s="48"/>
      <c r="URH32" s="48"/>
      <c r="URI32" s="48"/>
      <c r="URJ32" s="48"/>
      <c r="URK32" s="49"/>
      <c r="URL32" s="48"/>
      <c r="URM32" s="48"/>
      <c r="URN32" s="48"/>
      <c r="URO32" s="48"/>
      <c r="URP32" s="48"/>
      <c r="URQ32" s="48"/>
      <c r="URR32" s="48"/>
      <c r="URS32" s="48"/>
      <c r="URT32" s="48"/>
      <c r="URU32" s="48"/>
      <c r="URV32" s="48"/>
      <c r="URW32" s="48"/>
      <c r="URX32" s="48"/>
      <c r="URY32" s="49"/>
      <c r="URZ32" s="48"/>
      <c r="USA32" s="48"/>
      <c r="USB32" s="48"/>
      <c r="USC32" s="48"/>
      <c r="USD32" s="48"/>
      <c r="USE32" s="48"/>
      <c r="USF32" s="48"/>
      <c r="USG32" s="48"/>
      <c r="USH32" s="48"/>
      <c r="USI32" s="48"/>
      <c r="USJ32" s="48"/>
      <c r="USK32" s="48"/>
      <c r="USL32" s="48"/>
      <c r="USM32" s="49"/>
      <c r="USN32" s="48"/>
      <c r="USO32" s="48"/>
      <c r="USP32" s="48"/>
      <c r="USQ32" s="48"/>
      <c r="USR32" s="48"/>
      <c r="USS32" s="48"/>
      <c r="UST32" s="48"/>
      <c r="USU32" s="48"/>
      <c r="USV32" s="48"/>
      <c r="USW32" s="48"/>
      <c r="USX32" s="48"/>
      <c r="USY32" s="48"/>
      <c r="USZ32" s="48"/>
      <c r="UTA32" s="49"/>
      <c r="UTB32" s="48"/>
      <c r="UTC32" s="48"/>
      <c r="UTD32" s="48"/>
      <c r="UTE32" s="48"/>
      <c r="UTF32" s="48"/>
      <c r="UTG32" s="48"/>
      <c r="UTH32" s="48"/>
      <c r="UTI32" s="48"/>
      <c r="UTJ32" s="48"/>
      <c r="UTK32" s="48"/>
      <c r="UTL32" s="48"/>
      <c r="UTM32" s="48"/>
      <c r="UTN32" s="48"/>
      <c r="UTO32" s="49"/>
      <c r="UTP32" s="48"/>
      <c r="UTQ32" s="48"/>
      <c r="UTR32" s="48"/>
      <c r="UTS32" s="48"/>
      <c r="UTT32" s="48"/>
      <c r="UTU32" s="48"/>
      <c r="UTV32" s="48"/>
      <c r="UTW32" s="48"/>
      <c r="UTX32" s="48"/>
      <c r="UTY32" s="48"/>
      <c r="UTZ32" s="48"/>
      <c r="UUA32" s="48"/>
      <c r="UUB32" s="48"/>
      <c r="UUC32" s="49"/>
      <c r="UUD32" s="48"/>
      <c r="UUE32" s="48"/>
      <c r="UUF32" s="48"/>
      <c r="UUG32" s="48"/>
      <c r="UUH32" s="48"/>
      <c r="UUI32" s="48"/>
      <c r="UUJ32" s="48"/>
      <c r="UUK32" s="48"/>
      <c r="UUL32" s="48"/>
      <c r="UUM32" s="48"/>
      <c r="UUN32" s="48"/>
      <c r="UUO32" s="48"/>
      <c r="UUP32" s="48"/>
      <c r="UUQ32" s="49"/>
      <c r="UUR32" s="48"/>
      <c r="UUS32" s="48"/>
      <c r="UUT32" s="48"/>
      <c r="UUU32" s="48"/>
      <c r="UUV32" s="48"/>
      <c r="UUW32" s="48"/>
      <c r="UUX32" s="48"/>
      <c r="UUY32" s="48"/>
      <c r="UUZ32" s="48"/>
      <c r="UVA32" s="48"/>
      <c r="UVB32" s="48"/>
      <c r="UVC32" s="48"/>
      <c r="UVD32" s="48"/>
      <c r="UVE32" s="49"/>
      <c r="UVF32" s="48"/>
      <c r="UVG32" s="48"/>
      <c r="UVH32" s="48"/>
      <c r="UVI32" s="48"/>
      <c r="UVJ32" s="48"/>
      <c r="UVK32" s="48"/>
      <c r="UVL32" s="48"/>
      <c r="UVM32" s="48"/>
      <c r="UVN32" s="48"/>
      <c r="UVO32" s="48"/>
      <c r="UVP32" s="48"/>
      <c r="UVQ32" s="48"/>
      <c r="UVR32" s="48"/>
      <c r="UVS32" s="49"/>
      <c r="UVT32" s="48"/>
      <c r="UVU32" s="48"/>
      <c r="UVV32" s="48"/>
      <c r="UVW32" s="48"/>
      <c r="UVX32" s="48"/>
      <c r="UVY32" s="48"/>
      <c r="UVZ32" s="48"/>
      <c r="UWA32" s="48"/>
      <c r="UWB32" s="48"/>
      <c r="UWC32" s="48"/>
      <c r="UWD32" s="48"/>
      <c r="UWE32" s="48"/>
      <c r="UWF32" s="48"/>
      <c r="UWG32" s="49"/>
      <c r="UWH32" s="48"/>
      <c r="UWI32" s="48"/>
      <c r="UWJ32" s="48"/>
      <c r="UWK32" s="48"/>
      <c r="UWL32" s="48"/>
      <c r="UWM32" s="48"/>
      <c r="UWN32" s="48"/>
      <c r="UWO32" s="48"/>
      <c r="UWP32" s="48"/>
      <c r="UWQ32" s="48"/>
      <c r="UWR32" s="48"/>
      <c r="UWS32" s="48"/>
      <c r="UWT32" s="48"/>
      <c r="UWU32" s="49"/>
      <c r="UWV32" s="48"/>
      <c r="UWW32" s="48"/>
      <c r="UWX32" s="48"/>
      <c r="UWY32" s="48"/>
      <c r="UWZ32" s="48"/>
      <c r="UXA32" s="48"/>
      <c r="UXB32" s="48"/>
      <c r="UXC32" s="48"/>
      <c r="UXD32" s="48"/>
      <c r="UXE32" s="48"/>
      <c r="UXF32" s="48"/>
      <c r="UXG32" s="48"/>
      <c r="UXH32" s="48"/>
      <c r="UXI32" s="49"/>
      <c r="UXJ32" s="48"/>
      <c r="UXK32" s="48"/>
      <c r="UXL32" s="48"/>
      <c r="UXM32" s="48"/>
      <c r="UXN32" s="48"/>
      <c r="UXO32" s="48"/>
      <c r="UXP32" s="48"/>
      <c r="UXQ32" s="48"/>
      <c r="UXR32" s="48"/>
      <c r="UXS32" s="48"/>
      <c r="UXT32" s="48"/>
      <c r="UXU32" s="48"/>
      <c r="UXV32" s="48"/>
      <c r="UXW32" s="49"/>
      <c r="UXX32" s="48"/>
      <c r="UXY32" s="48"/>
      <c r="UXZ32" s="48"/>
      <c r="UYA32" s="48"/>
      <c r="UYB32" s="48"/>
      <c r="UYC32" s="48"/>
      <c r="UYD32" s="48"/>
      <c r="UYE32" s="48"/>
      <c r="UYF32" s="48"/>
      <c r="UYG32" s="48"/>
      <c r="UYH32" s="48"/>
      <c r="UYI32" s="48"/>
      <c r="UYJ32" s="48"/>
      <c r="UYK32" s="49"/>
      <c r="UYL32" s="48"/>
      <c r="UYM32" s="48"/>
      <c r="UYN32" s="48"/>
      <c r="UYO32" s="48"/>
      <c r="UYP32" s="48"/>
      <c r="UYQ32" s="48"/>
      <c r="UYR32" s="48"/>
      <c r="UYS32" s="48"/>
      <c r="UYT32" s="48"/>
      <c r="UYU32" s="48"/>
      <c r="UYV32" s="48"/>
      <c r="UYW32" s="48"/>
      <c r="UYX32" s="48"/>
      <c r="UYY32" s="49"/>
      <c r="UYZ32" s="48"/>
      <c r="UZA32" s="48"/>
      <c r="UZB32" s="48"/>
      <c r="UZC32" s="48"/>
      <c r="UZD32" s="48"/>
      <c r="UZE32" s="48"/>
      <c r="UZF32" s="48"/>
      <c r="UZG32" s="48"/>
      <c r="UZH32" s="48"/>
      <c r="UZI32" s="48"/>
      <c r="UZJ32" s="48"/>
      <c r="UZK32" s="48"/>
      <c r="UZL32" s="48"/>
      <c r="UZM32" s="49"/>
      <c r="UZN32" s="48"/>
      <c r="UZO32" s="48"/>
      <c r="UZP32" s="48"/>
      <c r="UZQ32" s="48"/>
      <c r="UZR32" s="48"/>
      <c r="UZS32" s="48"/>
      <c r="UZT32" s="48"/>
      <c r="UZU32" s="48"/>
      <c r="UZV32" s="48"/>
      <c r="UZW32" s="48"/>
      <c r="UZX32" s="48"/>
      <c r="UZY32" s="48"/>
      <c r="UZZ32" s="48"/>
      <c r="VAA32" s="49"/>
      <c r="VAB32" s="48"/>
      <c r="VAC32" s="48"/>
      <c r="VAD32" s="48"/>
      <c r="VAE32" s="48"/>
      <c r="VAF32" s="48"/>
      <c r="VAG32" s="48"/>
      <c r="VAH32" s="48"/>
      <c r="VAI32" s="48"/>
      <c r="VAJ32" s="48"/>
      <c r="VAK32" s="48"/>
      <c r="VAL32" s="48"/>
      <c r="VAM32" s="48"/>
      <c r="VAN32" s="48"/>
      <c r="VAO32" s="49"/>
      <c r="VAP32" s="48"/>
      <c r="VAQ32" s="48"/>
      <c r="VAR32" s="48"/>
      <c r="VAS32" s="48"/>
      <c r="VAT32" s="48"/>
      <c r="VAU32" s="48"/>
      <c r="VAV32" s="48"/>
      <c r="VAW32" s="48"/>
      <c r="VAX32" s="48"/>
      <c r="VAY32" s="48"/>
      <c r="VAZ32" s="48"/>
      <c r="VBA32" s="48"/>
      <c r="VBB32" s="48"/>
      <c r="VBC32" s="49"/>
      <c r="VBD32" s="48"/>
      <c r="VBE32" s="48"/>
      <c r="VBF32" s="48"/>
      <c r="VBG32" s="48"/>
      <c r="VBH32" s="48"/>
      <c r="VBI32" s="48"/>
      <c r="VBJ32" s="48"/>
      <c r="VBK32" s="48"/>
      <c r="VBL32" s="48"/>
      <c r="VBM32" s="48"/>
      <c r="VBN32" s="48"/>
      <c r="VBO32" s="48"/>
      <c r="VBP32" s="48"/>
      <c r="VBQ32" s="49"/>
      <c r="VBR32" s="48"/>
      <c r="VBS32" s="48"/>
      <c r="VBT32" s="48"/>
      <c r="VBU32" s="48"/>
      <c r="VBV32" s="48"/>
      <c r="VBW32" s="48"/>
      <c r="VBX32" s="48"/>
      <c r="VBY32" s="48"/>
      <c r="VBZ32" s="48"/>
      <c r="VCA32" s="48"/>
      <c r="VCB32" s="48"/>
      <c r="VCC32" s="48"/>
      <c r="VCD32" s="48"/>
      <c r="VCE32" s="49"/>
      <c r="VCF32" s="48"/>
      <c r="VCG32" s="48"/>
      <c r="VCH32" s="48"/>
      <c r="VCI32" s="48"/>
      <c r="VCJ32" s="48"/>
      <c r="VCK32" s="48"/>
      <c r="VCL32" s="48"/>
      <c r="VCM32" s="48"/>
      <c r="VCN32" s="48"/>
      <c r="VCO32" s="48"/>
      <c r="VCP32" s="48"/>
      <c r="VCQ32" s="48"/>
      <c r="VCR32" s="48"/>
      <c r="VCS32" s="49"/>
      <c r="VCT32" s="48"/>
      <c r="VCU32" s="48"/>
      <c r="VCV32" s="48"/>
      <c r="VCW32" s="48"/>
      <c r="VCX32" s="48"/>
      <c r="VCY32" s="48"/>
      <c r="VCZ32" s="48"/>
      <c r="VDA32" s="48"/>
      <c r="VDB32" s="48"/>
      <c r="VDC32" s="48"/>
      <c r="VDD32" s="48"/>
      <c r="VDE32" s="48"/>
      <c r="VDF32" s="48"/>
      <c r="VDG32" s="49"/>
      <c r="VDH32" s="48"/>
      <c r="VDI32" s="48"/>
      <c r="VDJ32" s="48"/>
      <c r="VDK32" s="48"/>
      <c r="VDL32" s="48"/>
      <c r="VDM32" s="48"/>
      <c r="VDN32" s="48"/>
      <c r="VDO32" s="48"/>
      <c r="VDP32" s="48"/>
      <c r="VDQ32" s="48"/>
      <c r="VDR32" s="48"/>
      <c r="VDS32" s="48"/>
      <c r="VDT32" s="48"/>
      <c r="VDU32" s="49"/>
      <c r="VDV32" s="48"/>
      <c r="VDW32" s="48"/>
      <c r="VDX32" s="48"/>
      <c r="VDY32" s="48"/>
      <c r="VDZ32" s="48"/>
      <c r="VEA32" s="48"/>
      <c r="VEB32" s="48"/>
      <c r="VEC32" s="48"/>
      <c r="VED32" s="48"/>
      <c r="VEE32" s="48"/>
      <c r="VEF32" s="48"/>
      <c r="VEG32" s="48"/>
      <c r="VEH32" s="48"/>
      <c r="VEI32" s="49"/>
      <c r="VEJ32" s="48"/>
      <c r="VEK32" s="48"/>
      <c r="VEL32" s="48"/>
      <c r="VEM32" s="48"/>
      <c r="VEN32" s="48"/>
      <c r="VEO32" s="48"/>
      <c r="VEP32" s="48"/>
      <c r="VEQ32" s="48"/>
      <c r="VER32" s="48"/>
      <c r="VES32" s="48"/>
      <c r="VET32" s="48"/>
      <c r="VEU32" s="48"/>
      <c r="VEV32" s="48"/>
      <c r="VEW32" s="49"/>
      <c r="VEX32" s="48"/>
      <c r="VEY32" s="48"/>
      <c r="VEZ32" s="48"/>
      <c r="VFA32" s="48"/>
      <c r="VFB32" s="48"/>
      <c r="VFC32" s="48"/>
      <c r="VFD32" s="48"/>
      <c r="VFE32" s="48"/>
      <c r="VFF32" s="48"/>
      <c r="VFG32" s="48"/>
      <c r="VFH32" s="48"/>
      <c r="VFI32" s="48"/>
      <c r="VFJ32" s="48"/>
      <c r="VFK32" s="49"/>
      <c r="VFL32" s="48"/>
      <c r="VFM32" s="48"/>
      <c r="VFN32" s="48"/>
      <c r="VFO32" s="48"/>
      <c r="VFP32" s="48"/>
      <c r="VFQ32" s="48"/>
      <c r="VFR32" s="48"/>
      <c r="VFS32" s="48"/>
      <c r="VFT32" s="48"/>
      <c r="VFU32" s="48"/>
      <c r="VFV32" s="48"/>
      <c r="VFW32" s="48"/>
      <c r="VFX32" s="48"/>
      <c r="VFY32" s="49"/>
      <c r="VFZ32" s="48"/>
      <c r="VGA32" s="48"/>
      <c r="VGB32" s="48"/>
      <c r="VGC32" s="48"/>
      <c r="VGD32" s="48"/>
      <c r="VGE32" s="48"/>
      <c r="VGF32" s="48"/>
      <c r="VGG32" s="48"/>
      <c r="VGH32" s="48"/>
      <c r="VGI32" s="48"/>
      <c r="VGJ32" s="48"/>
      <c r="VGK32" s="48"/>
      <c r="VGL32" s="48"/>
      <c r="VGM32" s="49"/>
      <c r="VGN32" s="48"/>
      <c r="VGO32" s="48"/>
      <c r="VGP32" s="48"/>
      <c r="VGQ32" s="48"/>
      <c r="VGR32" s="48"/>
      <c r="VGS32" s="48"/>
      <c r="VGT32" s="48"/>
      <c r="VGU32" s="48"/>
      <c r="VGV32" s="48"/>
      <c r="VGW32" s="48"/>
      <c r="VGX32" s="48"/>
      <c r="VGY32" s="48"/>
      <c r="VGZ32" s="48"/>
      <c r="VHA32" s="49"/>
      <c r="VHB32" s="48"/>
      <c r="VHC32" s="48"/>
      <c r="VHD32" s="48"/>
      <c r="VHE32" s="48"/>
      <c r="VHF32" s="48"/>
      <c r="VHG32" s="48"/>
      <c r="VHH32" s="48"/>
      <c r="VHI32" s="48"/>
      <c r="VHJ32" s="48"/>
      <c r="VHK32" s="48"/>
      <c r="VHL32" s="48"/>
      <c r="VHM32" s="48"/>
      <c r="VHN32" s="48"/>
      <c r="VHO32" s="49"/>
      <c r="VHP32" s="48"/>
      <c r="VHQ32" s="48"/>
      <c r="VHR32" s="48"/>
      <c r="VHS32" s="48"/>
      <c r="VHT32" s="48"/>
      <c r="VHU32" s="48"/>
      <c r="VHV32" s="48"/>
      <c r="VHW32" s="48"/>
      <c r="VHX32" s="48"/>
      <c r="VHY32" s="48"/>
      <c r="VHZ32" s="48"/>
      <c r="VIA32" s="48"/>
      <c r="VIB32" s="48"/>
      <c r="VIC32" s="49"/>
      <c r="VID32" s="48"/>
      <c r="VIE32" s="48"/>
      <c r="VIF32" s="48"/>
      <c r="VIG32" s="48"/>
      <c r="VIH32" s="48"/>
      <c r="VII32" s="48"/>
      <c r="VIJ32" s="48"/>
      <c r="VIK32" s="48"/>
      <c r="VIL32" s="48"/>
      <c r="VIM32" s="48"/>
      <c r="VIN32" s="48"/>
      <c r="VIO32" s="48"/>
      <c r="VIP32" s="48"/>
      <c r="VIQ32" s="49"/>
      <c r="VIR32" s="48"/>
      <c r="VIS32" s="48"/>
      <c r="VIT32" s="48"/>
      <c r="VIU32" s="48"/>
      <c r="VIV32" s="48"/>
      <c r="VIW32" s="48"/>
      <c r="VIX32" s="48"/>
      <c r="VIY32" s="48"/>
      <c r="VIZ32" s="48"/>
      <c r="VJA32" s="48"/>
      <c r="VJB32" s="48"/>
      <c r="VJC32" s="48"/>
      <c r="VJD32" s="48"/>
      <c r="VJE32" s="49"/>
      <c r="VJF32" s="48"/>
      <c r="VJG32" s="48"/>
      <c r="VJH32" s="48"/>
      <c r="VJI32" s="48"/>
      <c r="VJJ32" s="48"/>
      <c r="VJK32" s="48"/>
      <c r="VJL32" s="48"/>
      <c r="VJM32" s="48"/>
      <c r="VJN32" s="48"/>
      <c r="VJO32" s="48"/>
      <c r="VJP32" s="48"/>
      <c r="VJQ32" s="48"/>
      <c r="VJR32" s="48"/>
      <c r="VJS32" s="49"/>
      <c r="VJT32" s="48"/>
      <c r="VJU32" s="48"/>
      <c r="VJV32" s="48"/>
      <c r="VJW32" s="48"/>
      <c r="VJX32" s="48"/>
      <c r="VJY32" s="48"/>
      <c r="VJZ32" s="48"/>
      <c r="VKA32" s="48"/>
      <c r="VKB32" s="48"/>
      <c r="VKC32" s="48"/>
      <c r="VKD32" s="48"/>
      <c r="VKE32" s="48"/>
      <c r="VKF32" s="48"/>
      <c r="VKG32" s="49"/>
      <c r="VKH32" s="48"/>
      <c r="VKI32" s="48"/>
      <c r="VKJ32" s="48"/>
      <c r="VKK32" s="48"/>
      <c r="VKL32" s="48"/>
      <c r="VKM32" s="48"/>
      <c r="VKN32" s="48"/>
      <c r="VKO32" s="48"/>
      <c r="VKP32" s="48"/>
      <c r="VKQ32" s="48"/>
      <c r="VKR32" s="48"/>
      <c r="VKS32" s="48"/>
      <c r="VKT32" s="48"/>
      <c r="VKU32" s="49"/>
      <c r="VKV32" s="48"/>
      <c r="VKW32" s="48"/>
      <c r="VKX32" s="48"/>
      <c r="VKY32" s="48"/>
      <c r="VKZ32" s="48"/>
      <c r="VLA32" s="48"/>
      <c r="VLB32" s="48"/>
      <c r="VLC32" s="48"/>
      <c r="VLD32" s="48"/>
      <c r="VLE32" s="48"/>
      <c r="VLF32" s="48"/>
      <c r="VLG32" s="48"/>
      <c r="VLH32" s="48"/>
      <c r="VLI32" s="49"/>
      <c r="VLJ32" s="48"/>
      <c r="VLK32" s="48"/>
      <c r="VLL32" s="48"/>
      <c r="VLM32" s="48"/>
      <c r="VLN32" s="48"/>
      <c r="VLO32" s="48"/>
      <c r="VLP32" s="48"/>
      <c r="VLQ32" s="48"/>
      <c r="VLR32" s="48"/>
      <c r="VLS32" s="48"/>
      <c r="VLT32" s="48"/>
      <c r="VLU32" s="48"/>
      <c r="VLV32" s="48"/>
      <c r="VLW32" s="49"/>
      <c r="VLX32" s="48"/>
      <c r="VLY32" s="48"/>
      <c r="VLZ32" s="48"/>
      <c r="VMA32" s="48"/>
      <c r="VMB32" s="48"/>
      <c r="VMC32" s="48"/>
      <c r="VMD32" s="48"/>
      <c r="VME32" s="48"/>
      <c r="VMF32" s="48"/>
      <c r="VMG32" s="48"/>
      <c r="VMH32" s="48"/>
      <c r="VMI32" s="48"/>
      <c r="VMJ32" s="48"/>
      <c r="VMK32" s="49"/>
      <c r="VML32" s="48"/>
      <c r="VMM32" s="48"/>
      <c r="VMN32" s="48"/>
      <c r="VMO32" s="48"/>
      <c r="VMP32" s="48"/>
      <c r="VMQ32" s="48"/>
      <c r="VMR32" s="48"/>
      <c r="VMS32" s="48"/>
      <c r="VMT32" s="48"/>
      <c r="VMU32" s="48"/>
      <c r="VMV32" s="48"/>
      <c r="VMW32" s="48"/>
      <c r="VMX32" s="48"/>
      <c r="VMY32" s="49"/>
      <c r="VMZ32" s="48"/>
      <c r="VNA32" s="48"/>
      <c r="VNB32" s="48"/>
      <c r="VNC32" s="48"/>
      <c r="VND32" s="48"/>
      <c r="VNE32" s="48"/>
      <c r="VNF32" s="48"/>
      <c r="VNG32" s="48"/>
      <c r="VNH32" s="48"/>
      <c r="VNI32" s="48"/>
      <c r="VNJ32" s="48"/>
      <c r="VNK32" s="48"/>
      <c r="VNL32" s="48"/>
      <c r="VNM32" s="49"/>
      <c r="VNN32" s="48"/>
      <c r="VNO32" s="48"/>
      <c r="VNP32" s="48"/>
      <c r="VNQ32" s="48"/>
      <c r="VNR32" s="48"/>
      <c r="VNS32" s="48"/>
      <c r="VNT32" s="48"/>
      <c r="VNU32" s="48"/>
      <c r="VNV32" s="48"/>
      <c r="VNW32" s="48"/>
      <c r="VNX32" s="48"/>
      <c r="VNY32" s="48"/>
      <c r="VNZ32" s="48"/>
      <c r="VOA32" s="49"/>
      <c r="VOB32" s="48"/>
      <c r="VOC32" s="48"/>
      <c r="VOD32" s="48"/>
      <c r="VOE32" s="48"/>
      <c r="VOF32" s="48"/>
      <c r="VOG32" s="48"/>
      <c r="VOH32" s="48"/>
      <c r="VOI32" s="48"/>
      <c r="VOJ32" s="48"/>
      <c r="VOK32" s="48"/>
      <c r="VOL32" s="48"/>
      <c r="VOM32" s="48"/>
      <c r="VON32" s="48"/>
      <c r="VOO32" s="49"/>
      <c r="VOP32" s="48"/>
      <c r="VOQ32" s="48"/>
      <c r="VOR32" s="48"/>
      <c r="VOS32" s="48"/>
      <c r="VOT32" s="48"/>
      <c r="VOU32" s="48"/>
      <c r="VOV32" s="48"/>
      <c r="VOW32" s="48"/>
      <c r="VOX32" s="48"/>
      <c r="VOY32" s="48"/>
      <c r="VOZ32" s="48"/>
      <c r="VPA32" s="48"/>
      <c r="VPB32" s="48"/>
      <c r="VPC32" s="49"/>
      <c r="VPD32" s="48"/>
      <c r="VPE32" s="48"/>
      <c r="VPF32" s="48"/>
      <c r="VPG32" s="48"/>
      <c r="VPH32" s="48"/>
      <c r="VPI32" s="48"/>
      <c r="VPJ32" s="48"/>
      <c r="VPK32" s="48"/>
      <c r="VPL32" s="48"/>
      <c r="VPM32" s="48"/>
      <c r="VPN32" s="48"/>
      <c r="VPO32" s="48"/>
      <c r="VPP32" s="48"/>
      <c r="VPQ32" s="49"/>
      <c r="VPR32" s="48"/>
      <c r="VPS32" s="48"/>
      <c r="VPT32" s="48"/>
      <c r="VPU32" s="48"/>
      <c r="VPV32" s="48"/>
      <c r="VPW32" s="48"/>
      <c r="VPX32" s="48"/>
      <c r="VPY32" s="48"/>
      <c r="VPZ32" s="48"/>
      <c r="VQA32" s="48"/>
      <c r="VQB32" s="48"/>
      <c r="VQC32" s="48"/>
      <c r="VQD32" s="48"/>
      <c r="VQE32" s="49"/>
      <c r="VQF32" s="48"/>
      <c r="VQG32" s="48"/>
      <c r="VQH32" s="48"/>
      <c r="VQI32" s="48"/>
      <c r="VQJ32" s="48"/>
      <c r="VQK32" s="48"/>
      <c r="VQL32" s="48"/>
      <c r="VQM32" s="48"/>
      <c r="VQN32" s="48"/>
      <c r="VQO32" s="48"/>
      <c r="VQP32" s="48"/>
      <c r="VQQ32" s="48"/>
      <c r="VQR32" s="48"/>
      <c r="VQS32" s="49"/>
      <c r="VQT32" s="48"/>
      <c r="VQU32" s="48"/>
      <c r="VQV32" s="48"/>
      <c r="VQW32" s="48"/>
      <c r="VQX32" s="48"/>
      <c r="VQY32" s="48"/>
      <c r="VQZ32" s="48"/>
      <c r="VRA32" s="48"/>
      <c r="VRB32" s="48"/>
      <c r="VRC32" s="48"/>
      <c r="VRD32" s="48"/>
      <c r="VRE32" s="48"/>
      <c r="VRF32" s="48"/>
      <c r="VRG32" s="49"/>
      <c r="VRH32" s="48"/>
      <c r="VRI32" s="48"/>
      <c r="VRJ32" s="48"/>
      <c r="VRK32" s="48"/>
      <c r="VRL32" s="48"/>
      <c r="VRM32" s="48"/>
      <c r="VRN32" s="48"/>
      <c r="VRO32" s="48"/>
      <c r="VRP32" s="48"/>
      <c r="VRQ32" s="48"/>
      <c r="VRR32" s="48"/>
      <c r="VRS32" s="48"/>
      <c r="VRT32" s="48"/>
      <c r="VRU32" s="49"/>
      <c r="VRV32" s="48"/>
      <c r="VRW32" s="48"/>
      <c r="VRX32" s="48"/>
      <c r="VRY32" s="48"/>
      <c r="VRZ32" s="48"/>
      <c r="VSA32" s="48"/>
      <c r="VSB32" s="48"/>
      <c r="VSC32" s="48"/>
      <c r="VSD32" s="48"/>
      <c r="VSE32" s="48"/>
      <c r="VSF32" s="48"/>
      <c r="VSG32" s="48"/>
      <c r="VSH32" s="48"/>
      <c r="VSI32" s="49"/>
      <c r="VSJ32" s="48"/>
      <c r="VSK32" s="48"/>
      <c r="VSL32" s="48"/>
      <c r="VSM32" s="48"/>
      <c r="VSN32" s="48"/>
      <c r="VSO32" s="48"/>
      <c r="VSP32" s="48"/>
      <c r="VSQ32" s="48"/>
      <c r="VSR32" s="48"/>
      <c r="VSS32" s="48"/>
      <c r="VST32" s="48"/>
      <c r="VSU32" s="48"/>
      <c r="VSV32" s="48"/>
      <c r="VSW32" s="49"/>
      <c r="VSX32" s="48"/>
      <c r="VSY32" s="48"/>
      <c r="VSZ32" s="48"/>
      <c r="VTA32" s="48"/>
      <c r="VTB32" s="48"/>
      <c r="VTC32" s="48"/>
      <c r="VTD32" s="48"/>
      <c r="VTE32" s="48"/>
      <c r="VTF32" s="48"/>
      <c r="VTG32" s="48"/>
      <c r="VTH32" s="48"/>
      <c r="VTI32" s="48"/>
      <c r="VTJ32" s="48"/>
      <c r="VTK32" s="49"/>
      <c r="VTL32" s="48"/>
      <c r="VTM32" s="48"/>
      <c r="VTN32" s="48"/>
      <c r="VTO32" s="48"/>
      <c r="VTP32" s="48"/>
      <c r="VTQ32" s="48"/>
      <c r="VTR32" s="48"/>
      <c r="VTS32" s="48"/>
      <c r="VTT32" s="48"/>
      <c r="VTU32" s="48"/>
      <c r="VTV32" s="48"/>
      <c r="VTW32" s="48"/>
      <c r="VTX32" s="48"/>
      <c r="VTY32" s="49"/>
      <c r="VTZ32" s="48"/>
      <c r="VUA32" s="48"/>
      <c r="VUB32" s="48"/>
      <c r="VUC32" s="48"/>
      <c r="VUD32" s="48"/>
      <c r="VUE32" s="48"/>
      <c r="VUF32" s="48"/>
      <c r="VUG32" s="48"/>
      <c r="VUH32" s="48"/>
      <c r="VUI32" s="48"/>
      <c r="VUJ32" s="48"/>
      <c r="VUK32" s="48"/>
      <c r="VUL32" s="48"/>
      <c r="VUM32" s="49"/>
      <c r="VUN32" s="48"/>
      <c r="VUO32" s="48"/>
      <c r="VUP32" s="48"/>
      <c r="VUQ32" s="48"/>
      <c r="VUR32" s="48"/>
      <c r="VUS32" s="48"/>
      <c r="VUT32" s="48"/>
      <c r="VUU32" s="48"/>
      <c r="VUV32" s="48"/>
      <c r="VUW32" s="48"/>
      <c r="VUX32" s="48"/>
      <c r="VUY32" s="48"/>
      <c r="VUZ32" s="48"/>
      <c r="VVA32" s="49"/>
      <c r="VVB32" s="48"/>
      <c r="VVC32" s="48"/>
      <c r="VVD32" s="48"/>
      <c r="VVE32" s="48"/>
      <c r="VVF32" s="48"/>
      <c r="VVG32" s="48"/>
      <c r="VVH32" s="48"/>
      <c r="VVI32" s="48"/>
      <c r="VVJ32" s="48"/>
      <c r="VVK32" s="48"/>
      <c r="VVL32" s="48"/>
      <c r="VVM32" s="48"/>
      <c r="VVN32" s="48"/>
      <c r="VVO32" s="49"/>
      <c r="VVP32" s="48"/>
      <c r="VVQ32" s="48"/>
      <c r="VVR32" s="48"/>
      <c r="VVS32" s="48"/>
      <c r="VVT32" s="48"/>
      <c r="VVU32" s="48"/>
      <c r="VVV32" s="48"/>
      <c r="VVW32" s="48"/>
      <c r="VVX32" s="48"/>
      <c r="VVY32" s="48"/>
      <c r="VVZ32" s="48"/>
      <c r="VWA32" s="48"/>
      <c r="VWB32" s="48"/>
      <c r="VWC32" s="49"/>
      <c r="VWD32" s="48"/>
      <c r="VWE32" s="48"/>
      <c r="VWF32" s="48"/>
      <c r="VWG32" s="48"/>
      <c r="VWH32" s="48"/>
      <c r="VWI32" s="48"/>
      <c r="VWJ32" s="48"/>
      <c r="VWK32" s="48"/>
      <c r="VWL32" s="48"/>
      <c r="VWM32" s="48"/>
      <c r="VWN32" s="48"/>
      <c r="VWO32" s="48"/>
      <c r="VWP32" s="48"/>
      <c r="VWQ32" s="49"/>
      <c r="VWR32" s="48"/>
      <c r="VWS32" s="48"/>
      <c r="VWT32" s="48"/>
      <c r="VWU32" s="48"/>
      <c r="VWV32" s="48"/>
      <c r="VWW32" s="48"/>
      <c r="VWX32" s="48"/>
      <c r="VWY32" s="48"/>
      <c r="VWZ32" s="48"/>
      <c r="VXA32" s="48"/>
      <c r="VXB32" s="48"/>
      <c r="VXC32" s="48"/>
      <c r="VXD32" s="48"/>
      <c r="VXE32" s="49"/>
      <c r="VXF32" s="48"/>
      <c r="VXG32" s="48"/>
      <c r="VXH32" s="48"/>
      <c r="VXI32" s="48"/>
      <c r="VXJ32" s="48"/>
      <c r="VXK32" s="48"/>
      <c r="VXL32" s="48"/>
      <c r="VXM32" s="48"/>
      <c r="VXN32" s="48"/>
      <c r="VXO32" s="48"/>
      <c r="VXP32" s="48"/>
      <c r="VXQ32" s="48"/>
      <c r="VXR32" s="48"/>
      <c r="VXS32" s="49"/>
      <c r="VXT32" s="48"/>
      <c r="VXU32" s="48"/>
      <c r="VXV32" s="48"/>
      <c r="VXW32" s="48"/>
      <c r="VXX32" s="48"/>
      <c r="VXY32" s="48"/>
      <c r="VXZ32" s="48"/>
      <c r="VYA32" s="48"/>
      <c r="VYB32" s="48"/>
      <c r="VYC32" s="48"/>
      <c r="VYD32" s="48"/>
      <c r="VYE32" s="48"/>
      <c r="VYF32" s="48"/>
      <c r="VYG32" s="49"/>
      <c r="VYH32" s="48"/>
      <c r="VYI32" s="48"/>
      <c r="VYJ32" s="48"/>
      <c r="VYK32" s="48"/>
      <c r="VYL32" s="48"/>
      <c r="VYM32" s="48"/>
      <c r="VYN32" s="48"/>
      <c r="VYO32" s="48"/>
      <c r="VYP32" s="48"/>
      <c r="VYQ32" s="48"/>
      <c r="VYR32" s="48"/>
      <c r="VYS32" s="48"/>
      <c r="VYT32" s="48"/>
      <c r="VYU32" s="49"/>
      <c r="VYV32" s="48"/>
      <c r="VYW32" s="48"/>
      <c r="VYX32" s="48"/>
      <c r="VYY32" s="48"/>
      <c r="VYZ32" s="48"/>
      <c r="VZA32" s="48"/>
      <c r="VZB32" s="48"/>
      <c r="VZC32" s="48"/>
      <c r="VZD32" s="48"/>
      <c r="VZE32" s="48"/>
      <c r="VZF32" s="48"/>
      <c r="VZG32" s="48"/>
      <c r="VZH32" s="48"/>
      <c r="VZI32" s="49"/>
      <c r="VZJ32" s="48"/>
      <c r="VZK32" s="48"/>
      <c r="VZL32" s="48"/>
      <c r="VZM32" s="48"/>
      <c r="VZN32" s="48"/>
      <c r="VZO32" s="48"/>
      <c r="VZP32" s="48"/>
      <c r="VZQ32" s="48"/>
      <c r="VZR32" s="48"/>
      <c r="VZS32" s="48"/>
      <c r="VZT32" s="48"/>
      <c r="VZU32" s="48"/>
      <c r="VZV32" s="48"/>
      <c r="VZW32" s="49"/>
      <c r="VZX32" s="48"/>
      <c r="VZY32" s="48"/>
      <c r="VZZ32" s="48"/>
      <c r="WAA32" s="48"/>
      <c r="WAB32" s="48"/>
      <c r="WAC32" s="48"/>
      <c r="WAD32" s="48"/>
      <c r="WAE32" s="48"/>
      <c r="WAF32" s="48"/>
      <c r="WAG32" s="48"/>
      <c r="WAH32" s="48"/>
      <c r="WAI32" s="48"/>
      <c r="WAJ32" s="48"/>
      <c r="WAK32" s="49"/>
      <c r="WAL32" s="48"/>
      <c r="WAM32" s="48"/>
      <c r="WAN32" s="48"/>
      <c r="WAO32" s="48"/>
      <c r="WAP32" s="48"/>
      <c r="WAQ32" s="48"/>
      <c r="WAR32" s="48"/>
      <c r="WAS32" s="48"/>
      <c r="WAT32" s="48"/>
      <c r="WAU32" s="48"/>
      <c r="WAV32" s="48"/>
      <c r="WAW32" s="48"/>
      <c r="WAX32" s="48"/>
      <c r="WAY32" s="49"/>
      <c r="WAZ32" s="48"/>
      <c r="WBA32" s="48"/>
      <c r="WBB32" s="48"/>
      <c r="WBC32" s="48"/>
      <c r="WBD32" s="48"/>
      <c r="WBE32" s="48"/>
      <c r="WBF32" s="48"/>
      <c r="WBG32" s="48"/>
      <c r="WBH32" s="48"/>
      <c r="WBI32" s="48"/>
      <c r="WBJ32" s="48"/>
      <c r="WBK32" s="48"/>
      <c r="WBL32" s="48"/>
      <c r="WBM32" s="49"/>
      <c r="WBN32" s="48"/>
      <c r="WBO32" s="48"/>
      <c r="WBP32" s="48"/>
      <c r="WBQ32" s="48"/>
      <c r="WBR32" s="48"/>
      <c r="WBS32" s="48"/>
      <c r="WBT32" s="48"/>
      <c r="WBU32" s="48"/>
      <c r="WBV32" s="48"/>
      <c r="WBW32" s="48"/>
      <c r="WBX32" s="48"/>
      <c r="WBY32" s="48"/>
      <c r="WBZ32" s="48"/>
      <c r="WCA32" s="49"/>
      <c r="WCB32" s="48"/>
      <c r="WCC32" s="48"/>
      <c r="WCD32" s="48"/>
      <c r="WCE32" s="48"/>
      <c r="WCF32" s="48"/>
      <c r="WCG32" s="48"/>
      <c r="WCH32" s="48"/>
      <c r="WCI32" s="48"/>
      <c r="WCJ32" s="48"/>
      <c r="WCK32" s="48"/>
      <c r="WCL32" s="48"/>
      <c r="WCM32" s="48"/>
      <c r="WCN32" s="48"/>
      <c r="WCO32" s="49"/>
      <c r="WCP32" s="48"/>
      <c r="WCQ32" s="48"/>
      <c r="WCR32" s="48"/>
      <c r="WCS32" s="48"/>
      <c r="WCT32" s="48"/>
      <c r="WCU32" s="48"/>
      <c r="WCV32" s="48"/>
      <c r="WCW32" s="48"/>
      <c r="WCX32" s="48"/>
      <c r="WCY32" s="48"/>
      <c r="WCZ32" s="48"/>
      <c r="WDA32" s="48"/>
      <c r="WDB32" s="48"/>
      <c r="WDC32" s="49"/>
      <c r="WDD32" s="48"/>
      <c r="WDE32" s="48"/>
      <c r="WDF32" s="48"/>
      <c r="WDG32" s="48"/>
      <c r="WDH32" s="48"/>
      <c r="WDI32" s="48"/>
      <c r="WDJ32" s="48"/>
      <c r="WDK32" s="48"/>
      <c r="WDL32" s="48"/>
      <c r="WDM32" s="48"/>
      <c r="WDN32" s="48"/>
      <c r="WDO32" s="48"/>
      <c r="WDP32" s="48"/>
      <c r="WDQ32" s="49"/>
      <c r="WDR32" s="48"/>
      <c r="WDS32" s="48"/>
      <c r="WDT32" s="48"/>
      <c r="WDU32" s="48"/>
      <c r="WDV32" s="48"/>
      <c r="WDW32" s="48"/>
      <c r="WDX32" s="48"/>
      <c r="WDY32" s="48"/>
      <c r="WDZ32" s="48"/>
      <c r="WEA32" s="48"/>
      <c r="WEB32" s="48"/>
      <c r="WEC32" s="48"/>
      <c r="WED32" s="48"/>
      <c r="WEE32" s="49"/>
      <c r="WEF32" s="48"/>
      <c r="WEG32" s="48"/>
      <c r="WEH32" s="48"/>
      <c r="WEI32" s="48"/>
      <c r="WEJ32" s="48"/>
      <c r="WEK32" s="48"/>
      <c r="WEL32" s="48"/>
      <c r="WEM32" s="48"/>
      <c r="WEN32" s="48"/>
      <c r="WEO32" s="48"/>
      <c r="WEP32" s="48"/>
      <c r="WEQ32" s="48"/>
      <c r="WER32" s="48"/>
      <c r="WES32" s="49"/>
      <c r="WET32" s="48"/>
      <c r="WEU32" s="48"/>
      <c r="WEV32" s="48"/>
      <c r="WEW32" s="48"/>
      <c r="WEX32" s="48"/>
      <c r="WEY32" s="48"/>
      <c r="WEZ32" s="48"/>
      <c r="WFA32" s="48"/>
      <c r="WFB32" s="48"/>
      <c r="WFC32" s="48"/>
      <c r="WFD32" s="48"/>
      <c r="WFE32" s="48"/>
      <c r="WFF32" s="48"/>
      <c r="WFG32" s="49"/>
      <c r="WFH32" s="48"/>
      <c r="WFI32" s="48"/>
      <c r="WFJ32" s="48"/>
      <c r="WFK32" s="48"/>
      <c r="WFL32" s="48"/>
      <c r="WFM32" s="48"/>
      <c r="WFN32" s="48"/>
      <c r="WFO32" s="48"/>
      <c r="WFP32" s="48"/>
      <c r="WFQ32" s="48"/>
      <c r="WFR32" s="48"/>
      <c r="WFS32" s="48"/>
      <c r="WFT32" s="48"/>
      <c r="WFU32" s="49"/>
      <c r="WFV32" s="48"/>
      <c r="WFW32" s="48"/>
      <c r="WFX32" s="48"/>
      <c r="WFY32" s="48"/>
      <c r="WFZ32" s="48"/>
      <c r="WGA32" s="48"/>
      <c r="WGB32" s="48"/>
      <c r="WGC32" s="48"/>
      <c r="WGD32" s="48"/>
      <c r="WGE32" s="48"/>
      <c r="WGF32" s="48"/>
      <c r="WGG32" s="48"/>
      <c r="WGH32" s="48"/>
      <c r="WGI32" s="49"/>
      <c r="WGJ32" s="48"/>
      <c r="WGK32" s="48"/>
      <c r="WGL32" s="48"/>
      <c r="WGM32" s="48"/>
      <c r="WGN32" s="48"/>
      <c r="WGO32" s="48"/>
      <c r="WGP32" s="48"/>
      <c r="WGQ32" s="48"/>
      <c r="WGR32" s="48"/>
      <c r="WGS32" s="48"/>
      <c r="WGT32" s="48"/>
      <c r="WGU32" s="48"/>
      <c r="WGV32" s="48"/>
      <c r="WGW32" s="49"/>
      <c r="WGX32" s="48"/>
      <c r="WGY32" s="48"/>
      <c r="WGZ32" s="48"/>
      <c r="WHA32" s="48"/>
      <c r="WHB32" s="48"/>
      <c r="WHC32" s="48"/>
      <c r="WHD32" s="48"/>
      <c r="WHE32" s="48"/>
      <c r="WHF32" s="48"/>
      <c r="WHG32" s="48"/>
      <c r="WHH32" s="48"/>
      <c r="WHI32" s="48"/>
      <c r="WHJ32" s="48"/>
      <c r="WHK32" s="49"/>
      <c r="WHL32" s="48"/>
      <c r="WHM32" s="48"/>
      <c r="WHN32" s="48"/>
      <c r="WHO32" s="48"/>
      <c r="WHP32" s="48"/>
      <c r="WHQ32" s="48"/>
      <c r="WHR32" s="48"/>
      <c r="WHS32" s="48"/>
      <c r="WHT32" s="48"/>
      <c r="WHU32" s="48"/>
      <c r="WHV32" s="48"/>
      <c r="WHW32" s="48"/>
      <c r="WHX32" s="48"/>
      <c r="WHY32" s="49"/>
      <c r="WHZ32" s="48"/>
      <c r="WIA32" s="48"/>
      <c r="WIB32" s="48"/>
      <c r="WIC32" s="48"/>
      <c r="WID32" s="48"/>
      <c r="WIE32" s="48"/>
      <c r="WIF32" s="48"/>
      <c r="WIG32" s="48"/>
      <c r="WIH32" s="48"/>
      <c r="WII32" s="48"/>
      <c r="WIJ32" s="48"/>
      <c r="WIK32" s="48"/>
      <c r="WIL32" s="48"/>
      <c r="WIM32" s="49"/>
      <c r="WIN32" s="48"/>
      <c r="WIO32" s="48"/>
      <c r="WIP32" s="48"/>
      <c r="WIQ32" s="48"/>
      <c r="WIR32" s="48"/>
      <c r="WIS32" s="48"/>
      <c r="WIT32" s="48"/>
      <c r="WIU32" s="48"/>
      <c r="WIV32" s="48"/>
      <c r="WIW32" s="48"/>
      <c r="WIX32" s="48"/>
      <c r="WIY32" s="48"/>
      <c r="WIZ32" s="48"/>
      <c r="WJA32" s="49"/>
      <c r="WJB32" s="48"/>
      <c r="WJC32" s="48"/>
      <c r="WJD32" s="48"/>
      <c r="WJE32" s="48"/>
      <c r="WJF32" s="48"/>
      <c r="WJG32" s="48"/>
      <c r="WJH32" s="48"/>
      <c r="WJI32" s="48"/>
      <c r="WJJ32" s="48"/>
      <c r="WJK32" s="48"/>
      <c r="WJL32" s="48"/>
      <c r="WJM32" s="48"/>
      <c r="WJN32" s="48"/>
      <c r="WJO32" s="49"/>
      <c r="WJP32" s="48"/>
      <c r="WJQ32" s="48"/>
      <c r="WJR32" s="48"/>
      <c r="WJS32" s="48"/>
      <c r="WJT32" s="48"/>
      <c r="WJU32" s="48"/>
      <c r="WJV32" s="48"/>
      <c r="WJW32" s="48"/>
      <c r="WJX32" s="48"/>
      <c r="WJY32" s="48"/>
      <c r="WJZ32" s="48"/>
      <c r="WKA32" s="48"/>
      <c r="WKB32" s="48"/>
      <c r="WKC32" s="49"/>
      <c r="WKD32" s="48"/>
      <c r="WKE32" s="48"/>
      <c r="WKF32" s="48"/>
      <c r="WKG32" s="48"/>
      <c r="WKH32" s="48"/>
      <c r="WKI32" s="48"/>
      <c r="WKJ32" s="48"/>
      <c r="WKK32" s="48"/>
      <c r="WKL32" s="48"/>
      <c r="WKM32" s="48"/>
      <c r="WKN32" s="48"/>
      <c r="WKO32" s="48"/>
      <c r="WKP32" s="48"/>
      <c r="WKQ32" s="49"/>
      <c r="WKR32" s="48"/>
      <c r="WKS32" s="48"/>
      <c r="WKT32" s="48"/>
      <c r="WKU32" s="48"/>
      <c r="WKV32" s="48"/>
      <c r="WKW32" s="48"/>
      <c r="WKX32" s="48"/>
      <c r="WKY32" s="48"/>
      <c r="WKZ32" s="48"/>
      <c r="WLA32" s="48"/>
      <c r="WLB32" s="48"/>
      <c r="WLC32" s="48"/>
      <c r="WLD32" s="48"/>
      <c r="WLE32" s="49"/>
      <c r="WLF32" s="48"/>
      <c r="WLG32" s="48"/>
      <c r="WLH32" s="48"/>
      <c r="WLI32" s="48"/>
      <c r="WLJ32" s="48"/>
      <c r="WLK32" s="48"/>
      <c r="WLL32" s="48"/>
      <c r="WLM32" s="48"/>
      <c r="WLN32" s="48"/>
      <c r="WLO32" s="48"/>
      <c r="WLP32" s="48"/>
      <c r="WLQ32" s="48"/>
      <c r="WLR32" s="48"/>
      <c r="WLS32" s="49"/>
      <c r="WLT32" s="48"/>
      <c r="WLU32" s="48"/>
      <c r="WLV32" s="48"/>
      <c r="WLW32" s="48"/>
      <c r="WLX32" s="48"/>
      <c r="WLY32" s="48"/>
      <c r="WLZ32" s="48"/>
      <c r="WMA32" s="48"/>
      <c r="WMB32" s="48"/>
      <c r="WMC32" s="48"/>
      <c r="WMD32" s="48"/>
      <c r="WME32" s="48"/>
      <c r="WMF32" s="48"/>
      <c r="WMG32" s="49"/>
      <c r="WMH32" s="48"/>
      <c r="WMI32" s="48"/>
      <c r="WMJ32" s="48"/>
      <c r="WMK32" s="48"/>
      <c r="WML32" s="48"/>
      <c r="WMM32" s="48"/>
      <c r="WMN32" s="48"/>
      <c r="WMO32" s="48"/>
      <c r="WMP32" s="48"/>
      <c r="WMQ32" s="48"/>
      <c r="WMR32" s="48"/>
      <c r="WMS32" s="48"/>
      <c r="WMT32" s="48"/>
      <c r="WMU32" s="49"/>
      <c r="WMV32" s="48"/>
      <c r="WMW32" s="48"/>
      <c r="WMX32" s="48"/>
      <c r="WMY32" s="48"/>
      <c r="WMZ32" s="48"/>
      <c r="WNA32" s="48"/>
      <c r="WNB32" s="48"/>
      <c r="WNC32" s="48"/>
      <c r="WND32" s="48"/>
      <c r="WNE32" s="48"/>
      <c r="WNF32" s="48"/>
      <c r="WNG32" s="48"/>
      <c r="WNH32" s="48"/>
      <c r="WNI32" s="49"/>
      <c r="WNJ32" s="48"/>
      <c r="WNK32" s="48"/>
      <c r="WNL32" s="48"/>
      <c r="WNM32" s="48"/>
      <c r="WNN32" s="48"/>
      <c r="WNO32" s="48"/>
      <c r="WNP32" s="48"/>
      <c r="WNQ32" s="48"/>
      <c r="WNR32" s="48"/>
      <c r="WNS32" s="48"/>
      <c r="WNT32" s="48"/>
      <c r="WNU32" s="48"/>
      <c r="WNV32" s="48"/>
      <c r="WNW32" s="49"/>
      <c r="WNX32" s="48"/>
      <c r="WNY32" s="48"/>
      <c r="WNZ32" s="48"/>
      <c r="WOA32" s="48"/>
      <c r="WOB32" s="48"/>
      <c r="WOC32" s="48"/>
      <c r="WOD32" s="48"/>
      <c r="WOE32" s="48"/>
      <c r="WOF32" s="48"/>
      <c r="WOG32" s="48"/>
      <c r="WOH32" s="48"/>
      <c r="WOI32" s="48"/>
      <c r="WOJ32" s="48"/>
      <c r="WOK32" s="49"/>
      <c r="WOL32" s="48"/>
      <c r="WOM32" s="48"/>
      <c r="WON32" s="48"/>
      <c r="WOO32" s="48"/>
      <c r="WOP32" s="48"/>
      <c r="WOQ32" s="48"/>
      <c r="WOR32" s="48"/>
      <c r="WOS32" s="48"/>
      <c r="WOT32" s="48"/>
      <c r="WOU32" s="48"/>
      <c r="WOV32" s="48"/>
      <c r="WOW32" s="48"/>
      <c r="WOX32" s="48"/>
      <c r="WOY32" s="49"/>
      <c r="WOZ32" s="48"/>
      <c r="WPA32" s="48"/>
      <c r="WPB32" s="48"/>
      <c r="WPC32" s="48"/>
      <c r="WPD32" s="48"/>
      <c r="WPE32" s="48"/>
      <c r="WPF32" s="48"/>
      <c r="WPG32" s="48"/>
      <c r="WPH32" s="48"/>
      <c r="WPI32" s="48"/>
      <c r="WPJ32" s="48"/>
      <c r="WPK32" s="48"/>
      <c r="WPL32" s="48"/>
      <c r="WPM32" s="49"/>
      <c r="WPN32" s="48"/>
      <c r="WPO32" s="48"/>
      <c r="WPP32" s="48"/>
      <c r="WPQ32" s="48"/>
      <c r="WPR32" s="48"/>
      <c r="WPS32" s="48"/>
      <c r="WPT32" s="48"/>
      <c r="WPU32" s="48"/>
      <c r="WPV32" s="48"/>
      <c r="WPW32" s="48"/>
      <c r="WPX32" s="48"/>
      <c r="WPY32" s="48"/>
      <c r="WPZ32" s="48"/>
      <c r="WQA32" s="49"/>
      <c r="WQB32" s="48"/>
      <c r="WQC32" s="48"/>
      <c r="WQD32" s="48"/>
      <c r="WQE32" s="48"/>
      <c r="WQF32" s="48"/>
      <c r="WQG32" s="48"/>
      <c r="WQH32" s="48"/>
      <c r="WQI32" s="48"/>
      <c r="WQJ32" s="48"/>
      <c r="WQK32" s="48"/>
      <c r="WQL32" s="48"/>
      <c r="WQM32" s="48"/>
      <c r="WQN32" s="48"/>
      <c r="WQO32" s="49"/>
      <c r="WQP32" s="48"/>
      <c r="WQQ32" s="48"/>
      <c r="WQR32" s="48"/>
      <c r="WQS32" s="48"/>
      <c r="WQT32" s="48"/>
      <c r="WQU32" s="48"/>
      <c r="WQV32" s="48"/>
      <c r="WQW32" s="48"/>
      <c r="WQX32" s="48"/>
      <c r="WQY32" s="48"/>
      <c r="WQZ32" s="48"/>
      <c r="WRA32" s="48"/>
      <c r="WRB32" s="48"/>
      <c r="WRC32" s="49"/>
      <c r="WRD32" s="48"/>
      <c r="WRE32" s="48"/>
      <c r="WRF32" s="48"/>
      <c r="WRG32" s="48"/>
      <c r="WRH32" s="48"/>
      <c r="WRI32" s="48"/>
      <c r="WRJ32" s="48"/>
      <c r="WRK32" s="48"/>
      <c r="WRL32" s="48"/>
      <c r="WRM32" s="48"/>
      <c r="WRN32" s="48"/>
      <c r="WRO32" s="48"/>
      <c r="WRP32" s="48"/>
      <c r="WRQ32" s="49"/>
      <c r="WRR32" s="48"/>
      <c r="WRS32" s="48"/>
      <c r="WRT32" s="48"/>
      <c r="WRU32" s="48"/>
      <c r="WRV32" s="48"/>
      <c r="WRW32" s="48"/>
      <c r="WRX32" s="48"/>
      <c r="WRY32" s="48"/>
      <c r="WRZ32" s="48"/>
      <c r="WSA32" s="48"/>
      <c r="WSB32" s="48"/>
      <c r="WSC32" s="48"/>
      <c r="WSD32" s="48"/>
      <c r="WSE32" s="49"/>
      <c r="WSF32" s="48"/>
      <c r="WSG32" s="48"/>
      <c r="WSH32" s="48"/>
      <c r="WSI32" s="48"/>
      <c r="WSJ32" s="48"/>
      <c r="WSK32" s="48"/>
      <c r="WSL32" s="48"/>
      <c r="WSM32" s="48"/>
      <c r="WSN32" s="48"/>
      <c r="WSO32" s="48"/>
      <c r="WSP32" s="48"/>
      <c r="WSQ32" s="48"/>
      <c r="WSR32" s="48"/>
      <c r="WSS32" s="49"/>
      <c r="WST32" s="48"/>
      <c r="WSU32" s="48"/>
      <c r="WSV32" s="48"/>
      <c r="WSW32" s="48"/>
      <c r="WSX32" s="48"/>
      <c r="WSY32" s="48"/>
      <c r="WSZ32" s="48"/>
      <c r="WTA32" s="48"/>
      <c r="WTB32" s="48"/>
      <c r="WTC32" s="48"/>
      <c r="WTD32" s="48"/>
      <c r="WTE32" s="48"/>
      <c r="WTF32" s="48"/>
      <c r="WTG32" s="49"/>
      <c r="WTH32" s="48"/>
      <c r="WTI32" s="48"/>
      <c r="WTJ32" s="48"/>
      <c r="WTK32" s="48"/>
      <c r="WTL32" s="48"/>
      <c r="WTM32" s="48"/>
      <c r="WTN32" s="48"/>
      <c r="WTO32" s="48"/>
      <c r="WTP32" s="48"/>
      <c r="WTQ32" s="48"/>
      <c r="WTR32" s="48"/>
      <c r="WTS32" s="48"/>
      <c r="WTT32" s="48"/>
      <c r="WTU32" s="49"/>
      <c r="WTV32" s="48"/>
      <c r="WTW32" s="48"/>
      <c r="WTX32" s="48"/>
      <c r="WTY32" s="48"/>
      <c r="WTZ32" s="48"/>
      <c r="WUA32" s="48"/>
      <c r="WUB32" s="48"/>
      <c r="WUC32" s="48"/>
      <c r="WUD32" s="48"/>
      <c r="WUE32" s="48"/>
      <c r="WUF32" s="48"/>
      <c r="WUG32" s="48"/>
      <c r="WUH32" s="48"/>
      <c r="WUI32" s="49"/>
      <c r="WUJ32" s="48"/>
      <c r="WUK32" s="48"/>
      <c r="WUL32" s="48"/>
      <c r="WUM32" s="48"/>
      <c r="WUN32" s="48"/>
      <c r="WUO32" s="48"/>
      <c r="WUP32" s="48"/>
      <c r="WUQ32" s="48"/>
      <c r="WUR32" s="48"/>
      <c r="WUS32" s="48"/>
      <c r="WUT32" s="48"/>
      <c r="WUU32" s="48"/>
      <c r="WUV32" s="48"/>
      <c r="WUW32" s="49"/>
      <c r="WUX32" s="48"/>
      <c r="WUY32" s="48"/>
      <c r="WUZ32" s="48"/>
      <c r="WVA32" s="48"/>
      <c r="WVB32" s="48"/>
      <c r="WVC32" s="48"/>
      <c r="WVD32" s="48"/>
      <c r="WVE32" s="48"/>
      <c r="WVF32" s="48"/>
      <c r="WVG32" s="48"/>
      <c r="WVH32" s="48"/>
      <c r="WVI32" s="48"/>
      <c r="WVJ32" s="48"/>
      <c r="WVK32" s="49"/>
      <c r="WVL32" s="48"/>
      <c r="WVM32" s="48"/>
      <c r="WVN32" s="48"/>
      <c r="WVO32" s="48"/>
      <c r="WVP32" s="48"/>
      <c r="WVQ32" s="48"/>
      <c r="WVR32" s="48"/>
      <c r="WVS32" s="48"/>
      <c r="WVT32" s="48"/>
      <c r="WVU32" s="48"/>
      <c r="WVV32" s="48"/>
      <c r="WVW32" s="48"/>
      <c r="WVX32" s="48"/>
      <c r="WVY32" s="49"/>
      <c r="WVZ32" s="48"/>
      <c r="WWA32" s="48"/>
      <c r="WWB32" s="48"/>
      <c r="WWC32" s="48"/>
      <c r="WWD32" s="48"/>
      <c r="WWE32" s="48"/>
      <c r="WWF32" s="48"/>
      <c r="WWG32" s="48"/>
      <c r="WWH32" s="48"/>
      <c r="WWI32" s="48"/>
      <c r="WWJ32" s="48"/>
      <c r="WWK32" s="48"/>
      <c r="WWL32" s="48"/>
      <c r="WWM32" s="49"/>
      <c r="WWN32" s="48"/>
      <c r="WWO32" s="48"/>
      <c r="WWP32" s="48"/>
      <c r="WWQ32" s="48"/>
      <c r="WWR32" s="48"/>
      <c r="WWS32" s="48"/>
      <c r="WWT32" s="48"/>
      <c r="WWU32" s="48"/>
      <c r="WWV32" s="48"/>
      <c r="WWW32" s="48"/>
      <c r="WWX32" s="48"/>
      <c r="WWY32" s="48"/>
      <c r="WWZ32" s="48"/>
      <c r="WXA32" s="49"/>
      <c r="WXB32" s="48"/>
      <c r="WXC32" s="48"/>
      <c r="WXD32" s="48"/>
      <c r="WXE32" s="48"/>
      <c r="WXF32" s="48"/>
      <c r="WXG32" s="48"/>
      <c r="WXH32" s="48"/>
      <c r="WXI32" s="48"/>
      <c r="WXJ32" s="48"/>
      <c r="WXK32" s="48"/>
      <c r="WXL32" s="48"/>
      <c r="WXM32" s="48"/>
      <c r="WXN32" s="48"/>
      <c r="WXO32" s="49"/>
      <c r="WXP32" s="48"/>
      <c r="WXQ32" s="48"/>
      <c r="WXR32" s="48"/>
      <c r="WXS32" s="48"/>
      <c r="WXT32" s="48"/>
      <c r="WXU32" s="48"/>
      <c r="WXV32" s="48"/>
      <c r="WXW32" s="48"/>
      <c r="WXX32" s="48"/>
      <c r="WXY32" s="48"/>
      <c r="WXZ32" s="48"/>
      <c r="WYA32" s="48"/>
      <c r="WYB32" s="48"/>
      <c r="WYC32" s="49"/>
      <c r="WYD32" s="48"/>
      <c r="WYE32" s="48"/>
      <c r="WYF32" s="48"/>
      <c r="WYG32" s="48"/>
      <c r="WYH32" s="48"/>
      <c r="WYI32" s="48"/>
      <c r="WYJ32" s="48"/>
      <c r="WYK32" s="48"/>
      <c r="WYL32" s="48"/>
      <c r="WYM32" s="48"/>
      <c r="WYN32" s="48"/>
      <c r="WYO32" s="48"/>
      <c r="WYP32" s="48"/>
      <c r="WYQ32" s="49"/>
      <c r="WYR32" s="48"/>
      <c r="WYS32" s="48"/>
      <c r="WYT32" s="48"/>
      <c r="WYU32" s="48"/>
      <c r="WYV32" s="48"/>
      <c r="WYW32" s="48"/>
      <c r="WYX32" s="48"/>
      <c r="WYY32" s="48"/>
      <c r="WYZ32" s="48"/>
      <c r="WZA32" s="48"/>
      <c r="WZB32" s="48"/>
      <c r="WZC32" s="48"/>
      <c r="WZD32" s="48"/>
      <c r="WZE32" s="49"/>
      <c r="WZF32" s="48"/>
      <c r="WZG32" s="48"/>
      <c r="WZH32" s="48"/>
      <c r="WZI32" s="48"/>
      <c r="WZJ32" s="48"/>
      <c r="WZK32" s="48"/>
      <c r="WZL32" s="48"/>
      <c r="WZM32" s="48"/>
      <c r="WZN32" s="48"/>
      <c r="WZO32" s="48"/>
      <c r="WZP32" s="48"/>
      <c r="WZQ32" s="48"/>
      <c r="WZR32" s="48"/>
      <c r="WZS32" s="49"/>
      <c r="WZT32" s="48"/>
      <c r="WZU32" s="48"/>
      <c r="WZV32" s="48"/>
      <c r="WZW32" s="48"/>
      <c r="WZX32" s="48"/>
      <c r="WZY32" s="48"/>
      <c r="WZZ32" s="48"/>
      <c r="XAA32" s="48"/>
      <c r="XAB32" s="48"/>
      <c r="XAC32" s="48"/>
      <c r="XAD32" s="48"/>
      <c r="XAE32" s="48"/>
      <c r="XAF32" s="48"/>
      <c r="XAG32" s="49"/>
      <c r="XAH32" s="48"/>
      <c r="XAI32" s="48"/>
      <c r="XAJ32" s="48"/>
      <c r="XAK32" s="48"/>
      <c r="XAL32" s="48"/>
      <c r="XAM32" s="48"/>
      <c r="XAN32" s="48"/>
      <c r="XAO32" s="48"/>
      <c r="XAP32" s="48"/>
      <c r="XAQ32" s="48"/>
      <c r="XAR32" s="48"/>
      <c r="XAS32" s="48"/>
      <c r="XAT32" s="48"/>
      <c r="XAU32" s="49"/>
      <c r="XAV32" s="48"/>
      <c r="XAW32" s="48"/>
      <c r="XAX32" s="48"/>
      <c r="XAY32" s="48"/>
      <c r="XAZ32" s="48"/>
      <c r="XBA32" s="48"/>
      <c r="XBB32" s="48"/>
      <c r="XBC32" s="48"/>
      <c r="XBD32" s="48"/>
      <c r="XBE32" s="48"/>
      <c r="XBF32" s="48"/>
      <c r="XBG32" s="48"/>
      <c r="XBH32" s="48"/>
      <c r="XBI32" s="49"/>
      <c r="XBJ32" s="48"/>
      <c r="XBK32" s="48"/>
      <c r="XBL32" s="48"/>
      <c r="XBM32" s="48"/>
      <c r="XBN32" s="48"/>
      <c r="XBO32" s="48"/>
      <c r="XBP32" s="48"/>
      <c r="XBQ32" s="48"/>
      <c r="XBR32" s="48"/>
      <c r="XBS32" s="48"/>
      <c r="XBT32" s="48"/>
      <c r="XBU32" s="48"/>
      <c r="XBV32" s="48"/>
      <c r="XBW32" s="49"/>
      <c r="XBX32" s="48"/>
      <c r="XBY32" s="48"/>
      <c r="XBZ32" s="48"/>
      <c r="XCA32" s="48"/>
      <c r="XCB32" s="48"/>
      <c r="XCC32" s="48"/>
      <c r="XCD32" s="48"/>
      <c r="XCE32" s="48"/>
      <c r="XCF32" s="48"/>
      <c r="XCG32" s="48"/>
      <c r="XCH32" s="48"/>
      <c r="XCI32" s="48"/>
      <c r="XCJ32" s="48"/>
      <c r="XCK32" s="49"/>
      <c r="XCL32" s="48"/>
      <c r="XCM32" s="48"/>
      <c r="XCN32" s="48"/>
      <c r="XCO32" s="48"/>
      <c r="XCP32" s="48"/>
      <c r="XCQ32" s="48"/>
      <c r="XCR32" s="48"/>
      <c r="XCS32" s="48"/>
      <c r="XCT32" s="48"/>
      <c r="XCU32" s="48"/>
      <c r="XCV32" s="48"/>
      <c r="XCW32" s="48"/>
      <c r="XCX32" s="48"/>
      <c r="XCY32" s="49"/>
      <c r="XCZ32" s="48"/>
      <c r="XDA32" s="48"/>
      <c r="XDB32" s="48"/>
      <c r="XDC32" s="48"/>
      <c r="XDD32" s="48"/>
      <c r="XDE32" s="48"/>
      <c r="XDF32" s="48"/>
      <c r="XDG32" s="48"/>
      <c r="XDH32" s="48"/>
      <c r="XDI32" s="48"/>
      <c r="XDJ32" s="48"/>
      <c r="XDK32" s="48"/>
      <c r="XDL32" s="48"/>
      <c r="XDM32" s="49"/>
      <c r="XDN32" s="48"/>
      <c r="XDO32" s="48"/>
      <c r="XDP32" s="48"/>
      <c r="XDQ32" s="48"/>
      <c r="XDR32" s="48"/>
      <c r="XDS32" s="48"/>
      <c r="XDT32" s="48"/>
      <c r="XDU32" s="48"/>
      <c r="XDV32" s="48"/>
      <c r="XDW32" s="48"/>
      <c r="XDX32" s="48"/>
      <c r="XDY32" s="48"/>
      <c r="XDZ32" s="48"/>
      <c r="XEA32" s="49"/>
      <c r="XEB32" s="48"/>
      <c r="XEC32" s="48"/>
      <c r="XED32" s="48"/>
      <c r="XEE32" s="48"/>
    </row>
    <row r="33" spans="1:14" ht="12.75" customHeight="1">
      <c r="A33" s="137" t="s">
        <v>783</v>
      </c>
      <c r="B33" s="139"/>
      <c r="C33" s="139"/>
      <c r="D33" s="139"/>
      <c r="E33" s="139"/>
      <c r="F33" s="139"/>
      <c r="G33" s="139"/>
      <c r="H33" s="139"/>
      <c r="I33" s="139"/>
      <c r="J33" s="139"/>
      <c r="K33" s="139"/>
      <c r="L33" s="139"/>
      <c r="M33" s="139"/>
      <c r="N33" s="140">
        <v>0</v>
      </c>
    </row>
    <row r="34" spans="1:14" ht="12.75" customHeight="1">
      <c r="A34" s="133" t="s">
        <v>806</v>
      </c>
      <c r="B34" s="141"/>
      <c r="C34" s="141"/>
      <c r="D34" s="141"/>
      <c r="E34" s="141"/>
      <c r="F34" s="141"/>
      <c r="G34" s="141"/>
      <c r="H34" s="141"/>
      <c r="I34" s="141"/>
      <c r="J34" s="141"/>
      <c r="K34" s="141"/>
      <c r="L34" s="141"/>
      <c r="M34" s="141"/>
      <c r="N34" s="142">
        <v>0</v>
      </c>
    </row>
    <row r="35" spans="1:14" ht="12.75" customHeight="1">
      <c r="A35" s="133" t="s">
        <v>784</v>
      </c>
      <c r="B35" s="141"/>
      <c r="C35" s="141"/>
      <c r="D35" s="141"/>
      <c r="E35" s="141"/>
      <c r="F35" s="141"/>
      <c r="G35" s="141"/>
      <c r="H35" s="141"/>
      <c r="I35" s="141"/>
      <c r="J35" s="141"/>
      <c r="K35" s="141"/>
      <c r="L35" s="141"/>
      <c r="M35" s="141"/>
      <c r="N35" s="142">
        <v>0</v>
      </c>
    </row>
    <row r="36" spans="1:14" ht="12.75" customHeight="1">
      <c r="A36" s="133" t="s">
        <v>785</v>
      </c>
      <c r="B36" s="141"/>
      <c r="C36" s="141"/>
      <c r="D36" s="141"/>
      <c r="E36" s="141"/>
      <c r="F36" s="141"/>
      <c r="G36" s="141"/>
      <c r="H36" s="141"/>
      <c r="I36" s="141"/>
      <c r="J36" s="141"/>
      <c r="K36" s="141"/>
      <c r="L36" s="141"/>
      <c r="M36" s="141"/>
      <c r="N36" s="142">
        <v>0</v>
      </c>
    </row>
    <row r="37" spans="1:14" ht="12.75" customHeight="1">
      <c r="A37" s="133" t="s">
        <v>786</v>
      </c>
      <c r="B37" s="141"/>
      <c r="C37" s="141"/>
      <c r="D37" s="141">
        <v>1</v>
      </c>
      <c r="E37" s="141">
        <v>1</v>
      </c>
      <c r="F37" s="141"/>
      <c r="G37" s="141"/>
      <c r="H37" s="141"/>
      <c r="I37" s="141"/>
      <c r="J37" s="141"/>
      <c r="K37" s="141"/>
      <c r="L37" s="141"/>
      <c r="M37" s="141"/>
      <c r="N37" s="142">
        <v>2</v>
      </c>
    </row>
    <row r="38" spans="1:14" ht="12.75" customHeight="1">
      <c r="A38" s="133" t="s">
        <v>787</v>
      </c>
      <c r="B38" s="141">
        <v>1</v>
      </c>
      <c r="C38" s="141"/>
      <c r="D38" s="141">
        <v>1</v>
      </c>
      <c r="E38" s="141"/>
      <c r="F38" s="141"/>
      <c r="G38" s="141"/>
      <c r="H38" s="141"/>
      <c r="I38" s="141"/>
      <c r="J38" s="141"/>
      <c r="K38" s="141"/>
      <c r="L38" s="141"/>
      <c r="M38" s="141"/>
      <c r="N38" s="142">
        <v>2</v>
      </c>
    </row>
    <row r="39" spans="1:14" ht="12.75" customHeight="1">
      <c r="A39" s="133" t="s">
        <v>788</v>
      </c>
      <c r="B39" s="141"/>
      <c r="C39" s="141"/>
      <c r="D39" s="141">
        <v>1</v>
      </c>
      <c r="E39" s="141"/>
      <c r="F39" s="141"/>
      <c r="G39" s="141">
        <v>1</v>
      </c>
      <c r="H39" s="141"/>
      <c r="I39" s="141"/>
      <c r="J39" s="141"/>
      <c r="K39" s="141"/>
      <c r="L39" s="141">
        <v>1</v>
      </c>
      <c r="M39" s="141">
        <v>1</v>
      </c>
      <c r="N39" s="142">
        <v>4</v>
      </c>
    </row>
    <row r="40" spans="1:14" ht="12.75" customHeight="1">
      <c r="A40" s="133" t="s">
        <v>789</v>
      </c>
      <c r="B40" s="141">
        <v>4</v>
      </c>
      <c r="C40" s="141">
        <v>1</v>
      </c>
      <c r="D40" s="141">
        <v>1</v>
      </c>
      <c r="E40" s="141">
        <v>1</v>
      </c>
      <c r="F40" s="141">
        <v>2</v>
      </c>
      <c r="G40" s="141">
        <v>1</v>
      </c>
      <c r="H40" s="141">
        <v>2</v>
      </c>
      <c r="I40" s="141">
        <v>1</v>
      </c>
      <c r="J40" s="141"/>
      <c r="K40" s="141"/>
      <c r="L40" s="141">
        <v>1</v>
      </c>
      <c r="M40" s="141"/>
      <c r="N40" s="142">
        <v>14</v>
      </c>
    </row>
    <row r="41" spans="1:14" ht="12.75" customHeight="1">
      <c r="A41" s="133" t="s">
        <v>790</v>
      </c>
      <c r="B41" s="141"/>
      <c r="C41" s="141">
        <v>2</v>
      </c>
      <c r="D41" s="141">
        <v>2</v>
      </c>
      <c r="E41" s="141">
        <v>2</v>
      </c>
      <c r="F41" s="141"/>
      <c r="G41" s="141"/>
      <c r="H41" s="141">
        <v>1</v>
      </c>
      <c r="I41" s="141"/>
      <c r="J41" s="141">
        <v>1</v>
      </c>
      <c r="K41" s="141"/>
      <c r="L41" s="141"/>
      <c r="M41" s="141">
        <v>2</v>
      </c>
      <c r="N41" s="142">
        <v>10</v>
      </c>
    </row>
    <row r="42" spans="1:14" ht="12.75" customHeight="1">
      <c r="A42" s="133" t="s">
        <v>791</v>
      </c>
      <c r="B42" s="141"/>
      <c r="C42" s="141"/>
      <c r="D42" s="141">
        <v>1</v>
      </c>
      <c r="E42" s="141">
        <v>2</v>
      </c>
      <c r="F42" s="141">
        <v>1</v>
      </c>
      <c r="G42" s="141">
        <v>4</v>
      </c>
      <c r="H42" s="141">
        <v>2</v>
      </c>
      <c r="I42" s="141">
        <v>2</v>
      </c>
      <c r="J42" s="141"/>
      <c r="K42" s="141"/>
      <c r="L42" s="141">
        <v>1</v>
      </c>
      <c r="M42" s="141">
        <v>1</v>
      </c>
      <c r="N42" s="142">
        <v>14</v>
      </c>
    </row>
    <row r="43" spans="1:14" ht="12.75" customHeight="1">
      <c r="A43" s="133" t="s">
        <v>792</v>
      </c>
      <c r="B43" s="141">
        <v>3</v>
      </c>
      <c r="C43" s="141"/>
      <c r="D43" s="141">
        <v>3</v>
      </c>
      <c r="E43" s="141">
        <v>1</v>
      </c>
      <c r="F43" s="141">
        <v>1</v>
      </c>
      <c r="G43" s="141">
        <v>2</v>
      </c>
      <c r="H43" s="141"/>
      <c r="I43" s="141">
        <v>1</v>
      </c>
      <c r="J43" s="141">
        <v>2</v>
      </c>
      <c r="K43" s="141">
        <v>1</v>
      </c>
      <c r="L43" s="141">
        <v>2</v>
      </c>
      <c r="M43" s="141">
        <v>1</v>
      </c>
      <c r="N43" s="142">
        <v>17</v>
      </c>
    </row>
    <row r="44" spans="1:14" ht="12.75" customHeight="1">
      <c r="A44" s="133" t="s">
        <v>793</v>
      </c>
      <c r="B44" s="141">
        <v>1</v>
      </c>
      <c r="C44" s="141"/>
      <c r="D44" s="141">
        <v>2</v>
      </c>
      <c r="E44" s="141">
        <v>3</v>
      </c>
      <c r="F44" s="141"/>
      <c r="G44" s="141"/>
      <c r="H44" s="141">
        <v>2</v>
      </c>
      <c r="I44" s="141">
        <v>2</v>
      </c>
      <c r="J44" s="141">
        <v>2</v>
      </c>
      <c r="K44" s="141">
        <v>3</v>
      </c>
      <c r="L44" s="141">
        <v>1</v>
      </c>
      <c r="M44" s="141">
        <v>2</v>
      </c>
      <c r="N44" s="142">
        <v>18</v>
      </c>
    </row>
    <row r="45" spans="1:14" ht="12.75" customHeight="1">
      <c r="A45" s="133" t="s">
        <v>794</v>
      </c>
      <c r="B45" s="141">
        <v>2</v>
      </c>
      <c r="C45" s="141">
        <v>2</v>
      </c>
      <c r="D45" s="141"/>
      <c r="E45" s="141">
        <v>3</v>
      </c>
      <c r="F45" s="141">
        <v>1</v>
      </c>
      <c r="G45" s="141">
        <v>1</v>
      </c>
      <c r="H45" s="141">
        <v>1</v>
      </c>
      <c r="I45" s="141">
        <v>1</v>
      </c>
      <c r="J45" s="141">
        <v>3</v>
      </c>
      <c r="K45" s="141">
        <v>2</v>
      </c>
      <c r="L45" s="141">
        <v>2</v>
      </c>
      <c r="M45" s="141"/>
      <c r="N45" s="142">
        <v>18</v>
      </c>
    </row>
    <row r="46" spans="1:14" ht="12.75" customHeight="1">
      <c r="A46" s="133" t="s">
        <v>795</v>
      </c>
      <c r="B46" s="141">
        <v>2</v>
      </c>
      <c r="C46" s="141">
        <v>1</v>
      </c>
      <c r="D46" s="141">
        <v>4</v>
      </c>
      <c r="E46" s="141"/>
      <c r="F46" s="141">
        <v>1</v>
      </c>
      <c r="G46" s="141">
        <v>1</v>
      </c>
      <c r="H46" s="141">
        <v>2</v>
      </c>
      <c r="I46" s="141"/>
      <c r="J46" s="141">
        <v>2</v>
      </c>
      <c r="K46" s="141"/>
      <c r="L46" s="141">
        <v>1</v>
      </c>
      <c r="M46" s="141"/>
      <c r="N46" s="142">
        <v>14</v>
      </c>
    </row>
    <row r="47" spans="1:14" ht="12.75" customHeight="1">
      <c r="A47" s="133" t="s">
        <v>796</v>
      </c>
      <c r="B47" s="141"/>
      <c r="C47" s="141">
        <v>3</v>
      </c>
      <c r="D47" s="141"/>
      <c r="E47" s="141">
        <v>1</v>
      </c>
      <c r="F47" s="141"/>
      <c r="G47" s="141">
        <v>1</v>
      </c>
      <c r="H47" s="141"/>
      <c r="I47" s="141"/>
      <c r="J47" s="141">
        <v>1</v>
      </c>
      <c r="K47" s="141">
        <v>3</v>
      </c>
      <c r="L47" s="141"/>
      <c r="M47" s="141">
        <v>2</v>
      </c>
      <c r="N47" s="142">
        <v>11</v>
      </c>
    </row>
    <row r="48" spans="1:14" ht="12.75" customHeight="1">
      <c r="A48" s="137" t="s">
        <v>797</v>
      </c>
      <c r="B48" s="139"/>
      <c r="C48" s="139">
        <v>1</v>
      </c>
      <c r="D48" s="139"/>
      <c r="E48" s="139">
        <v>1</v>
      </c>
      <c r="F48" s="139">
        <v>3</v>
      </c>
      <c r="G48" s="139"/>
      <c r="H48" s="139"/>
      <c r="I48" s="139">
        <v>1</v>
      </c>
      <c r="J48" s="139">
        <v>3</v>
      </c>
      <c r="K48" s="139"/>
      <c r="L48" s="139">
        <v>2</v>
      </c>
      <c r="M48" s="139">
        <v>1</v>
      </c>
      <c r="N48" s="140">
        <v>12</v>
      </c>
    </row>
    <row r="49" spans="1:14" ht="12.75" customHeight="1">
      <c r="A49" s="133" t="s">
        <v>798</v>
      </c>
      <c r="B49" s="141"/>
      <c r="C49" s="141"/>
      <c r="D49" s="141"/>
      <c r="E49" s="141">
        <v>3</v>
      </c>
      <c r="F49" s="141">
        <v>1</v>
      </c>
      <c r="G49" s="141">
        <v>1</v>
      </c>
      <c r="H49" s="141"/>
      <c r="I49" s="141">
        <v>2</v>
      </c>
      <c r="J49" s="141">
        <v>1</v>
      </c>
      <c r="K49" s="141">
        <v>1</v>
      </c>
      <c r="L49" s="141">
        <v>3</v>
      </c>
      <c r="M49" s="141">
        <v>1</v>
      </c>
      <c r="N49" s="142">
        <v>13</v>
      </c>
    </row>
    <row r="50" spans="1:14" ht="12.75" customHeight="1">
      <c r="A50" s="133" t="s">
        <v>799</v>
      </c>
      <c r="B50" s="141"/>
      <c r="C50" s="141"/>
      <c r="D50" s="141">
        <v>4</v>
      </c>
      <c r="E50" s="141">
        <v>1</v>
      </c>
      <c r="F50" s="141">
        <v>1</v>
      </c>
      <c r="G50" s="141">
        <v>1</v>
      </c>
      <c r="H50" s="141">
        <v>3</v>
      </c>
      <c r="I50" s="141">
        <v>1</v>
      </c>
      <c r="J50" s="141">
        <v>1</v>
      </c>
      <c r="K50" s="141">
        <v>2</v>
      </c>
      <c r="L50" s="141">
        <v>1</v>
      </c>
      <c r="M50" s="141">
        <v>2</v>
      </c>
      <c r="N50" s="142">
        <v>17</v>
      </c>
    </row>
    <row r="51" spans="1:14" ht="12.75" customHeight="1">
      <c r="A51" s="133" t="s">
        <v>800</v>
      </c>
      <c r="B51" s="141">
        <v>2</v>
      </c>
      <c r="C51" s="141">
        <v>1</v>
      </c>
      <c r="D51" s="141">
        <v>2</v>
      </c>
      <c r="E51" s="141">
        <v>1</v>
      </c>
      <c r="F51" s="141">
        <v>1</v>
      </c>
      <c r="G51" s="141">
        <v>2</v>
      </c>
      <c r="H51" s="141">
        <v>2</v>
      </c>
      <c r="I51" s="141">
        <v>3</v>
      </c>
      <c r="J51" s="141">
        <v>2</v>
      </c>
      <c r="K51" s="141">
        <v>2</v>
      </c>
      <c r="L51" s="141">
        <v>1</v>
      </c>
      <c r="M51" s="141">
        <v>2</v>
      </c>
      <c r="N51" s="142">
        <v>21</v>
      </c>
    </row>
    <row r="52" spans="1:14" ht="12.75" customHeight="1">
      <c r="A52" s="133" t="s">
        <v>801</v>
      </c>
      <c r="B52" s="141">
        <v>1</v>
      </c>
      <c r="C52" s="141"/>
      <c r="D52" s="141"/>
      <c r="E52" s="141"/>
      <c r="F52" s="141"/>
      <c r="G52" s="141">
        <v>1</v>
      </c>
      <c r="H52" s="141"/>
      <c r="I52" s="141"/>
      <c r="J52" s="141"/>
      <c r="K52" s="141">
        <v>1</v>
      </c>
      <c r="L52" s="141"/>
      <c r="M52" s="141"/>
      <c r="N52" s="142">
        <v>3</v>
      </c>
    </row>
    <row r="53" spans="1:14" ht="12.75" customHeight="1">
      <c r="A53" s="133" t="s">
        <v>802</v>
      </c>
      <c r="B53" s="141"/>
      <c r="C53" s="141"/>
      <c r="D53" s="141"/>
      <c r="E53" s="141">
        <v>1</v>
      </c>
      <c r="F53" s="141">
        <v>1</v>
      </c>
      <c r="G53" s="141">
        <v>1</v>
      </c>
      <c r="H53" s="141"/>
      <c r="I53" s="141">
        <v>3</v>
      </c>
      <c r="J53" s="141">
        <v>1</v>
      </c>
      <c r="K53" s="141"/>
      <c r="L53" s="141"/>
      <c r="M53" s="141"/>
      <c r="N53" s="142">
        <v>7</v>
      </c>
    </row>
    <row r="54" spans="1:14" ht="12.75" customHeight="1">
      <c r="A54" s="133" t="s">
        <v>803</v>
      </c>
      <c r="B54" s="141"/>
      <c r="C54" s="141"/>
      <c r="D54" s="141">
        <v>1</v>
      </c>
      <c r="E54" s="141"/>
      <c r="F54" s="141">
        <v>1</v>
      </c>
      <c r="G54" s="141"/>
      <c r="H54" s="141"/>
      <c r="I54" s="141"/>
      <c r="J54" s="141"/>
      <c r="K54" s="141"/>
      <c r="L54" s="141"/>
      <c r="M54" s="141"/>
      <c r="N54" s="142">
        <v>2</v>
      </c>
    </row>
    <row r="55" spans="1:14" ht="12.75" customHeight="1">
      <c r="A55" s="133" t="s">
        <v>804</v>
      </c>
      <c r="B55" s="141">
        <v>1</v>
      </c>
      <c r="C55" s="141"/>
      <c r="D55" s="141"/>
      <c r="E55" s="141">
        <v>3</v>
      </c>
      <c r="F55" s="141">
        <v>1</v>
      </c>
      <c r="G55" s="141"/>
      <c r="H55" s="141">
        <v>1</v>
      </c>
      <c r="I55" s="141"/>
      <c r="J55" s="141"/>
      <c r="K55" s="141"/>
      <c r="L55" s="141"/>
      <c r="M55" s="141"/>
      <c r="N55" s="142">
        <v>6</v>
      </c>
    </row>
    <row r="56" spans="1:14" ht="12.75" customHeight="1">
      <c r="A56" s="133" t="s">
        <v>805</v>
      </c>
      <c r="B56" s="141"/>
      <c r="C56" s="141">
        <v>1</v>
      </c>
      <c r="D56" s="141">
        <v>1</v>
      </c>
      <c r="E56" s="141">
        <v>1</v>
      </c>
      <c r="F56" s="141"/>
      <c r="G56" s="141"/>
      <c r="H56" s="141"/>
      <c r="I56" s="141"/>
      <c r="J56" s="141">
        <v>1</v>
      </c>
      <c r="K56" s="141"/>
      <c r="L56" s="141"/>
      <c r="M56" s="141"/>
      <c r="N56" s="142">
        <v>4</v>
      </c>
    </row>
    <row r="57" spans="1:14" s="14" customFormat="1" ht="12.75" customHeight="1">
      <c r="A57" s="135" t="s">
        <v>807</v>
      </c>
      <c r="B57" s="142">
        <f>SUM(B33:B56)</f>
        <v>17</v>
      </c>
      <c r="C57" s="142">
        <f t="shared" ref="C57:N57" si="1">SUM(C33:C56)</f>
        <v>12</v>
      </c>
      <c r="D57" s="142">
        <f t="shared" si="1"/>
        <v>24</v>
      </c>
      <c r="E57" s="142">
        <f t="shared" si="1"/>
        <v>25</v>
      </c>
      <c r="F57" s="142">
        <f t="shared" si="1"/>
        <v>15</v>
      </c>
      <c r="G57" s="142">
        <f t="shared" si="1"/>
        <v>17</v>
      </c>
      <c r="H57" s="142">
        <f t="shared" si="1"/>
        <v>16</v>
      </c>
      <c r="I57" s="142">
        <f t="shared" si="1"/>
        <v>17</v>
      </c>
      <c r="J57" s="142">
        <f t="shared" si="1"/>
        <v>20</v>
      </c>
      <c r="K57" s="142">
        <f t="shared" si="1"/>
        <v>15</v>
      </c>
      <c r="L57" s="142">
        <f t="shared" si="1"/>
        <v>16</v>
      </c>
      <c r="M57" s="142">
        <f t="shared" si="1"/>
        <v>15</v>
      </c>
      <c r="N57" s="142">
        <f t="shared" si="1"/>
        <v>209</v>
      </c>
    </row>
    <row r="58" spans="1:14" s="27" customFormat="1" ht="13.5" customHeight="1">
      <c r="A58" s="97" t="s">
        <v>851</v>
      </c>
      <c r="B58" s="97"/>
      <c r="C58" s="97"/>
      <c r="D58" s="97"/>
      <c r="E58" s="97"/>
      <c r="F58" s="97"/>
      <c r="G58" s="97"/>
      <c r="H58" s="97"/>
      <c r="I58" s="97"/>
      <c r="J58" s="97"/>
      <c r="K58" s="97"/>
      <c r="L58" s="97"/>
      <c r="M58" s="97"/>
      <c r="N58" s="98"/>
    </row>
    <row r="81" spans="14:14">
      <c r="N81" s="1"/>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dimension ref="A1:XEG57"/>
  <sheetViews>
    <sheetView topLeftCell="B10" workbookViewId="0">
      <selection activeCell="N32" sqref="N32"/>
    </sheetView>
  </sheetViews>
  <sheetFormatPr defaultRowHeight="12.75"/>
  <cols>
    <col min="1" max="1" width="11" style="1" customWidth="1"/>
    <col min="2" max="8" width="9.140625" style="1"/>
    <col min="9" max="9" width="9.140625" style="14"/>
    <col min="10" max="16384" width="9.140625" style="1"/>
  </cols>
  <sheetData>
    <row r="1" spans="1:16361" ht="15">
      <c r="A1" s="6" t="s">
        <v>810</v>
      </c>
    </row>
    <row r="3" spans="1:16361" s="50" customFormat="1" ht="17.25" customHeight="1">
      <c r="A3" s="51" t="s">
        <v>850</v>
      </c>
      <c r="B3" s="51" t="s">
        <v>661</v>
      </c>
      <c r="C3" s="51" t="s">
        <v>662</v>
      </c>
      <c r="D3" s="51" t="s">
        <v>663</v>
      </c>
      <c r="E3" s="51" t="s">
        <v>664</v>
      </c>
      <c r="F3" s="51" t="s">
        <v>665</v>
      </c>
      <c r="G3" s="51" t="s">
        <v>666</v>
      </c>
      <c r="H3" s="51" t="s">
        <v>667</v>
      </c>
      <c r="I3" s="51" t="s">
        <v>68</v>
      </c>
      <c r="J3" s="48"/>
      <c r="K3" s="48"/>
      <c r="L3" s="48"/>
      <c r="M3" s="48"/>
      <c r="N3" s="48"/>
      <c r="O3" s="48"/>
      <c r="P3" s="48"/>
      <c r="Q3" s="48"/>
      <c r="R3" s="48"/>
      <c r="S3" s="49"/>
      <c r="T3" s="48"/>
      <c r="U3" s="48"/>
      <c r="V3" s="48"/>
      <c r="W3" s="48"/>
      <c r="X3" s="48"/>
      <c r="Y3" s="48"/>
      <c r="Z3" s="48"/>
      <c r="AA3" s="48"/>
      <c r="AB3" s="48"/>
      <c r="AC3" s="48"/>
      <c r="AD3" s="48"/>
      <c r="AE3" s="48"/>
      <c r="AF3" s="48"/>
      <c r="AG3" s="49"/>
      <c r="AH3" s="48"/>
      <c r="AI3" s="48"/>
      <c r="AJ3" s="48"/>
      <c r="AK3" s="48"/>
      <c r="AL3" s="48"/>
      <c r="AM3" s="48"/>
      <c r="AN3" s="48"/>
      <c r="AO3" s="48"/>
      <c r="AP3" s="48"/>
      <c r="AQ3" s="48"/>
      <c r="AR3" s="48"/>
      <c r="AS3" s="48"/>
      <c r="AT3" s="48"/>
      <c r="AU3" s="49"/>
      <c r="AV3" s="48"/>
      <c r="AW3" s="48"/>
      <c r="AX3" s="48"/>
      <c r="AY3" s="48"/>
      <c r="AZ3" s="48"/>
      <c r="BA3" s="48"/>
      <c r="BB3" s="48"/>
      <c r="BC3" s="48"/>
      <c r="BD3" s="48"/>
      <c r="BE3" s="48"/>
      <c r="BF3" s="48"/>
      <c r="BG3" s="48"/>
      <c r="BH3" s="48"/>
      <c r="BI3" s="49"/>
      <c r="BJ3" s="48"/>
      <c r="BK3" s="48"/>
      <c r="BL3" s="48"/>
      <c r="BM3" s="48"/>
      <c r="BN3" s="48"/>
      <c r="BO3" s="48"/>
      <c r="BP3" s="48"/>
      <c r="BQ3" s="48"/>
      <c r="BR3" s="48"/>
      <c r="BS3" s="48"/>
      <c r="BT3" s="48"/>
      <c r="BU3" s="48"/>
      <c r="BV3" s="48"/>
      <c r="BW3" s="49"/>
      <c r="BX3" s="48"/>
      <c r="BY3" s="48"/>
      <c r="BZ3" s="48"/>
      <c r="CA3" s="48"/>
      <c r="CB3" s="48"/>
      <c r="CC3" s="48"/>
      <c r="CD3" s="48"/>
      <c r="CE3" s="48"/>
      <c r="CF3" s="48"/>
      <c r="CG3" s="48"/>
      <c r="CH3" s="48"/>
      <c r="CI3" s="48"/>
      <c r="CJ3" s="48"/>
      <c r="CK3" s="49"/>
      <c r="CL3" s="48"/>
      <c r="CM3" s="48"/>
      <c r="CN3" s="48"/>
      <c r="CO3" s="48"/>
      <c r="CP3" s="48"/>
      <c r="CQ3" s="48"/>
      <c r="CR3" s="48"/>
      <c r="CS3" s="48"/>
      <c r="CT3" s="48"/>
      <c r="CU3" s="48"/>
      <c r="CV3" s="48"/>
      <c r="CW3" s="48"/>
      <c r="CX3" s="48"/>
      <c r="CY3" s="49"/>
      <c r="CZ3" s="48"/>
      <c r="DA3" s="48"/>
      <c r="DB3" s="48"/>
      <c r="DC3" s="48"/>
      <c r="DD3" s="48"/>
      <c r="DE3" s="48"/>
      <c r="DF3" s="48"/>
      <c r="DG3" s="48"/>
      <c r="DH3" s="48"/>
      <c r="DI3" s="48"/>
      <c r="DJ3" s="48"/>
      <c r="DK3" s="48"/>
      <c r="DL3" s="48"/>
      <c r="DM3" s="49"/>
      <c r="DN3" s="48"/>
      <c r="DO3" s="48"/>
      <c r="DP3" s="48"/>
      <c r="DQ3" s="48"/>
      <c r="DR3" s="48"/>
      <c r="DS3" s="48"/>
      <c r="DT3" s="48"/>
      <c r="DU3" s="48"/>
      <c r="DV3" s="48"/>
      <c r="DW3" s="48"/>
      <c r="DX3" s="48"/>
      <c r="DY3" s="48"/>
      <c r="DZ3" s="48"/>
      <c r="EA3" s="49"/>
      <c r="EB3" s="48"/>
      <c r="EC3" s="48"/>
      <c r="ED3" s="48"/>
      <c r="EE3" s="48"/>
      <c r="EF3" s="48"/>
      <c r="EG3" s="48"/>
      <c r="EH3" s="48"/>
      <c r="EI3" s="48"/>
      <c r="EJ3" s="48"/>
      <c r="EK3" s="48"/>
      <c r="EL3" s="48"/>
      <c r="EM3" s="48"/>
      <c r="EN3" s="48"/>
      <c r="EO3" s="49"/>
      <c r="EP3" s="48"/>
      <c r="EQ3" s="48"/>
      <c r="ER3" s="48"/>
      <c r="ES3" s="48"/>
      <c r="ET3" s="48"/>
      <c r="EU3" s="48"/>
      <c r="EV3" s="48"/>
      <c r="EW3" s="48"/>
      <c r="EX3" s="48"/>
      <c r="EY3" s="48"/>
      <c r="EZ3" s="48"/>
      <c r="FA3" s="48"/>
      <c r="FB3" s="48"/>
      <c r="FC3" s="49"/>
      <c r="FD3" s="48"/>
      <c r="FE3" s="48"/>
      <c r="FF3" s="48"/>
      <c r="FG3" s="48"/>
      <c r="FH3" s="48"/>
      <c r="FI3" s="48"/>
      <c r="FJ3" s="48"/>
      <c r="FK3" s="48"/>
      <c r="FL3" s="48"/>
      <c r="FM3" s="48"/>
      <c r="FN3" s="48"/>
      <c r="FO3" s="48"/>
      <c r="FP3" s="48"/>
      <c r="FQ3" s="49"/>
      <c r="FR3" s="48"/>
      <c r="FS3" s="48"/>
      <c r="FT3" s="48"/>
      <c r="FU3" s="48"/>
      <c r="FV3" s="48"/>
      <c r="FW3" s="48"/>
      <c r="FX3" s="48"/>
      <c r="FY3" s="48"/>
      <c r="FZ3" s="48"/>
      <c r="GA3" s="48"/>
      <c r="GB3" s="48"/>
      <c r="GC3" s="48"/>
      <c r="GD3" s="48"/>
      <c r="GE3" s="49"/>
      <c r="GF3" s="48"/>
      <c r="GG3" s="48"/>
      <c r="GH3" s="48"/>
      <c r="GI3" s="48"/>
      <c r="GJ3" s="48"/>
      <c r="GK3" s="48"/>
      <c r="GL3" s="48"/>
      <c r="GM3" s="48"/>
      <c r="GN3" s="48"/>
      <c r="GO3" s="48"/>
      <c r="GP3" s="48"/>
      <c r="GQ3" s="48"/>
      <c r="GR3" s="48"/>
      <c r="GS3" s="49"/>
      <c r="GT3" s="48"/>
      <c r="GU3" s="48"/>
      <c r="GV3" s="48"/>
      <c r="GW3" s="48"/>
      <c r="GX3" s="48"/>
      <c r="GY3" s="48"/>
      <c r="GZ3" s="48"/>
      <c r="HA3" s="48"/>
      <c r="HB3" s="48"/>
      <c r="HC3" s="48"/>
      <c r="HD3" s="48"/>
      <c r="HE3" s="48"/>
      <c r="HF3" s="48"/>
      <c r="HG3" s="49"/>
      <c r="HH3" s="48"/>
      <c r="HI3" s="48"/>
      <c r="HJ3" s="48"/>
      <c r="HK3" s="48"/>
      <c r="HL3" s="48"/>
      <c r="HM3" s="48"/>
      <c r="HN3" s="48"/>
      <c r="HO3" s="48"/>
      <c r="HP3" s="48"/>
      <c r="HQ3" s="48"/>
      <c r="HR3" s="48"/>
      <c r="HS3" s="48"/>
      <c r="HT3" s="48"/>
      <c r="HU3" s="49"/>
      <c r="HV3" s="48"/>
      <c r="HW3" s="48"/>
      <c r="HX3" s="48"/>
      <c r="HY3" s="48"/>
      <c r="HZ3" s="48"/>
      <c r="IA3" s="48"/>
      <c r="IB3" s="48"/>
      <c r="IC3" s="48"/>
      <c r="ID3" s="48"/>
      <c r="IE3" s="48"/>
      <c r="IF3" s="48"/>
      <c r="IG3" s="48"/>
      <c r="IH3" s="48"/>
      <c r="II3" s="49"/>
      <c r="IJ3" s="48"/>
      <c r="IK3" s="48"/>
      <c r="IL3" s="48"/>
      <c r="IM3" s="48"/>
      <c r="IN3" s="48"/>
      <c r="IO3" s="48"/>
      <c r="IP3" s="48"/>
      <c r="IQ3" s="48"/>
      <c r="IR3" s="48"/>
      <c r="IS3" s="48"/>
      <c r="IT3" s="48"/>
      <c r="IU3" s="48"/>
      <c r="IV3" s="48"/>
      <c r="IW3" s="49"/>
      <c r="IX3" s="48"/>
      <c r="IY3" s="48"/>
      <c r="IZ3" s="48"/>
      <c r="JA3" s="48"/>
      <c r="JB3" s="48"/>
      <c r="JC3" s="48"/>
      <c r="JD3" s="48"/>
      <c r="JE3" s="48"/>
      <c r="JF3" s="48"/>
      <c r="JG3" s="48"/>
      <c r="JH3" s="48"/>
      <c r="JI3" s="48"/>
      <c r="JJ3" s="48"/>
      <c r="JK3" s="49"/>
      <c r="JL3" s="48"/>
      <c r="JM3" s="48"/>
      <c r="JN3" s="48"/>
      <c r="JO3" s="48"/>
      <c r="JP3" s="48"/>
      <c r="JQ3" s="48"/>
      <c r="JR3" s="48"/>
      <c r="JS3" s="48"/>
      <c r="JT3" s="48"/>
      <c r="JU3" s="48"/>
      <c r="JV3" s="48"/>
      <c r="JW3" s="48"/>
      <c r="JX3" s="48"/>
      <c r="JY3" s="49"/>
      <c r="JZ3" s="48"/>
      <c r="KA3" s="48"/>
      <c r="KB3" s="48"/>
      <c r="KC3" s="48"/>
      <c r="KD3" s="48"/>
      <c r="KE3" s="48"/>
      <c r="KF3" s="48"/>
      <c r="KG3" s="48"/>
      <c r="KH3" s="48"/>
      <c r="KI3" s="48"/>
      <c r="KJ3" s="48"/>
      <c r="KK3" s="48"/>
      <c r="KL3" s="48"/>
      <c r="KM3" s="49"/>
      <c r="KN3" s="48"/>
      <c r="KO3" s="48"/>
      <c r="KP3" s="48"/>
      <c r="KQ3" s="48"/>
      <c r="KR3" s="48"/>
      <c r="KS3" s="48"/>
      <c r="KT3" s="48"/>
      <c r="KU3" s="48"/>
      <c r="KV3" s="48"/>
      <c r="KW3" s="48"/>
      <c r="KX3" s="48"/>
      <c r="KY3" s="48"/>
      <c r="KZ3" s="48"/>
      <c r="LA3" s="49"/>
      <c r="LB3" s="48"/>
      <c r="LC3" s="48"/>
      <c r="LD3" s="48"/>
      <c r="LE3" s="48"/>
      <c r="LF3" s="48"/>
      <c r="LG3" s="48"/>
      <c r="LH3" s="48"/>
      <c r="LI3" s="48"/>
      <c r="LJ3" s="48"/>
      <c r="LK3" s="48"/>
      <c r="LL3" s="48"/>
      <c r="LM3" s="48"/>
      <c r="LN3" s="48"/>
      <c r="LO3" s="49"/>
      <c r="LP3" s="48"/>
      <c r="LQ3" s="48"/>
      <c r="LR3" s="48"/>
      <c r="LS3" s="48"/>
      <c r="LT3" s="48"/>
      <c r="LU3" s="48"/>
      <c r="LV3" s="48"/>
      <c r="LW3" s="48"/>
      <c r="LX3" s="48"/>
      <c r="LY3" s="48"/>
      <c r="LZ3" s="48"/>
      <c r="MA3" s="48"/>
      <c r="MB3" s="48"/>
      <c r="MC3" s="49"/>
      <c r="MD3" s="48"/>
      <c r="ME3" s="48"/>
      <c r="MF3" s="48"/>
      <c r="MG3" s="48"/>
      <c r="MH3" s="48"/>
      <c r="MI3" s="48"/>
      <c r="MJ3" s="48"/>
      <c r="MK3" s="48"/>
      <c r="ML3" s="48"/>
      <c r="MM3" s="48"/>
      <c r="MN3" s="48"/>
      <c r="MO3" s="48"/>
      <c r="MP3" s="48"/>
      <c r="MQ3" s="49"/>
      <c r="MR3" s="48"/>
      <c r="MS3" s="48"/>
      <c r="MT3" s="48"/>
      <c r="MU3" s="48"/>
      <c r="MV3" s="48"/>
      <c r="MW3" s="48"/>
      <c r="MX3" s="48"/>
      <c r="MY3" s="48"/>
      <c r="MZ3" s="48"/>
      <c r="NA3" s="48"/>
      <c r="NB3" s="48"/>
      <c r="NC3" s="48"/>
      <c r="ND3" s="48"/>
      <c r="NE3" s="49"/>
      <c r="NF3" s="48"/>
      <c r="NG3" s="48"/>
      <c r="NH3" s="48"/>
      <c r="NI3" s="48"/>
      <c r="NJ3" s="48"/>
      <c r="NK3" s="48"/>
      <c r="NL3" s="48"/>
      <c r="NM3" s="48"/>
      <c r="NN3" s="48"/>
      <c r="NO3" s="48"/>
      <c r="NP3" s="48"/>
      <c r="NQ3" s="48"/>
      <c r="NR3" s="48"/>
      <c r="NS3" s="49"/>
      <c r="NT3" s="48"/>
      <c r="NU3" s="48"/>
      <c r="NV3" s="48"/>
      <c r="NW3" s="48"/>
      <c r="NX3" s="48"/>
      <c r="NY3" s="48"/>
      <c r="NZ3" s="48"/>
      <c r="OA3" s="48"/>
      <c r="OB3" s="48"/>
      <c r="OC3" s="48"/>
      <c r="OD3" s="48"/>
      <c r="OE3" s="48"/>
      <c r="OF3" s="48"/>
      <c r="OG3" s="49"/>
      <c r="OH3" s="48"/>
      <c r="OI3" s="48"/>
      <c r="OJ3" s="48"/>
      <c r="OK3" s="48"/>
      <c r="OL3" s="48"/>
      <c r="OM3" s="48"/>
      <c r="ON3" s="48"/>
      <c r="OO3" s="48"/>
      <c r="OP3" s="48"/>
      <c r="OQ3" s="48"/>
      <c r="OR3" s="48"/>
      <c r="OS3" s="48"/>
      <c r="OT3" s="48"/>
      <c r="OU3" s="49"/>
      <c r="OV3" s="48"/>
      <c r="OW3" s="48"/>
      <c r="OX3" s="48"/>
      <c r="OY3" s="48"/>
      <c r="OZ3" s="48"/>
      <c r="PA3" s="48"/>
      <c r="PB3" s="48"/>
      <c r="PC3" s="48"/>
      <c r="PD3" s="48"/>
      <c r="PE3" s="48"/>
      <c r="PF3" s="48"/>
      <c r="PG3" s="48"/>
      <c r="PH3" s="48"/>
      <c r="PI3" s="49"/>
      <c r="PJ3" s="48"/>
      <c r="PK3" s="48"/>
      <c r="PL3" s="48"/>
      <c r="PM3" s="48"/>
      <c r="PN3" s="48"/>
      <c r="PO3" s="48"/>
      <c r="PP3" s="48"/>
      <c r="PQ3" s="48"/>
      <c r="PR3" s="48"/>
      <c r="PS3" s="48"/>
      <c r="PT3" s="48"/>
      <c r="PU3" s="48"/>
      <c r="PV3" s="48"/>
      <c r="PW3" s="49"/>
      <c r="PX3" s="48"/>
      <c r="PY3" s="48"/>
      <c r="PZ3" s="48"/>
      <c r="QA3" s="48"/>
      <c r="QB3" s="48"/>
      <c r="QC3" s="48"/>
      <c r="QD3" s="48"/>
      <c r="QE3" s="48"/>
      <c r="QF3" s="48"/>
      <c r="QG3" s="48"/>
      <c r="QH3" s="48"/>
      <c r="QI3" s="48"/>
      <c r="QJ3" s="48"/>
      <c r="QK3" s="49"/>
      <c r="QL3" s="48"/>
      <c r="QM3" s="48"/>
      <c r="QN3" s="48"/>
      <c r="QO3" s="48"/>
      <c r="QP3" s="48"/>
      <c r="QQ3" s="48"/>
      <c r="QR3" s="48"/>
      <c r="QS3" s="48"/>
      <c r="QT3" s="48"/>
      <c r="QU3" s="48"/>
      <c r="QV3" s="48"/>
      <c r="QW3" s="48"/>
      <c r="QX3" s="48"/>
      <c r="QY3" s="49"/>
      <c r="QZ3" s="48"/>
      <c r="RA3" s="48"/>
      <c r="RB3" s="48"/>
      <c r="RC3" s="48"/>
      <c r="RD3" s="48"/>
      <c r="RE3" s="48"/>
      <c r="RF3" s="48"/>
      <c r="RG3" s="48"/>
      <c r="RH3" s="48"/>
      <c r="RI3" s="48"/>
      <c r="RJ3" s="48"/>
      <c r="RK3" s="48"/>
      <c r="RL3" s="48"/>
      <c r="RM3" s="49"/>
      <c r="RN3" s="48"/>
      <c r="RO3" s="48"/>
      <c r="RP3" s="48"/>
      <c r="RQ3" s="48"/>
      <c r="RR3" s="48"/>
      <c r="RS3" s="48"/>
      <c r="RT3" s="48"/>
      <c r="RU3" s="48"/>
      <c r="RV3" s="48"/>
      <c r="RW3" s="48"/>
      <c r="RX3" s="48"/>
      <c r="RY3" s="48"/>
      <c r="RZ3" s="48"/>
      <c r="SA3" s="49"/>
      <c r="SB3" s="48"/>
      <c r="SC3" s="48"/>
      <c r="SD3" s="48"/>
      <c r="SE3" s="48"/>
      <c r="SF3" s="48"/>
      <c r="SG3" s="48"/>
      <c r="SH3" s="48"/>
      <c r="SI3" s="48"/>
      <c r="SJ3" s="48"/>
      <c r="SK3" s="48"/>
      <c r="SL3" s="48"/>
      <c r="SM3" s="48"/>
      <c r="SN3" s="48"/>
      <c r="SO3" s="49"/>
      <c r="SP3" s="48"/>
      <c r="SQ3" s="48"/>
      <c r="SR3" s="48"/>
      <c r="SS3" s="48"/>
      <c r="ST3" s="48"/>
      <c r="SU3" s="48"/>
      <c r="SV3" s="48"/>
      <c r="SW3" s="48"/>
      <c r="SX3" s="48"/>
      <c r="SY3" s="48"/>
      <c r="SZ3" s="48"/>
      <c r="TA3" s="48"/>
      <c r="TB3" s="48"/>
      <c r="TC3" s="49"/>
      <c r="TD3" s="48"/>
      <c r="TE3" s="48"/>
      <c r="TF3" s="48"/>
      <c r="TG3" s="48"/>
      <c r="TH3" s="48"/>
      <c r="TI3" s="48"/>
      <c r="TJ3" s="48"/>
      <c r="TK3" s="48"/>
      <c r="TL3" s="48"/>
      <c r="TM3" s="48"/>
      <c r="TN3" s="48"/>
      <c r="TO3" s="48"/>
      <c r="TP3" s="48"/>
      <c r="TQ3" s="49"/>
      <c r="TR3" s="48"/>
      <c r="TS3" s="48"/>
      <c r="TT3" s="48"/>
      <c r="TU3" s="48"/>
      <c r="TV3" s="48"/>
      <c r="TW3" s="48"/>
      <c r="TX3" s="48"/>
      <c r="TY3" s="48"/>
      <c r="TZ3" s="48"/>
      <c r="UA3" s="48"/>
      <c r="UB3" s="48"/>
      <c r="UC3" s="48"/>
      <c r="UD3" s="48"/>
      <c r="UE3" s="49"/>
      <c r="UF3" s="48"/>
      <c r="UG3" s="48"/>
      <c r="UH3" s="48"/>
      <c r="UI3" s="48"/>
      <c r="UJ3" s="48"/>
      <c r="UK3" s="48"/>
      <c r="UL3" s="48"/>
      <c r="UM3" s="48"/>
      <c r="UN3" s="48"/>
      <c r="UO3" s="48"/>
      <c r="UP3" s="48"/>
      <c r="UQ3" s="48"/>
      <c r="UR3" s="48"/>
      <c r="US3" s="49"/>
      <c r="UT3" s="48"/>
      <c r="UU3" s="48"/>
      <c r="UV3" s="48"/>
      <c r="UW3" s="48"/>
      <c r="UX3" s="48"/>
      <c r="UY3" s="48"/>
      <c r="UZ3" s="48"/>
      <c r="VA3" s="48"/>
      <c r="VB3" s="48"/>
      <c r="VC3" s="48"/>
      <c r="VD3" s="48"/>
      <c r="VE3" s="48"/>
      <c r="VF3" s="48"/>
      <c r="VG3" s="49"/>
      <c r="VH3" s="48"/>
      <c r="VI3" s="48"/>
      <c r="VJ3" s="48"/>
      <c r="VK3" s="48"/>
      <c r="VL3" s="48"/>
      <c r="VM3" s="48"/>
      <c r="VN3" s="48"/>
      <c r="VO3" s="48"/>
      <c r="VP3" s="48"/>
      <c r="VQ3" s="48"/>
      <c r="VR3" s="48"/>
      <c r="VS3" s="48"/>
      <c r="VT3" s="48"/>
      <c r="VU3" s="49"/>
      <c r="VV3" s="48"/>
      <c r="VW3" s="48"/>
      <c r="VX3" s="48"/>
      <c r="VY3" s="48"/>
      <c r="VZ3" s="48"/>
      <c r="WA3" s="48"/>
      <c r="WB3" s="48"/>
      <c r="WC3" s="48"/>
      <c r="WD3" s="48"/>
      <c r="WE3" s="48"/>
      <c r="WF3" s="48"/>
      <c r="WG3" s="48"/>
      <c r="WH3" s="48"/>
      <c r="WI3" s="49"/>
      <c r="WJ3" s="48"/>
      <c r="WK3" s="48"/>
      <c r="WL3" s="48"/>
      <c r="WM3" s="48"/>
      <c r="WN3" s="48"/>
      <c r="WO3" s="48"/>
      <c r="WP3" s="48"/>
      <c r="WQ3" s="48"/>
      <c r="WR3" s="48"/>
      <c r="WS3" s="48"/>
      <c r="WT3" s="48"/>
      <c r="WU3" s="48"/>
      <c r="WV3" s="48"/>
      <c r="WW3" s="49"/>
      <c r="WX3" s="48"/>
      <c r="WY3" s="48"/>
      <c r="WZ3" s="48"/>
      <c r="XA3" s="48"/>
      <c r="XB3" s="48"/>
      <c r="XC3" s="48"/>
      <c r="XD3" s="48"/>
      <c r="XE3" s="48"/>
      <c r="XF3" s="48"/>
      <c r="XG3" s="48"/>
      <c r="XH3" s="48"/>
      <c r="XI3" s="48"/>
      <c r="XJ3" s="48"/>
      <c r="XK3" s="49"/>
      <c r="XL3" s="48"/>
      <c r="XM3" s="48"/>
      <c r="XN3" s="48"/>
      <c r="XO3" s="48"/>
      <c r="XP3" s="48"/>
      <c r="XQ3" s="48"/>
      <c r="XR3" s="48"/>
      <c r="XS3" s="48"/>
      <c r="XT3" s="48"/>
      <c r="XU3" s="48"/>
      <c r="XV3" s="48"/>
      <c r="XW3" s="48"/>
      <c r="XX3" s="48"/>
      <c r="XY3" s="49"/>
      <c r="XZ3" s="48"/>
      <c r="YA3" s="48"/>
      <c r="YB3" s="48"/>
      <c r="YC3" s="48"/>
      <c r="YD3" s="48"/>
      <c r="YE3" s="48"/>
      <c r="YF3" s="48"/>
      <c r="YG3" s="48"/>
      <c r="YH3" s="48"/>
      <c r="YI3" s="48"/>
      <c r="YJ3" s="48"/>
      <c r="YK3" s="48"/>
      <c r="YL3" s="48"/>
      <c r="YM3" s="49"/>
      <c r="YN3" s="48"/>
      <c r="YO3" s="48"/>
      <c r="YP3" s="48"/>
      <c r="YQ3" s="48"/>
      <c r="YR3" s="48"/>
      <c r="YS3" s="48"/>
      <c r="YT3" s="48"/>
      <c r="YU3" s="48"/>
      <c r="YV3" s="48"/>
      <c r="YW3" s="48"/>
      <c r="YX3" s="48"/>
      <c r="YY3" s="48"/>
      <c r="YZ3" s="48"/>
      <c r="ZA3" s="49"/>
      <c r="ZB3" s="48"/>
      <c r="ZC3" s="48"/>
      <c r="ZD3" s="48"/>
      <c r="ZE3" s="48"/>
      <c r="ZF3" s="48"/>
      <c r="ZG3" s="48"/>
      <c r="ZH3" s="48"/>
      <c r="ZI3" s="48"/>
      <c r="ZJ3" s="48"/>
      <c r="ZK3" s="48"/>
      <c r="ZL3" s="48"/>
      <c r="ZM3" s="48"/>
      <c r="ZN3" s="48"/>
      <c r="ZO3" s="49"/>
      <c r="ZP3" s="48"/>
      <c r="ZQ3" s="48"/>
      <c r="ZR3" s="48"/>
      <c r="ZS3" s="48"/>
      <c r="ZT3" s="48"/>
      <c r="ZU3" s="48"/>
      <c r="ZV3" s="48"/>
      <c r="ZW3" s="48"/>
      <c r="ZX3" s="48"/>
      <c r="ZY3" s="48"/>
      <c r="ZZ3" s="48"/>
      <c r="AAA3" s="48"/>
      <c r="AAB3" s="48"/>
      <c r="AAC3" s="49"/>
      <c r="AAD3" s="48"/>
      <c r="AAE3" s="48"/>
      <c r="AAF3" s="48"/>
      <c r="AAG3" s="48"/>
      <c r="AAH3" s="48"/>
      <c r="AAI3" s="48"/>
      <c r="AAJ3" s="48"/>
      <c r="AAK3" s="48"/>
      <c r="AAL3" s="48"/>
      <c r="AAM3" s="48"/>
      <c r="AAN3" s="48"/>
      <c r="AAO3" s="48"/>
      <c r="AAP3" s="48"/>
      <c r="AAQ3" s="49"/>
      <c r="AAR3" s="48"/>
      <c r="AAS3" s="48"/>
      <c r="AAT3" s="48"/>
      <c r="AAU3" s="48"/>
      <c r="AAV3" s="48"/>
      <c r="AAW3" s="48"/>
      <c r="AAX3" s="48"/>
      <c r="AAY3" s="48"/>
      <c r="AAZ3" s="48"/>
      <c r="ABA3" s="48"/>
      <c r="ABB3" s="48"/>
      <c r="ABC3" s="48"/>
      <c r="ABD3" s="48"/>
      <c r="ABE3" s="49"/>
      <c r="ABF3" s="48"/>
      <c r="ABG3" s="48"/>
      <c r="ABH3" s="48"/>
      <c r="ABI3" s="48"/>
      <c r="ABJ3" s="48"/>
      <c r="ABK3" s="48"/>
      <c r="ABL3" s="48"/>
      <c r="ABM3" s="48"/>
      <c r="ABN3" s="48"/>
      <c r="ABO3" s="48"/>
      <c r="ABP3" s="48"/>
      <c r="ABQ3" s="48"/>
      <c r="ABR3" s="48"/>
      <c r="ABS3" s="49"/>
      <c r="ABT3" s="48"/>
      <c r="ABU3" s="48"/>
      <c r="ABV3" s="48"/>
      <c r="ABW3" s="48"/>
      <c r="ABX3" s="48"/>
      <c r="ABY3" s="48"/>
      <c r="ABZ3" s="48"/>
      <c r="ACA3" s="48"/>
      <c r="ACB3" s="48"/>
      <c r="ACC3" s="48"/>
      <c r="ACD3" s="48"/>
      <c r="ACE3" s="48"/>
      <c r="ACF3" s="48"/>
      <c r="ACG3" s="49"/>
      <c r="ACH3" s="48"/>
      <c r="ACI3" s="48"/>
      <c r="ACJ3" s="48"/>
      <c r="ACK3" s="48"/>
      <c r="ACL3" s="48"/>
      <c r="ACM3" s="48"/>
      <c r="ACN3" s="48"/>
      <c r="ACO3" s="48"/>
      <c r="ACP3" s="48"/>
      <c r="ACQ3" s="48"/>
      <c r="ACR3" s="48"/>
      <c r="ACS3" s="48"/>
      <c r="ACT3" s="48"/>
      <c r="ACU3" s="49"/>
      <c r="ACV3" s="48"/>
      <c r="ACW3" s="48"/>
      <c r="ACX3" s="48"/>
      <c r="ACY3" s="48"/>
      <c r="ACZ3" s="48"/>
      <c r="ADA3" s="48"/>
      <c r="ADB3" s="48"/>
      <c r="ADC3" s="48"/>
      <c r="ADD3" s="48"/>
      <c r="ADE3" s="48"/>
      <c r="ADF3" s="48"/>
      <c r="ADG3" s="48"/>
      <c r="ADH3" s="48"/>
      <c r="ADI3" s="49"/>
      <c r="ADJ3" s="48"/>
      <c r="ADK3" s="48"/>
      <c r="ADL3" s="48"/>
      <c r="ADM3" s="48"/>
      <c r="ADN3" s="48"/>
      <c r="ADO3" s="48"/>
      <c r="ADP3" s="48"/>
      <c r="ADQ3" s="48"/>
      <c r="ADR3" s="48"/>
      <c r="ADS3" s="48"/>
      <c r="ADT3" s="48"/>
      <c r="ADU3" s="48"/>
      <c r="ADV3" s="48"/>
      <c r="ADW3" s="49"/>
      <c r="ADX3" s="48"/>
      <c r="ADY3" s="48"/>
      <c r="ADZ3" s="48"/>
      <c r="AEA3" s="48"/>
      <c r="AEB3" s="48"/>
      <c r="AEC3" s="48"/>
      <c r="AED3" s="48"/>
      <c r="AEE3" s="48"/>
      <c r="AEF3" s="48"/>
      <c r="AEG3" s="48"/>
      <c r="AEH3" s="48"/>
      <c r="AEI3" s="48"/>
      <c r="AEJ3" s="48"/>
      <c r="AEK3" s="49"/>
      <c r="AEL3" s="48"/>
      <c r="AEM3" s="48"/>
      <c r="AEN3" s="48"/>
      <c r="AEO3" s="48"/>
      <c r="AEP3" s="48"/>
      <c r="AEQ3" s="48"/>
      <c r="AER3" s="48"/>
      <c r="AES3" s="48"/>
      <c r="AET3" s="48"/>
      <c r="AEU3" s="48"/>
      <c r="AEV3" s="48"/>
      <c r="AEW3" s="48"/>
      <c r="AEX3" s="48"/>
      <c r="AEY3" s="49"/>
      <c r="AEZ3" s="48"/>
      <c r="AFA3" s="48"/>
      <c r="AFB3" s="48"/>
      <c r="AFC3" s="48"/>
      <c r="AFD3" s="48"/>
      <c r="AFE3" s="48"/>
      <c r="AFF3" s="48"/>
      <c r="AFG3" s="48"/>
      <c r="AFH3" s="48"/>
      <c r="AFI3" s="48"/>
      <c r="AFJ3" s="48"/>
      <c r="AFK3" s="48"/>
      <c r="AFL3" s="48"/>
      <c r="AFM3" s="49"/>
      <c r="AFN3" s="48"/>
      <c r="AFO3" s="48"/>
      <c r="AFP3" s="48"/>
      <c r="AFQ3" s="48"/>
      <c r="AFR3" s="48"/>
      <c r="AFS3" s="48"/>
      <c r="AFT3" s="48"/>
      <c r="AFU3" s="48"/>
      <c r="AFV3" s="48"/>
      <c r="AFW3" s="48"/>
      <c r="AFX3" s="48"/>
      <c r="AFY3" s="48"/>
      <c r="AFZ3" s="48"/>
      <c r="AGA3" s="49"/>
      <c r="AGB3" s="48"/>
      <c r="AGC3" s="48"/>
      <c r="AGD3" s="48"/>
      <c r="AGE3" s="48"/>
      <c r="AGF3" s="48"/>
      <c r="AGG3" s="48"/>
      <c r="AGH3" s="48"/>
      <c r="AGI3" s="48"/>
      <c r="AGJ3" s="48"/>
      <c r="AGK3" s="48"/>
      <c r="AGL3" s="48"/>
      <c r="AGM3" s="48"/>
      <c r="AGN3" s="48"/>
      <c r="AGO3" s="49"/>
      <c r="AGP3" s="48"/>
      <c r="AGQ3" s="48"/>
      <c r="AGR3" s="48"/>
      <c r="AGS3" s="48"/>
      <c r="AGT3" s="48"/>
      <c r="AGU3" s="48"/>
      <c r="AGV3" s="48"/>
      <c r="AGW3" s="48"/>
      <c r="AGX3" s="48"/>
      <c r="AGY3" s="48"/>
      <c r="AGZ3" s="48"/>
      <c r="AHA3" s="48"/>
      <c r="AHB3" s="48"/>
      <c r="AHC3" s="49"/>
      <c r="AHD3" s="48"/>
      <c r="AHE3" s="48"/>
      <c r="AHF3" s="48"/>
      <c r="AHG3" s="48"/>
      <c r="AHH3" s="48"/>
      <c r="AHI3" s="48"/>
      <c r="AHJ3" s="48"/>
      <c r="AHK3" s="48"/>
      <c r="AHL3" s="48"/>
      <c r="AHM3" s="48"/>
      <c r="AHN3" s="48"/>
      <c r="AHO3" s="48"/>
      <c r="AHP3" s="48"/>
      <c r="AHQ3" s="49"/>
      <c r="AHR3" s="48"/>
      <c r="AHS3" s="48"/>
      <c r="AHT3" s="48"/>
      <c r="AHU3" s="48"/>
      <c r="AHV3" s="48"/>
      <c r="AHW3" s="48"/>
      <c r="AHX3" s="48"/>
      <c r="AHY3" s="48"/>
      <c r="AHZ3" s="48"/>
      <c r="AIA3" s="48"/>
      <c r="AIB3" s="48"/>
      <c r="AIC3" s="48"/>
      <c r="AID3" s="48"/>
      <c r="AIE3" s="49"/>
      <c r="AIF3" s="48"/>
      <c r="AIG3" s="48"/>
      <c r="AIH3" s="48"/>
      <c r="AII3" s="48"/>
      <c r="AIJ3" s="48"/>
      <c r="AIK3" s="48"/>
      <c r="AIL3" s="48"/>
      <c r="AIM3" s="48"/>
      <c r="AIN3" s="48"/>
      <c r="AIO3" s="48"/>
      <c r="AIP3" s="48"/>
      <c r="AIQ3" s="48"/>
      <c r="AIR3" s="48"/>
      <c r="AIS3" s="49"/>
      <c r="AIT3" s="48"/>
      <c r="AIU3" s="48"/>
      <c r="AIV3" s="48"/>
      <c r="AIW3" s="48"/>
      <c r="AIX3" s="48"/>
      <c r="AIY3" s="48"/>
      <c r="AIZ3" s="48"/>
      <c r="AJA3" s="48"/>
      <c r="AJB3" s="48"/>
      <c r="AJC3" s="48"/>
      <c r="AJD3" s="48"/>
      <c r="AJE3" s="48"/>
      <c r="AJF3" s="48"/>
      <c r="AJG3" s="49"/>
      <c r="AJH3" s="48"/>
      <c r="AJI3" s="48"/>
      <c r="AJJ3" s="48"/>
      <c r="AJK3" s="48"/>
      <c r="AJL3" s="48"/>
      <c r="AJM3" s="48"/>
      <c r="AJN3" s="48"/>
      <c r="AJO3" s="48"/>
      <c r="AJP3" s="48"/>
      <c r="AJQ3" s="48"/>
      <c r="AJR3" s="48"/>
      <c r="AJS3" s="48"/>
      <c r="AJT3" s="48"/>
      <c r="AJU3" s="49"/>
      <c r="AJV3" s="48"/>
      <c r="AJW3" s="48"/>
      <c r="AJX3" s="48"/>
      <c r="AJY3" s="48"/>
      <c r="AJZ3" s="48"/>
      <c r="AKA3" s="48"/>
      <c r="AKB3" s="48"/>
      <c r="AKC3" s="48"/>
      <c r="AKD3" s="48"/>
      <c r="AKE3" s="48"/>
      <c r="AKF3" s="48"/>
      <c r="AKG3" s="48"/>
      <c r="AKH3" s="48"/>
      <c r="AKI3" s="49"/>
      <c r="AKJ3" s="48"/>
      <c r="AKK3" s="48"/>
      <c r="AKL3" s="48"/>
      <c r="AKM3" s="48"/>
      <c r="AKN3" s="48"/>
      <c r="AKO3" s="48"/>
      <c r="AKP3" s="48"/>
      <c r="AKQ3" s="48"/>
      <c r="AKR3" s="48"/>
      <c r="AKS3" s="48"/>
      <c r="AKT3" s="48"/>
      <c r="AKU3" s="48"/>
      <c r="AKV3" s="48"/>
      <c r="AKW3" s="49"/>
      <c r="AKX3" s="48"/>
      <c r="AKY3" s="48"/>
      <c r="AKZ3" s="48"/>
      <c r="ALA3" s="48"/>
      <c r="ALB3" s="48"/>
      <c r="ALC3" s="48"/>
      <c r="ALD3" s="48"/>
      <c r="ALE3" s="48"/>
      <c r="ALF3" s="48"/>
      <c r="ALG3" s="48"/>
      <c r="ALH3" s="48"/>
      <c r="ALI3" s="48"/>
      <c r="ALJ3" s="48"/>
      <c r="ALK3" s="49"/>
      <c r="ALL3" s="48"/>
      <c r="ALM3" s="48"/>
      <c r="ALN3" s="48"/>
      <c r="ALO3" s="48"/>
      <c r="ALP3" s="48"/>
      <c r="ALQ3" s="48"/>
      <c r="ALR3" s="48"/>
      <c r="ALS3" s="48"/>
      <c r="ALT3" s="48"/>
      <c r="ALU3" s="48"/>
      <c r="ALV3" s="48"/>
      <c r="ALW3" s="48"/>
      <c r="ALX3" s="48"/>
      <c r="ALY3" s="49"/>
      <c r="ALZ3" s="48"/>
      <c r="AMA3" s="48"/>
      <c r="AMB3" s="48"/>
      <c r="AMC3" s="48"/>
      <c r="AMD3" s="48"/>
      <c r="AME3" s="48"/>
      <c r="AMF3" s="48"/>
      <c r="AMG3" s="48"/>
      <c r="AMH3" s="48"/>
      <c r="AMI3" s="48"/>
      <c r="AMJ3" s="48"/>
      <c r="AMK3" s="48"/>
      <c r="AML3" s="48"/>
      <c r="AMM3" s="49"/>
      <c r="AMN3" s="48"/>
      <c r="AMO3" s="48"/>
      <c r="AMP3" s="48"/>
      <c r="AMQ3" s="48"/>
      <c r="AMR3" s="48"/>
      <c r="AMS3" s="48"/>
      <c r="AMT3" s="48"/>
      <c r="AMU3" s="48"/>
      <c r="AMV3" s="48"/>
      <c r="AMW3" s="48"/>
      <c r="AMX3" s="48"/>
      <c r="AMY3" s="48"/>
      <c r="AMZ3" s="48"/>
      <c r="ANA3" s="49"/>
      <c r="ANB3" s="48"/>
      <c r="ANC3" s="48"/>
      <c r="AND3" s="48"/>
      <c r="ANE3" s="48"/>
      <c r="ANF3" s="48"/>
      <c r="ANG3" s="48"/>
      <c r="ANH3" s="48"/>
      <c r="ANI3" s="48"/>
      <c r="ANJ3" s="48"/>
      <c r="ANK3" s="48"/>
      <c r="ANL3" s="48"/>
      <c r="ANM3" s="48"/>
      <c r="ANN3" s="48"/>
      <c r="ANO3" s="49"/>
      <c r="ANP3" s="48"/>
      <c r="ANQ3" s="48"/>
      <c r="ANR3" s="48"/>
      <c r="ANS3" s="48"/>
      <c r="ANT3" s="48"/>
      <c r="ANU3" s="48"/>
      <c r="ANV3" s="48"/>
      <c r="ANW3" s="48"/>
      <c r="ANX3" s="48"/>
      <c r="ANY3" s="48"/>
      <c r="ANZ3" s="48"/>
      <c r="AOA3" s="48"/>
      <c r="AOB3" s="48"/>
      <c r="AOC3" s="49"/>
      <c r="AOD3" s="48"/>
      <c r="AOE3" s="48"/>
      <c r="AOF3" s="48"/>
      <c r="AOG3" s="48"/>
      <c r="AOH3" s="48"/>
      <c r="AOI3" s="48"/>
      <c r="AOJ3" s="48"/>
      <c r="AOK3" s="48"/>
      <c r="AOL3" s="48"/>
      <c r="AOM3" s="48"/>
      <c r="AON3" s="48"/>
      <c r="AOO3" s="48"/>
      <c r="AOP3" s="48"/>
      <c r="AOQ3" s="49"/>
      <c r="AOR3" s="48"/>
      <c r="AOS3" s="48"/>
      <c r="AOT3" s="48"/>
      <c r="AOU3" s="48"/>
      <c r="AOV3" s="48"/>
      <c r="AOW3" s="48"/>
      <c r="AOX3" s="48"/>
      <c r="AOY3" s="48"/>
      <c r="AOZ3" s="48"/>
      <c r="APA3" s="48"/>
      <c r="APB3" s="48"/>
      <c r="APC3" s="48"/>
      <c r="APD3" s="48"/>
      <c r="APE3" s="49"/>
      <c r="APF3" s="48"/>
      <c r="APG3" s="48"/>
      <c r="APH3" s="48"/>
      <c r="API3" s="48"/>
      <c r="APJ3" s="48"/>
      <c r="APK3" s="48"/>
      <c r="APL3" s="48"/>
      <c r="APM3" s="48"/>
      <c r="APN3" s="48"/>
      <c r="APO3" s="48"/>
      <c r="APP3" s="48"/>
      <c r="APQ3" s="48"/>
      <c r="APR3" s="48"/>
      <c r="APS3" s="49"/>
      <c r="APT3" s="48"/>
      <c r="APU3" s="48"/>
      <c r="APV3" s="48"/>
      <c r="APW3" s="48"/>
      <c r="APX3" s="48"/>
      <c r="APY3" s="48"/>
      <c r="APZ3" s="48"/>
      <c r="AQA3" s="48"/>
      <c r="AQB3" s="48"/>
      <c r="AQC3" s="48"/>
      <c r="AQD3" s="48"/>
      <c r="AQE3" s="48"/>
      <c r="AQF3" s="48"/>
      <c r="AQG3" s="49"/>
      <c r="AQH3" s="48"/>
      <c r="AQI3" s="48"/>
      <c r="AQJ3" s="48"/>
      <c r="AQK3" s="48"/>
      <c r="AQL3" s="48"/>
      <c r="AQM3" s="48"/>
      <c r="AQN3" s="48"/>
      <c r="AQO3" s="48"/>
      <c r="AQP3" s="48"/>
      <c r="AQQ3" s="48"/>
      <c r="AQR3" s="48"/>
      <c r="AQS3" s="48"/>
      <c r="AQT3" s="48"/>
      <c r="AQU3" s="49"/>
      <c r="AQV3" s="48"/>
      <c r="AQW3" s="48"/>
      <c r="AQX3" s="48"/>
      <c r="AQY3" s="48"/>
      <c r="AQZ3" s="48"/>
      <c r="ARA3" s="48"/>
      <c r="ARB3" s="48"/>
      <c r="ARC3" s="48"/>
      <c r="ARD3" s="48"/>
      <c r="ARE3" s="48"/>
      <c r="ARF3" s="48"/>
      <c r="ARG3" s="48"/>
      <c r="ARH3" s="48"/>
      <c r="ARI3" s="49"/>
      <c r="ARJ3" s="48"/>
      <c r="ARK3" s="48"/>
      <c r="ARL3" s="48"/>
      <c r="ARM3" s="48"/>
      <c r="ARN3" s="48"/>
      <c r="ARO3" s="48"/>
      <c r="ARP3" s="48"/>
      <c r="ARQ3" s="48"/>
      <c r="ARR3" s="48"/>
      <c r="ARS3" s="48"/>
      <c r="ART3" s="48"/>
      <c r="ARU3" s="48"/>
      <c r="ARV3" s="48"/>
      <c r="ARW3" s="49"/>
      <c r="ARX3" s="48"/>
      <c r="ARY3" s="48"/>
      <c r="ARZ3" s="48"/>
      <c r="ASA3" s="48"/>
      <c r="ASB3" s="48"/>
      <c r="ASC3" s="48"/>
      <c r="ASD3" s="48"/>
      <c r="ASE3" s="48"/>
      <c r="ASF3" s="48"/>
      <c r="ASG3" s="48"/>
      <c r="ASH3" s="48"/>
      <c r="ASI3" s="48"/>
      <c r="ASJ3" s="48"/>
      <c r="ASK3" s="49"/>
      <c r="ASL3" s="48"/>
      <c r="ASM3" s="48"/>
      <c r="ASN3" s="48"/>
      <c r="ASO3" s="48"/>
      <c r="ASP3" s="48"/>
      <c r="ASQ3" s="48"/>
      <c r="ASR3" s="48"/>
      <c r="ASS3" s="48"/>
      <c r="AST3" s="48"/>
      <c r="ASU3" s="48"/>
      <c r="ASV3" s="48"/>
      <c r="ASW3" s="48"/>
      <c r="ASX3" s="48"/>
      <c r="ASY3" s="49"/>
      <c r="ASZ3" s="48"/>
      <c r="ATA3" s="48"/>
      <c r="ATB3" s="48"/>
      <c r="ATC3" s="48"/>
      <c r="ATD3" s="48"/>
      <c r="ATE3" s="48"/>
      <c r="ATF3" s="48"/>
      <c r="ATG3" s="48"/>
      <c r="ATH3" s="48"/>
      <c r="ATI3" s="48"/>
      <c r="ATJ3" s="48"/>
      <c r="ATK3" s="48"/>
      <c r="ATL3" s="48"/>
      <c r="ATM3" s="49"/>
      <c r="ATN3" s="48"/>
      <c r="ATO3" s="48"/>
      <c r="ATP3" s="48"/>
      <c r="ATQ3" s="48"/>
      <c r="ATR3" s="48"/>
      <c r="ATS3" s="48"/>
      <c r="ATT3" s="48"/>
      <c r="ATU3" s="48"/>
      <c r="ATV3" s="48"/>
      <c r="ATW3" s="48"/>
      <c r="ATX3" s="48"/>
      <c r="ATY3" s="48"/>
      <c r="ATZ3" s="48"/>
      <c r="AUA3" s="49"/>
      <c r="AUB3" s="48"/>
      <c r="AUC3" s="48"/>
      <c r="AUD3" s="48"/>
      <c r="AUE3" s="48"/>
      <c r="AUF3" s="48"/>
      <c r="AUG3" s="48"/>
      <c r="AUH3" s="48"/>
      <c r="AUI3" s="48"/>
      <c r="AUJ3" s="48"/>
      <c r="AUK3" s="48"/>
      <c r="AUL3" s="48"/>
      <c r="AUM3" s="48"/>
      <c r="AUN3" s="48"/>
      <c r="AUO3" s="49"/>
      <c r="AUP3" s="48"/>
      <c r="AUQ3" s="48"/>
      <c r="AUR3" s="48"/>
      <c r="AUS3" s="48"/>
      <c r="AUT3" s="48"/>
      <c r="AUU3" s="48"/>
      <c r="AUV3" s="48"/>
      <c r="AUW3" s="48"/>
      <c r="AUX3" s="48"/>
      <c r="AUY3" s="48"/>
      <c r="AUZ3" s="48"/>
      <c r="AVA3" s="48"/>
      <c r="AVB3" s="48"/>
      <c r="AVC3" s="49"/>
      <c r="AVD3" s="48"/>
      <c r="AVE3" s="48"/>
      <c r="AVF3" s="48"/>
      <c r="AVG3" s="48"/>
      <c r="AVH3" s="48"/>
      <c r="AVI3" s="48"/>
      <c r="AVJ3" s="48"/>
      <c r="AVK3" s="48"/>
      <c r="AVL3" s="48"/>
      <c r="AVM3" s="48"/>
      <c r="AVN3" s="48"/>
      <c r="AVO3" s="48"/>
      <c r="AVP3" s="48"/>
      <c r="AVQ3" s="49"/>
      <c r="AVR3" s="48"/>
      <c r="AVS3" s="48"/>
      <c r="AVT3" s="48"/>
      <c r="AVU3" s="48"/>
      <c r="AVV3" s="48"/>
      <c r="AVW3" s="48"/>
      <c r="AVX3" s="48"/>
      <c r="AVY3" s="48"/>
      <c r="AVZ3" s="48"/>
      <c r="AWA3" s="48"/>
      <c r="AWB3" s="48"/>
      <c r="AWC3" s="48"/>
      <c r="AWD3" s="48"/>
      <c r="AWE3" s="49"/>
      <c r="AWF3" s="48"/>
      <c r="AWG3" s="48"/>
      <c r="AWH3" s="48"/>
      <c r="AWI3" s="48"/>
      <c r="AWJ3" s="48"/>
      <c r="AWK3" s="48"/>
      <c r="AWL3" s="48"/>
      <c r="AWM3" s="48"/>
      <c r="AWN3" s="48"/>
      <c r="AWO3" s="48"/>
      <c r="AWP3" s="48"/>
      <c r="AWQ3" s="48"/>
      <c r="AWR3" s="48"/>
      <c r="AWS3" s="49"/>
      <c r="AWT3" s="48"/>
      <c r="AWU3" s="48"/>
      <c r="AWV3" s="48"/>
      <c r="AWW3" s="48"/>
      <c r="AWX3" s="48"/>
      <c r="AWY3" s="48"/>
      <c r="AWZ3" s="48"/>
      <c r="AXA3" s="48"/>
      <c r="AXB3" s="48"/>
      <c r="AXC3" s="48"/>
      <c r="AXD3" s="48"/>
      <c r="AXE3" s="48"/>
      <c r="AXF3" s="48"/>
      <c r="AXG3" s="49"/>
      <c r="AXH3" s="48"/>
      <c r="AXI3" s="48"/>
      <c r="AXJ3" s="48"/>
      <c r="AXK3" s="48"/>
      <c r="AXL3" s="48"/>
      <c r="AXM3" s="48"/>
      <c r="AXN3" s="48"/>
      <c r="AXO3" s="48"/>
      <c r="AXP3" s="48"/>
      <c r="AXQ3" s="48"/>
      <c r="AXR3" s="48"/>
      <c r="AXS3" s="48"/>
      <c r="AXT3" s="48"/>
      <c r="AXU3" s="49"/>
      <c r="AXV3" s="48"/>
      <c r="AXW3" s="48"/>
      <c r="AXX3" s="48"/>
      <c r="AXY3" s="48"/>
      <c r="AXZ3" s="48"/>
      <c r="AYA3" s="48"/>
      <c r="AYB3" s="48"/>
      <c r="AYC3" s="48"/>
      <c r="AYD3" s="48"/>
      <c r="AYE3" s="48"/>
      <c r="AYF3" s="48"/>
      <c r="AYG3" s="48"/>
      <c r="AYH3" s="48"/>
      <c r="AYI3" s="49"/>
      <c r="AYJ3" s="48"/>
      <c r="AYK3" s="48"/>
      <c r="AYL3" s="48"/>
      <c r="AYM3" s="48"/>
      <c r="AYN3" s="48"/>
      <c r="AYO3" s="48"/>
      <c r="AYP3" s="48"/>
      <c r="AYQ3" s="48"/>
      <c r="AYR3" s="48"/>
      <c r="AYS3" s="48"/>
      <c r="AYT3" s="48"/>
      <c r="AYU3" s="48"/>
      <c r="AYV3" s="48"/>
      <c r="AYW3" s="49"/>
      <c r="AYX3" s="48"/>
      <c r="AYY3" s="48"/>
      <c r="AYZ3" s="48"/>
      <c r="AZA3" s="48"/>
      <c r="AZB3" s="48"/>
      <c r="AZC3" s="48"/>
      <c r="AZD3" s="48"/>
      <c r="AZE3" s="48"/>
      <c r="AZF3" s="48"/>
      <c r="AZG3" s="48"/>
      <c r="AZH3" s="48"/>
      <c r="AZI3" s="48"/>
      <c r="AZJ3" s="48"/>
      <c r="AZK3" s="49"/>
      <c r="AZL3" s="48"/>
      <c r="AZM3" s="48"/>
      <c r="AZN3" s="48"/>
      <c r="AZO3" s="48"/>
      <c r="AZP3" s="48"/>
      <c r="AZQ3" s="48"/>
      <c r="AZR3" s="48"/>
      <c r="AZS3" s="48"/>
      <c r="AZT3" s="48"/>
      <c r="AZU3" s="48"/>
      <c r="AZV3" s="48"/>
      <c r="AZW3" s="48"/>
      <c r="AZX3" s="48"/>
      <c r="AZY3" s="49"/>
      <c r="AZZ3" s="48"/>
      <c r="BAA3" s="48"/>
      <c r="BAB3" s="48"/>
      <c r="BAC3" s="48"/>
      <c r="BAD3" s="48"/>
      <c r="BAE3" s="48"/>
      <c r="BAF3" s="48"/>
      <c r="BAG3" s="48"/>
      <c r="BAH3" s="48"/>
      <c r="BAI3" s="48"/>
      <c r="BAJ3" s="48"/>
      <c r="BAK3" s="48"/>
      <c r="BAL3" s="48"/>
      <c r="BAM3" s="49"/>
      <c r="BAN3" s="48"/>
      <c r="BAO3" s="48"/>
      <c r="BAP3" s="48"/>
      <c r="BAQ3" s="48"/>
      <c r="BAR3" s="48"/>
      <c r="BAS3" s="48"/>
      <c r="BAT3" s="48"/>
      <c r="BAU3" s="48"/>
      <c r="BAV3" s="48"/>
      <c r="BAW3" s="48"/>
      <c r="BAX3" s="48"/>
      <c r="BAY3" s="48"/>
      <c r="BAZ3" s="48"/>
      <c r="BBA3" s="49"/>
      <c r="BBB3" s="48"/>
      <c r="BBC3" s="48"/>
      <c r="BBD3" s="48"/>
      <c r="BBE3" s="48"/>
      <c r="BBF3" s="48"/>
      <c r="BBG3" s="48"/>
      <c r="BBH3" s="48"/>
      <c r="BBI3" s="48"/>
      <c r="BBJ3" s="48"/>
      <c r="BBK3" s="48"/>
      <c r="BBL3" s="48"/>
      <c r="BBM3" s="48"/>
      <c r="BBN3" s="48"/>
      <c r="BBO3" s="49"/>
      <c r="BBP3" s="48"/>
      <c r="BBQ3" s="48"/>
      <c r="BBR3" s="48"/>
      <c r="BBS3" s="48"/>
      <c r="BBT3" s="48"/>
      <c r="BBU3" s="48"/>
      <c r="BBV3" s="48"/>
      <c r="BBW3" s="48"/>
      <c r="BBX3" s="48"/>
      <c r="BBY3" s="48"/>
      <c r="BBZ3" s="48"/>
      <c r="BCA3" s="48"/>
      <c r="BCB3" s="48"/>
      <c r="BCC3" s="49"/>
      <c r="BCD3" s="48"/>
      <c r="BCE3" s="48"/>
      <c r="BCF3" s="48"/>
      <c r="BCG3" s="48"/>
      <c r="BCH3" s="48"/>
      <c r="BCI3" s="48"/>
      <c r="BCJ3" s="48"/>
      <c r="BCK3" s="48"/>
      <c r="BCL3" s="48"/>
      <c r="BCM3" s="48"/>
      <c r="BCN3" s="48"/>
      <c r="BCO3" s="48"/>
      <c r="BCP3" s="48"/>
      <c r="BCQ3" s="49"/>
      <c r="BCR3" s="48"/>
      <c r="BCS3" s="48"/>
      <c r="BCT3" s="48"/>
      <c r="BCU3" s="48"/>
      <c r="BCV3" s="48"/>
      <c r="BCW3" s="48"/>
      <c r="BCX3" s="48"/>
      <c r="BCY3" s="48"/>
      <c r="BCZ3" s="48"/>
      <c r="BDA3" s="48"/>
      <c r="BDB3" s="48"/>
      <c r="BDC3" s="48"/>
      <c r="BDD3" s="48"/>
      <c r="BDE3" s="49"/>
      <c r="BDF3" s="48"/>
      <c r="BDG3" s="48"/>
      <c r="BDH3" s="48"/>
      <c r="BDI3" s="48"/>
      <c r="BDJ3" s="48"/>
      <c r="BDK3" s="48"/>
      <c r="BDL3" s="48"/>
      <c r="BDM3" s="48"/>
      <c r="BDN3" s="48"/>
      <c r="BDO3" s="48"/>
      <c r="BDP3" s="48"/>
      <c r="BDQ3" s="48"/>
      <c r="BDR3" s="48"/>
      <c r="BDS3" s="49"/>
      <c r="BDT3" s="48"/>
      <c r="BDU3" s="48"/>
      <c r="BDV3" s="48"/>
      <c r="BDW3" s="48"/>
      <c r="BDX3" s="48"/>
      <c r="BDY3" s="48"/>
      <c r="BDZ3" s="48"/>
      <c r="BEA3" s="48"/>
      <c r="BEB3" s="48"/>
      <c r="BEC3" s="48"/>
      <c r="BED3" s="48"/>
      <c r="BEE3" s="48"/>
      <c r="BEF3" s="48"/>
      <c r="BEG3" s="49"/>
      <c r="BEH3" s="48"/>
      <c r="BEI3" s="48"/>
      <c r="BEJ3" s="48"/>
      <c r="BEK3" s="48"/>
      <c r="BEL3" s="48"/>
      <c r="BEM3" s="48"/>
      <c r="BEN3" s="48"/>
      <c r="BEO3" s="48"/>
      <c r="BEP3" s="48"/>
      <c r="BEQ3" s="48"/>
      <c r="BER3" s="48"/>
      <c r="BES3" s="48"/>
      <c r="BET3" s="48"/>
      <c r="BEU3" s="49"/>
      <c r="BEV3" s="48"/>
      <c r="BEW3" s="48"/>
      <c r="BEX3" s="48"/>
      <c r="BEY3" s="48"/>
      <c r="BEZ3" s="48"/>
      <c r="BFA3" s="48"/>
      <c r="BFB3" s="48"/>
      <c r="BFC3" s="48"/>
      <c r="BFD3" s="48"/>
      <c r="BFE3" s="48"/>
      <c r="BFF3" s="48"/>
      <c r="BFG3" s="48"/>
      <c r="BFH3" s="48"/>
      <c r="BFI3" s="49"/>
      <c r="BFJ3" s="48"/>
      <c r="BFK3" s="48"/>
      <c r="BFL3" s="48"/>
      <c r="BFM3" s="48"/>
      <c r="BFN3" s="48"/>
      <c r="BFO3" s="48"/>
      <c r="BFP3" s="48"/>
      <c r="BFQ3" s="48"/>
      <c r="BFR3" s="48"/>
      <c r="BFS3" s="48"/>
      <c r="BFT3" s="48"/>
      <c r="BFU3" s="48"/>
      <c r="BFV3" s="48"/>
      <c r="BFW3" s="49"/>
      <c r="BFX3" s="48"/>
      <c r="BFY3" s="48"/>
      <c r="BFZ3" s="48"/>
      <c r="BGA3" s="48"/>
      <c r="BGB3" s="48"/>
      <c r="BGC3" s="48"/>
      <c r="BGD3" s="48"/>
      <c r="BGE3" s="48"/>
      <c r="BGF3" s="48"/>
      <c r="BGG3" s="48"/>
      <c r="BGH3" s="48"/>
      <c r="BGI3" s="48"/>
      <c r="BGJ3" s="48"/>
      <c r="BGK3" s="49"/>
      <c r="BGL3" s="48"/>
      <c r="BGM3" s="48"/>
      <c r="BGN3" s="48"/>
      <c r="BGO3" s="48"/>
      <c r="BGP3" s="48"/>
      <c r="BGQ3" s="48"/>
      <c r="BGR3" s="48"/>
      <c r="BGS3" s="48"/>
      <c r="BGT3" s="48"/>
      <c r="BGU3" s="48"/>
      <c r="BGV3" s="48"/>
      <c r="BGW3" s="48"/>
      <c r="BGX3" s="48"/>
      <c r="BGY3" s="49"/>
      <c r="BGZ3" s="48"/>
      <c r="BHA3" s="48"/>
      <c r="BHB3" s="48"/>
      <c r="BHC3" s="48"/>
      <c r="BHD3" s="48"/>
      <c r="BHE3" s="48"/>
      <c r="BHF3" s="48"/>
      <c r="BHG3" s="48"/>
      <c r="BHH3" s="48"/>
      <c r="BHI3" s="48"/>
      <c r="BHJ3" s="48"/>
      <c r="BHK3" s="48"/>
      <c r="BHL3" s="48"/>
      <c r="BHM3" s="49"/>
      <c r="BHN3" s="48"/>
      <c r="BHO3" s="48"/>
      <c r="BHP3" s="48"/>
      <c r="BHQ3" s="48"/>
      <c r="BHR3" s="48"/>
      <c r="BHS3" s="48"/>
      <c r="BHT3" s="48"/>
      <c r="BHU3" s="48"/>
      <c r="BHV3" s="48"/>
      <c r="BHW3" s="48"/>
      <c r="BHX3" s="48"/>
      <c r="BHY3" s="48"/>
      <c r="BHZ3" s="48"/>
      <c r="BIA3" s="49"/>
      <c r="BIB3" s="48"/>
      <c r="BIC3" s="48"/>
      <c r="BID3" s="48"/>
      <c r="BIE3" s="48"/>
      <c r="BIF3" s="48"/>
      <c r="BIG3" s="48"/>
      <c r="BIH3" s="48"/>
      <c r="BII3" s="48"/>
      <c r="BIJ3" s="48"/>
      <c r="BIK3" s="48"/>
      <c r="BIL3" s="48"/>
      <c r="BIM3" s="48"/>
      <c r="BIN3" s="48"/>
      <c r="BIO3" s="49"/>
      <c r="BIP3" s="48"/>
      <c r="BIQ3" s="48"/>
      <c r="BIR3" s="48"/>
      <c r="BIS3" s="48"/>
      <c r="BIT3" s="48"/>
      <c r="BIU3" s="48"/>
      <c r="BIV3" s="48"/>
      <c r="BIW3" s="48"/>
      <c r="BIX3" s="48"/>
      <c r="BIY3" s="48"/>
      <c r="BIZ3" s="48"/>
      <c r="BJA3" s="48"/>
      <c r="BJB3" s="48"/>
      <c r="BJC3" s="49"/>
      <c r="BJD3" s="48"/>
      <c r="BJE3" s="48"/>
      <c r="BJF3" s="48"/>
      <c r="BJG3" s="48"/>
      <c r="BJH3" s="48"/>
      <c r="BJI3" s="48"/>
      <c r="BJJ3" s="48"/>
      <c r="BJK3" s="48"/>
      <c r="BJL3" s="48"/>
      <c r="BJM3" s="48"/>
      <c r="BJN3" s="48"/>
      <c r="BJO3" s="48"/>
      <c r="BJP3" s="48"/>
      <c r="BJQ3" s="49"/>
      <c r="BJR3" s="48"/>
      <c r="BJS3" s="48"/>
      <c r="BJT3" s="48"/>
      <c r="BJU3" s="48"/>
      <c r="BJV3" s="48"/>
      <c r="BJW3" s="48"/>
      <c r="BJX3" s="48"/>
      <c r="BJY3" s="48"/>
      <c r="BJZ3" s="48"/>
      <c r="BKA3" s="48"/>
      <c r="BKB3" s="48"/>
      <c r="BKC3" s="48"/>
      <c r="BKD3" s="48"/>
      <c r="BKE3" s="49"/>
      <c r="BKF3" s="48"/>
      <c r="BKG3" s="48"/>
      <c r="BKH3" s="48"/>
      <c r="BKI3" s="48"/>
      <c r="BKJ3" s="48"/>
      <c r="BKK3" s="48"/>
      <c r="BKL3" s="48"/>
      <c r="BKM3" s="48"/>
      <c r="BKN3" s="48"/>
      <c r="BKO3" s="48"/>
      <c r="BKP3" s="48"/>
      <c r="BKQ3" s="48"/>
      <c r="BKR3" s="48"/>
      <c r="BKS3" s="49"/>
      <c r="BKT3" s="48"/>
      <c r="BKU3" s="48"/>
      <c r="BKV3" s="48"/>
      <c r="BKW3" s="48"/>
      <c r="BKX3" s="48"/>
      <c r="BKY3" s="48"/>
      <c r="BKZ3" s="48"/>
      <c r="BLA3" s="48"/>
      <c r="BLB3" s="48"/>
      <c r="BLC3" s="48"/>
      <c r="BLD3" s="48"/>
      <c r="BLE3" s="48"/>
      <c r="BLF3" s="48"/>
      <c r="BLG3" s="49"/>
      <c r="BLH3" s="48"/>
      <c r="BLI3" s="48"/>
      <c r="BLJ3" s="48"/>
      <c r="BLK3" s="48"/>
      <c r="BLL3" s="48"/>
      <c r="BLM3" s="48"/>
      <c r="BLN3" s="48"/>
      <c r="BLO3" s="48"/>
      <c r="BLP3" s="48"/>
      <c r="BLQ3" s="48"/>
      <c r="BLR3" s="48"/>
      <c r="BLS3" s="48"/>
      <c r="BLT3" s="48"/>
      <c r="BLU3" s="49"/>
      <c r="BLV3" s="48"/>
      <c r="BLW3" s="48"/>
      <c r="BLX3" s="48"/>
      <c r="BLY3" s="48"/>
      <c r="BLZ3" s="48"/>
      <c r="BMA3" s="48"/>
      <c r="BMB3" s="48"/>
      <c r="BMC3" s="48"/>
      <c r="BMD3" s="48"/>
      <c r="BME3" s="48"/>
      <c r="BMF3" s="48"/>
      <c r="BMG3" s="48"/>
      <c r="BMH3" s="48"/>
      <c r="BMI3" s="49"/>
      <c r="BMJ3" s="48"/>
      <c r="BMK3" s="48"/>
      <c r="BML3" s="48"/>
      <c r="BMM3" s="48"/>
      <c r="BMN3" s="48"/>
      <c r="BMO3" s="48"/>
      <c r="BMP3" s="48"/>
      <c r="BMQ3" s="48"/>
      <c r="BMR3" s="48"/>
      <c r="BMS3" s="48"/>
      <c r="BMT3" s="48"/>
      <c r="BMU3" s="48"/>
      <c r="BMV3" s="48"/>
      <c r="BMW3" s="49"/>
      <c r="BMX3" s="48"/>
      <c r="BMY3" s="48"/>
      <c r="BMZ3" s="48"/>
      <c r="BNA3" s="48"/>
      <c r="BNB3" s="48"/>
      <c r="BNC3" s="48"/>
      <c r="BND3" s="48"/>
      <c r="BNE3" s="48"/>
      <c r="BNF3" s="48"/>
      <c r="BNG3" s="48"/>
      <c r="BNH3" s="48"/>
      <c r="BNI3" s="48"/>
      <c r="BNJ3" s="48"/>
      <c r="BNK3" s="49"/>
      <c r="BNL3" s="48"/>
      <c r="BNM3" s="48"/>
      <c r="BNN3" s="48"/>
      <c r="BNO3" s="48"/>
      <c r="BNP3" s="48"/>
      <c r="BNQ3" s="48"/>
      <c r="BNR3" s="48"/>
      <c r="BNS3" s="48"/>
      <c r="BNT3" s="48"/>
      <c r="BNU3" s="48"/>
      <c r="BNV3" s="48"/>
      <c r="BNW3" s="48"/>
      <c r="BNX3" s="48"/>
      <c r="BNY3" s="49"/>
      <c r="BNZ3" s="48"/>
      <c r="BOA3" s="48"/>
      <c r="BOB3" s="48"/>
      <c r="BOC3" s="48"/>
      <c r="BOD3" s="48"/>
      <c r="BOE3" s="48"/>
      <c r="BOF3" s="48"/>
      <c r="BOG3" s="48"/>
      <c r="BOH3" s="48"/>
      <c r="BOI3" s="48"/>
      <c r="BOJ3" s="48"/>
      <c r="BOK3" s="48"/>
      <c r="BOL3" s="48"/>
      <c r="BOM3" s="49"/>
      <c r="BON3" s="48"/>
      <c r="BOO3" s="48"/>
      <c r="BOP3" s="48"/>
      <c r="BOQ3" s="48"/>
      <c r="BOR3" s="48"/>
      <c r="BOS3" s="48"/>
      <c r="BOT3" s="48"/>
      <c r="BOU3" s="48"/>
      <c r="BOV3" s="48"/>
      <c r="BOW3" s="48"/>
      <c r="BOX3" s="48"/>
      <c r="BOY3" s="48"/>
      <c r="BOZ3" s="48"/>
      <c r="BPA3" s="49"/>
      <c r="BPB3" s="48"/>
      <c r="BPC3" s="48"/>
      <c r="BPD3" s="48"/>
      <c r="BPE3" s="48"/>
      <c r="BPF3" s="48"/>
      <c r="BPG3" s="48"/>
      <c r="BPH3" s="48"/>
      <c r="BPI3" s="48"/>
      <c r="BPJ3" s="48"/>
      <c r="BPK3" s="48"/>
      <c r="BPL3" s="48"/>
      <c r="BPM3" s="48"/>
      <c r="BPN3" s="48"/>
      <c r="BPO3" s="49"/>
      <c r="BPP3" s="48"/>
      <c r="BPQ3" s="48"/>
      <c r="BPR3" s="48"/>
      <c r="BPS3" s="48"/>
      <c r="BPT3" s="48"/>
      <c r="BPU3" s="48"/>
      <c r="BPV3" s="48"/>
      <c r="BPW3" s="48"/>
      <c r="BPX3" s="48"/>
      <c r="BPY3" s="48"/>
      <c r="BPZ3" s="48"/>
      <c r="BQA3" s="48"/>
      <c r="BQB3" s="48"/>
      <c r="BQC3" s="49"/>
      <c r="BQD3" s="48"/>
      <c r="BQE3" s="48"/>
      <c r="BQF3" s="48"/>
      <c r="BQG3" s="48"/>
      <c r="BQH3" s="48"/>
      <c r="BQI3" s="48"/>
      <c r="BQJ3" s="48"/>
      <c r="BQK3" s="48"/>
      <c r="BQL3" s="48"/>
      <c r="BQM3" s="48"/>
      <c r="BQN3" s="48"/>
      <c r="BQO3" s="48"/>
      <c r="BQP3" s="48"/>
      <c r="BQQ3" s="49"/>
      <c r="BQR3" s="48"/>
      <c r="BQS3" s="48"/>
      <c r="BQT3" s="48"/>
      <c r="BQU3" s="48"/>
      <c r="BQV3" s="48"/>
      <c r="BQW3" s="48"/>
      <c r="BQX3" s="48"/>
      <c r="BQY3" s="48"/>
      <c r="BQZ3" s="48"/>
      <c r="BRA3" s="48"/>
      <c r="BRB3" s="48"/>
      <c r="BRC3" s="48"/>
      <c r="BRD3" s="48"/>
      <c r="BRE3" s="49"/>
      <c r="BRF3" s="48"/>
      <c r="BRG3" s="48"/>
      <c r="BRH3" s="48"/>
      <c r="BRI3" s="48"/>
      <c r="BRJ3" s="48"/>
      <c r="BRK3" s="48"/>
      <c r="BRL3" s="48"/>
      <c r="BRM3" s="48"/>
      <c r="BRN3" s="48"/>
      <c r="BRO3" s="48"/>
      <c r="BRP3" s="48"/>
      <c r="BRQ3" s="48"/>
      <c r="BRR3" s="48"/>
      <c r="BRS3" s="49"/>
      <c r="BRT3" s="48"/>
      <c r="BRU3" s="48"/>
      <c r="BRV3" s="48"/>
      <c r="BRW3" s="48"/>
      <c r="BRX3" s="48"/>
      <c r="BRY3" s="48"/>
      <c r="BRZ3" s="48"/>
      <c r="BSA3" s="48"/>
      <c r="BSB3" s="48"/>
      <c r="BSC3" s="48"/>
      <c r="BSD3" s="48"/>
      <c r="BSE3" s="48"/>
      <c r="BSF3" s="48"/>
      <c r="BSG3" s="49"/>
      <c r="BSH3" s="48"/>
      <c r="BSI3" s="48"/>
      <c r="BSJ3" s="48"/>
      <c r="BSK3" s="48"/>
      <c r="BSL3" s="48"/>
      <c r="BSM3" s="48"/>
      <c r="BSN3" s="48"/>
      <c r="BSO3" s="48"/>
      <c r="BSP3" s="48"/>
      <c r="BSQ3" s="48"/>
      <c r="BSR3" s="48"/>
      <c r="BSS3" s="48"/>
      <c r="BST3" s="48"/>
      <c r="BSU3" s="49"/>
      <c r="BSV3" s="48"/>
      <c r="BSW3" s="48"/>
      <c r="BSX3" s="48"/>
      <c r="BSY3" s="48"/>
      <c r="BSZ3" s="48"/>
      <c r="BTA3" s="48"/>
      <c r="BTB3" s="48"/>
      <c r="BTC3" s="48"/>
      <c r="BTD3" s="48"/>
      <c r="BTE3" s="48"/>
      <c r="BTF3" s="48"/>
      <c r="BTG3" s="48"/>
      <c r="BTH3" s="48"/>
      <c r="BTI3" s="49"/>
      <c r="BTJ3" s="48"/>
      <c r="BTK3" s="48"/>
      <c r="BTL3" s="48"/>
      <c r="BTM3" s="48"/>
      <c r="BTN3" s="48"/>
      <c r="BTO3" s="48"/>
      <c r="BTP3" s="48"/>
      <c r="BTQ3" s="48"/>
      <c r="BTR3" s="48"/>
      <c r="BTS3" s="48"/>
      <c r="BTT3" s="48"/>
      <c r="BTU3" s="48"/>
      <c r="BTV3" s="48"/>
      <c r="BTW3" s="49"/>
      <c r="BTX3" s="48"/>
      <c r="BTY3" s="48"/>
      <c r="BTZ3" s="48"/>
      <c r="BUA3" s="48"/>
      <c r="BUB3" s="48"/>
      <c r="BUC3" s="48"/>
      <c r="BUD3" s="48"/>
      <c r="BUE3" s="48"/>
      <c r="BUF3" s="48"/>
      <c r="BUG3" s="48"/>
      <c r="BUH3" s="48"/>
      <c r="BUI3" s="48"/>
      <c r="BUJ3" s="48"/>
      <c r="BUK3" s="49"/>
      <c r="BUL3" s="48"/>
      <c r="BUM3" s="48"/>
      <c r="BUN3" s="48"/>
      <c r="BUO3" s="48"/>
      <c r="BUP3" s="48"/>
      <c r="BUQ3" s="48"/>
      <c r="BUR3" s="48"/>
      <c r="BUS3" s="48"/>
      <c r="BUT3" s="48"/>
      <c r="BUU3" s="48"/>
      <c r="BUV3" s="48"/>
      <c r="BUW3" s="48"/>
      <c r="BUX3" s="48"/>
      <c r="BUY3" s="49"/>
      <c r="BUZ3" s="48"/>
      <c r="BVA3" s="48"/>
      <c r="BVB3" s="48"/>
      <c r="BVC3" s="48"/>
      <c r="BVD3" s="48"/>
      <c r="BVE3" s="48"/>
      <c r="BVF3" s="48"/>
      <c r="BVG3" s="48"/>
      <c r="BVH3" s="48"/>
      <c r="BVI3" s="48"/>
      <c r="BVJ3" s="48"/>
      <c r="BVK3" s="48"/>
      <c r="BVL3" s="48"/>
      <c r="BVM3" s="49"/>
      <c r="BVN3" s="48"/>
      <c r="BVO3" s="48"/>
      <c r="BVP3" s="48"/>
      <c r="BVQ3" s="48"/>
      <c r="BVR3" s="48"/>
      <c r="BVS3" s="48"/>
      <c r="BVT3" s="48"/>
      <c r="BVU3" s="48"/>
      <c r="BVV3" s="48"/>
      <c r="BVW3" s="48"/>
      <c r="BVX3" s="48"/>
      <c r="BVY3" s="48"/>
      <c r="BVZ3" s="48"/>
      <c r="BWA3" s="49"/>
      <c r="BWB3" s="48"/>
      <c r="BWC3" s="48"/>
      <c r="BWD3" s="48"/>
      <c r="BWE3" s="48"/>
      <c r="BWF3" s="48"/>
      <c r="BWG3" s="48"/>
      <c r="BWH3" s="48"/>
      <c r="BWI3" s="48"/>
      <c r="BWJ3" s="48"/>
      <c r="BWK3" s="48"/>
      <c r="BWL3" s="48"/>
      <c r="BWM3" s="48"/>
      <c r="BWN3" s="48"/>
      <c r="BWO3" s="49"/>
      <c r="BWP3" s="48"/>
      <c r="BWQ3" s="48"/>
      <c r="BWR3" s="48"/>
      <c r="BWS3" s="48"/>
      <c r="BWT3" s="48"/>
      <c r="BWU3" s="48"/>
      <c r="BWV3" s="48"/>
      <c r="BWW3" s="48"/>
      <c r="BWX3" s="48"/>
      <c r="BWY3" s="48"/>
      <c r="BWZ3" s="48"/>
      <c r="BXA3" s="48"/>
      <c r="BXB3" s="48"/>
      <c r="BXC3" s="49"/>
      <c r="BXD3" s="48"/>
      <c r="BXE3" s="48"/>
      <c r="BXF3" s="48"/>
      <c r="BXG3" s="48"/>
      <c r="BXH3" s="48"/>
      <c r="BXI3" s="48"/>
      <c r="BXJ3" s="48"/>
      <c r="BXK3" s="48"/>
      <c r="BXL3" s="48"/>
      <c r="BXM3" s="48"/>
      <c r="BXN3" s="48"/>
      <c r="BXO3" s="48"/>
      <c r="BXP3" s="48"/>
      <c r="BXQ3" s="49"/>
      <c r="BXR3" s="48"/>
      <c r="BXS3" s="48"/>
      <c r="BXT3" s="48"/>
      <c r="BXU3" s="48"/>
      <c r="BXV3" s="48"/>
      <c r="BXW3" s="48"/>
      <c r="BXX3" s="48"/>
      <c r="BXY3" s="48"/>
      <c r="BXZ3" s="48"/>
      <c r="BYA3" s="48"/>
      <c r="BYB3" s="48"/>
      <c r="BYC3" s="48"/>
      <c r="BYD3" s="48"/>
      <c r="BYE3" s="49"/>
      <c r="BYF3" s="48"/>
      <c r="BYG3" s="48"/>
      <c r="BYH3" s="48"/>
      <c r="BYI3" s="48"/>
      <c r="BYJ3" s="48"/>
      <c r="BYK3" s="48"/>
      <c r="BYL3" s="48"/>
      <c r="BYM3" s="48"/>
      <c r="BYN3" s="48"/>
      <c r="BYO3" s="48"/>
      <c r="BYP3" s="48"/>
      <c r="BYQ3" s="48"/>
      <c r="BYR3" s="48"/>
      <c r="BYS3" s="49"/>
      <c r="BYT3" s="48"/>
      <c r="BYU3" s="48"/>
      <c r="BYV3" s="48"/>
      <c r="BYW3" s="48"/>
      <c r="BYX3" s="48"/>
      <c r="BYY3" s="48"/>
      <c r="BYZ3" s="48"/>
      <c r="BZA3" s="48"/>
      <c r="BZB3" s="48"/>
      <c r="BZC3" s="48"/>
      <c r="BZD3" s="48"/>
      <c r="BZE3" s="48"/>
      <c r="BZF3" s="48"/>
      <c r="BZG3" s="49"/>
      <c r="BZH3" s="48"/>
      <c r="BZI3" s="48"/>
      <c r="BZJ3" s="48"/>
      <c r="BZK3" s="48"/>
      <c r="BZL3" s="48"/>
      <c r="BZM3" s="48"/>
      <c r="BZN3" s="48"/>
      <c r="BZO3" s="48"/>
      <c r="BZP3" s="48"/>
      <c r="BZQ3" s="48"/>
      <c r="BZR3" s="48"/>
      <c r="BZS3" s="48"/>
      <c r="BZT3" s="48"/>
      <c r="BZU3" s="49"/>
      <c r="BZV3" s="48"/>
      <c r="BZW3" s="48"/>
      <c r="BZX3" s="48"/>
      <c r="BZY3" s="48"/>
      <c r="BZZ3" s="48"/>
      <c r="CAA3" s="48"/>
      <c r="CAB3" s="48"/>
      <c r="CAC3" s="48"/>
      <c r="CAD3" s="48"/>
      <c r="CAE3" s="48"/>
      <c r="CAF3" s="48"/>
      <c r="CAG3" s="48"/>
      <c r="CAH3" s="48"/>
      <c r="CAI3" s="49"/>
      <c r="CAJ3" s="48"/>
      <c r="CAK3" s="48"/>
      <c r="CAL3" s="48"/>
      <c r="CAM3" s="48"/>
      <c r="CAN3" s="48"/>
      <c r="CAO3" s="48"/>
      <c r="CAP3" s="48"/>
      <c r="CAQ3" s="48"/>
      <c r="CAR3" s="48"/>
      <c r="CAS3" s="48"/>
      <c r="CAT3" s="48"/>
      <c r="CAU3" s="48"/>
      <c r="CAV3" s="48"/>
      <c r="CAW3" s="49"/>
      <c r="CAX3" s="48"/>
      <c r="CAY3" s="48"/>
      <c r="CAZ3" s="48"/>
      <c r="CBA3" s="48"/>
      <c r="CBB3" s="48"/>
      <c r="CBC3" s="48"/>
      <c r="CBD3" s="48"/>
      <c r="CBE3" s="48"/>
      <c r="CBF3" s="48"/>
      <c r="CBG3" s="48"/>
      <c r="CBH3" s="48"/>
      <c r="CBI3" s="48"/>
      <c r="CBJ3" s="48"/>
      <c r="CBK3" s="49"/>
      <c r="CBL3" s="48"/>
      <c r="CBM3" s="48"/>
      <c r="CBN3" s="48"/>
      <c r="CBO3" s="48"/>
      <c r="CBP3" s="48"/>
      <c r="CBQ3" s="48"/>
      <c r="CBR3" s="48"/>
      <c r="CBS3" s="48"/>
      <c r="CBT3" s="48"/>
      <c r="CBU3" s="48"/>
      <c r="CBV3" s="48"/>
      <c r="CBW3" s="48"/>
      <c r="CBX3" s="48"/>
      <c r="CBY3" s="49"/>
      <c r="CBZ3" s="48"/>
      <c r="CCA3" s="48"/>
      <c r="CCB3" s="48"/>
      <c r="CCC3" s="48"/>
      <c r="CCD3" s="48"/>
      <c r="CCE3" s="48"/>
      <c r="CCF3" s="48"/>
      <c r="CCG3" s="48"/>
      <c r="CCH3" s="48"/>
      <c r="CCI3" s="48"/>
      <c r="CCJ3" s="48"/>
      <c r="CCK3" s="48"/>
      <c r="CCL3" s="48"/>
      <c r="CCM3" s="49"/>
      <c r="CCN3" s="48"/>
      <c r="CCO3" s="48"/>
      <c r="CCP3" s="48"/>
      <c r="CCQ3" s="48"/>
      <c r="CCR3" s="48"/>
      <c r="CCS3" s="48"/>
      <c r="CCT3" s="48"/>
      <c r="CCU3" s="48"/>
      <c r="CCV3" s="48"/>
      <c r="CCW3" s="48"/>
      <c r="CCX3" s="48"/>
      <c r="CCY3" s="48"/>
      <c r="CCZ3" s="48"/>
      <c r="CDA3" s="49"/>
      <c r="CDB3" s="48"/>
      <c r="CDC3" s="48"/>
      <c r="CDD3" s="48"/>
      <c r="CDE3" s="48"/>
      <c r="CDF3" s="48"/>
      <c r="CDG3" s="48"/>
      <c r="CDH3" s="48"/>
      <c r="CDI3" s="48"/>
      <c r="CDJ3" s="48"/>
      <c r="CDK3" s="48"/>
      <c r="CDL3" s="48"/>
      <c r="CDM3" s="48"/>
      <c r="CDN3" s="48"/>
      <c r="CDO3" s="49"/>
      <c r="CDP3" s="48"/>
      <c r="CDQ3" s="48"/>
      <c r="CDR3" s="48"/>
      <c r="CDS3" s="48"/>
      <c r="CDT3" s="48"/>
      <c r="CDU3" s="48"/>
      <c r="CDV3" s="48"/>
      <c r="CDW3" s="48"/>
      <c r="CDX3" s="48"/>
      <c r="CDY3" s="48"/>
      <c r="CDZ3" s="48"/>
      <c r="CEA3" s="48"/>
      <c r="CEB3" s="48"/>
      <c r="CEC3" s="49"/>
      <c r="CED3" s="48"/>
      <c r="CEE3" s="48"/>
      <c r="CEF3" s="48"/>
      <c r="CEG3" s="48"/>
      <c r="CEH3" s="48"/>
      <c r="CEI3" s="48"/>
      <c r="CEJ3" s="48"/>
      <c r="CEK3" s="48"/>
      <c r="CEL3" s="48"/>
      <c r="CEM3" s="48"/>
      <c r="CEN3" s="48"/>
      <c r="CEO3" s="48"/>
      <c r="CEP3" s="48"/>
      <c r="CEQ3" s="49"/>
      <c r="CER3" s="48"/>
      <c r="CES3" s="48"/>
      <c r="CET3" s="48"/>
      <c r="CEU3" s="48"/>
      <c r="CEV3" s="48"/>
      <c r="CEW3" s="48"/>
      <c r="CEX3" s="48"/>
      <c r="CEY3" s="48"/>
      <c r="CEZ3" s="48"/>
      <c r="CFA3" s="48"/>
      <c r="CFB3" s="48"/>
      <c r="CFC3" s="48"/>
      <c r="CFD3" s="48"/>
      <c r="CFE3" s="49"/>
      <c r="CFF3" s="48"/>
      <c r="CFG3" s="48"/>
      <c r="CFH3" s="48"/>
      <c r="CFI3" s="48"/>
      <c r="CFJ3" s="48"/>
      <c r="CFK3" s="48"/>
      <c r="CFL3" s="48"/>
      <c r="CFM3" s="48"/>
      <c r="CFN3" s="48"/>
      <c r="CFO3" s="48"/>
      <c r="CFP3" s="48"/>
      <c r="CFQ3" s="48"/>
      <c r="CFR3" s="48"/>
      <c r="CFS3" s="49"/>
      <c r="CFT3" s="48"/>
      <c r="CFU3" s="48"/>
      <c r="CFV3" s="48"/>
      <c r="CFW3" s="48"/>
      <c r="CFX3" s="48"/>
      <c r="CFY3" s="48"/>
      <c r="CFZ3" s="48"/>
      <c r="CGA3" s="48"/>
      <c r="CGB3" s="48"/>
      <c r="CGC3" s="48"/>
      <c r="CGD3" s="48"/>
      <c r="CGE3" s="48"/>
      <c r="CGF3" s="48"/>
      <c r="CGG3" s="49"/>
      <c r="CGH3" s="48"/>
      <c r="CGI3" s="48"/>
      <c r="CGJ3" s="48"/>
      <c r="CGK3" s="48"/>
      <c r="CGL3" s="48"/>
      <c r="CGM3" s="48"/>
      <c r="CGN3" s="48"/>
      <c r="CGO3" s="48"/>
      <c r="CGP3" s="48"/>
      <c r="CGQ3" s="48"/>
      <c r="CGR3" s="48"/>
      <c r="CGS3" s="48"/>
      <c r="CGT3" s="48"/>
      <c r="CGU3" s="49"/>
      <c r="CGV3" s="48"/>
      <c r="CGW3" s="48"/>
      <c r="CGX3" s="48"/>
      <c r="CGY3" s="48"/>
      <c r="CGZ3" s="48"/>
      <c r="CHA3" s="48"/>
      <c r="CHB3" s="48"/>
      <c r="CHC3" s="48"/>
      <c r="CHD3" s="48"/>
      <c r="CHE3" s="48"/>
      <c r="CHF3" s="48"/>
      <c r="CHG3" s="48"/>
      <c r="CHH3" s="48"/>
      <c r="CHI3" s="49"/>
      <c r="CHJ3" s="48"/>
      <c r="CHK3" s="48"/>
      <c r="CHL3" s="48"/>
      <c r="CHM3" s="48"/>
      <c r="CHN3" s="48"/>
      <c r="CHO3" s="48"/>
      <c r="CHP3" s="48"/>
      <c r="CHQ3" s="48"/>
      <c r="CHR3" s="48"/>
      <c r="CHS3" s="48"/>
      <c r="CHT3" s="48"/>
      <c r="CHU3" s="48"/>
      <c r="CHV3" s="48"/>
      <c r="CHW3" s="49"/>
      <c r="CHX3" s="48"/>
      <c r="CHY3" s="48"/>
      <c r="CHZ3" s="48"/>
      <c r="CIA3" s="48"/>
      <c r="CIB3" s="48"/>
      <c r="CIC3" s="48"/>
      <c r="CID3" s="48"/>
      <c r="CIE3" s="48"/>
      <c r="CIF3" s="48"/>
      <c r="CIG3" s="48"/>
      <c r="CIH3" s="48"/>
      <c r="CII3" s="48"/>
      <c r="CIJ3" s="48"/>
      <c r="CIK3" s="49"/>
      <c r="CIL3" s="48"/>
      <c r="CIM3" s="48"/>
      <c r="CIN3" s="48"/>
      <c r="CIO3" s="48"/>
      <c r="CIP3" s="48"/>
      <c r="CIQ3" s="48"/>
      <c r="CIR3" s="48"/>
      <c r="CIS3" s="48"/>
      <c r="CIT3" s="48"/>
      <c r="CIU3" s="48"/>
      <c r="CIV3" s="48"/>
      <c r="CIW3" s="48"/>
      <c r="CIX3" s="48"/>
      <c r="CIY3" s="49"/>
      <c r="CIZ3" s="48"/>
      <c r="CJA3" s="48"/>
      <c r="CJB3" s="48"/>
      <c r="CJC3" s="48"/>
      <c r="CJD3" s="48"/>
      <c r="CJE3" s="48"/>
      <c r="CJF3" s="48"/>
      <c r="CJG3" s="48"/>
      <c r="CJH3" s="48"/>
      <c r="CJI3" s="48"/>
      <c r="CJJ3" s="48"/>
      <c r="CJK3" s="48"/>
      <c r="CJL3" s="48"/>
      <c r="CJM3" s="49"/>
      <c r="CJN3" s="48"/>
      <c r="CJO3" s="48"/>
      <c r="CJP3" s="48"/>
      <c r="CJQ3" s="48"/>
      <c r="CJR3" s="48"/>
      <c r="CJS3" s="48"/>
      <c r="CJT3" s="48"/>
      <c r="CJU3" s="48"/>
      <c r="CJV3" s="48"/>
      <c r="CJW3" s="48"/>
      <c r="CJX3" s="48"/>
      <c r="CJY3" s="48"/>
      <c r="CJZ3" s="48"/>
      <c r="CKA3" s="49"/>
      <c r="CKB3" s="48"/>
      <c r="CKC3" s="48"/>
      <c r="CKD3" s="48"/>
      <c r="CKE3" s="48"/>
      <c r="CKF3" s="48"/>
      <c r="CKG3" s="48"/>
      <c r="CKH3" s="48"/>
      <c r="CKI3" s="48"/>
      <c r="CKJ3" s="48"/>
      <c r="CKK3" s="48"/>
      <c r="CKL3" s="48"/>
      <c r="CKM3" s="48"/>
      <c r="CKN3" s="48"/>
      <c r="CKO3" s="49"/>
      <c r="CKP3" s="48"/>
      <c r="CKQ3" s="48"/>
      <c r="CKR3" s="48"/>
      <c r="CKS3" s="48"/>
      <c r="CKT3" s="48"/>
      <c r="CKU3" s="48"/>
      <c r="CKV3" s="48"/>
      <c r="CKW3" s="48"/>
      <c r="CKX3" s="48"/>
      <c r="CKY3" s="48"/>
      <c r="CKZ3" s="48"/>
      <c r="CLA3" s="48"/>
      <c r="CLB3" s="48"/>
      <c r="CLC3" s="49"/>
      <c r="CLD3" s="48"/>
      <c r="CLE3" s="48"/>
      <c r="CLF3" s="48"/>
      <c r="CLG3" s="48"/>
      <c r="CLH3" s="48"/>
      <c r="CLI3" s="48"/>
      <c r="CLJ3" s="48"/>
      <c r="CLK3" s="48"/>
      <c r="CLL3" s="48"/>
      <c r="CLM3" s="48"/>
      <c r="CLN3" s="48"/>
      <c r="CLO3" s="48"/>
      <c r="CLP3" s="48"/>
      <c r="CLQ3" s="49"/>
      <c r="CLR3" s="48"/>
      <c r="CLS3" s="48"/>
      <c r="CLT3" s="48"/>
      <c r="CLU3" s="48"/>
      <c r="CLV3" s="48"/>
      <c r="CLW3" s="48"/>
      <c r="CLX3" s="48"/>
      <c r="CLY3" s="48"/>
      <c r="CLZ3" s="48"/>
      <c r="CMA3" s="48"/>
      <c r="CMB3" s="48"/>
      <c r="CMC3" s="48"/>
      <c r="CMD3" s="48"/>
      <c r="CME3" s="49"/>
      <c r="CMF3" s="48"/>
      <c r="CMG3" s="48"/>
      <c r="CMH3" s="48"/>
      <c r="CMI3" s="48"/>
      <c r="CMJ3" s="48"/>
      <c r="CMK3" s="48"/>
      <c r="CML3" s="48"/>
      <c r="CMM3" s="48"/>
      <c r="CMN3" s="48"/>
      <c r="CMO3" s="48"/>
      <c r="CMP3" s="48"/>
      <c r="CMQ3" s="48"/>
      <c r="CMR3" s="48"/>
      <c r="CMS3" s="49"/>
      <c r="CMT3" s="48"/>
      <c r="CMU3" s="48"/>
      <c r="CMV3" s="48"/>
      <c r="CMW3" s="48"/>
      <c r="CMX3" s="48"/>
      <c r="CMY3" s="48"/>
      <c r="CMZ3" s="48"/>
      <c r="CNA3" s="48"/>
      <c r="CNB3" s="48"/>
      <c r="CNC3" s="48"/>
      <c r="CND3" s="48"/>
      <c r="CNE3" s="48"/>
      <c r="CNF3" s="48"/>
      <c r="CNG3" s="49"/>
      <c r="CNH3" s="48"/>
      <c r="CNI3" s="48"/>
      <c r="CNJ3" s="48"/>
      <c r="CNK3" s="48"/>
      <c r="CNL3" s="48"/>
      <c r="CNM3" s="48"/>
      <c r="CNN3" s="48"/>
      <c r="CNO3" s="48"/>
      <c r="CNP3" s="48"/>
      <c r="CNQ3" s="48"/>
      <c r="CNR3" s="48"/>
      <c r="CNS3" s="48"/>
      <c r="CNT3" s="48"/>
      <c r="CNU3" s="49"/>
      <c r="CNV3" s="48"/>
      <c r="CNW3" s="48"/>
      <c r="CNX3" s="48"/>
      <c r="CNY3" s="48"/>
      <c r="CNZ3" s="48"/>
      <c r="COA3" s="48"/>
      <c r="COB3" s="48"/>
      <c r="COC3" s="48"/>
      <c r="COD3" s="48"/>
      <c r="COE3" s="48"/>
      <c r="COF3" s="48"/>
      <c r="COG3" s="48"/>
      <c r="COH3" s="48"/>
      <c r="COI3" s="49"/>
      <c r="COJ3" s="48"/>
      <c r="COK3" s="48"/>
      <c r="COL3" s="48"/>
      <c r="COM3" s="48"/>
      <c r="CON3" s="48"/>
      <c r="COO3" s="48"/>
      <c r="COP3" s="48"/>
      <c r="COQ3" s="48"/>
      <c r="COR3" s="48"/>
      <c r="COS3" s="48"/>
      <c r="COT3" s="48"/>
      <c r="COU3" s="48"/>
      <c r="COV3" s="48"/>
      <c r="COW3" s="49"/>
      <c r="COX3" s="48"/>
      <c r="COY3" s="48"/>
      <c r="COZ3" s="48"/>
      <c r="CPA3" s="48"/>
      <c r="CPB3" s="48"/>
      <c r="CPC3" s="48"/>
      <c r="CPD3" s="48"/>
      <c r="CPE3" s="48"/>
      <c r="CPF3" s="48"/>
      <c r="CPG3" s="48"/>
      <c r="CPH3" s="48"/>
      <c r="CPI3" s="48"/>
      <c r="CPJ3" s="48"/>
      <c r="CPK3" s="49"/>
      <c r="CPL3" s="48"/>
      <c r="CPM3" s="48"/>
      <c r="CPN3" s="48"/>
      <c r="CPO3" s="48"/>
      <c r="CPP3" s="48"/>
      <c r="CPQ3" s="48"/>
      <c r="CPR3" s="48"/>
      <c r="CPS3" s="48"/>
      <c r="CPT3" s="48"/>
      <c r="CPU3" s="48"/>
      <c r="CPV3" s="48"/>
      <c r="CPW3" s="48"/>
      <c r="CPX3" s="48"/>
      <c r="CPY3" s="49"/>
      <c r="CPZ3" s="48"/>
      <c r="CQA3" s="48"/>
      <c r="CQB3" s="48"/>
      <c r="CQC3" s="48"/>
      <c r="CQD3" s="48"/>
      <c r="CQE3" s="48"/>
      <c r="CQF3" s="48"/>
      <c r="CQG3" s="48"/>
      <c r="CQH3" s="48"/>
      <c r="CQI3" s="48"/>
      <c r="CQJ3" s="48"/>
      <c r="CQK3" s="48"/>
      <c r="CQL3" s="48"/>
      <c r="CQM3" s="49"/>
      <c r="CQN3" s="48"/>
      <c r="CQO3" s="48"/>
      <c r="CQP3" s="48"/>
      <c r="CQQ3" s="48"/>
      <c r="CQR3" s="48"/>
      <c r="CQS3" s="48"/>
      <c r="CQT3" s="48"/>
      <c r="CQU3" s="48"/>
      <c r="CQV3" s="48"/>
      <c r="CQW3" s="48"/>
      <c r="CQX3" s="48"/>
      <c r="CQY3" s="48"/>
      <c r="CQZ3" s="48"/>
      <c r="CRA3" s="49"/>
      <c r="CRB3" s="48"/>
      <c r="CRC3" s="48"/>
      <c r="CRD3" s="48"/>
      <c r="CRE3" s="48"/>
      <c r="CRF3" s="48"/>
      <c r="CRG3" s="48"/>
      <c r="CRH3" s="48"/>
      <c r="CRI3" s="48"/>
      <c r="CRJ3" s="48"/>
      <c r="CRK3" s="48"/>
      <c r="CRL3" s="48"/>
      <c r="CRM3" s="48"/>
      <c r="CRN3" s="48"/>
      <c r="CRO3" s="49"/>
      <c r="CRP3" s="48"/>
      <c r="CRQ3" s="48"/>
      <c r="CRR3" s="48"/>
      <c r="CRS3" s="48"/>
      <c r="CRT3" s="48"/>
      <c r="CRU3" s="48"/>
      <c r="CRV3" s="48"/>
      <c r="CRW3" s="48"/>
      <c r="CRX3" s="48"/>
      <c r="CRY3" s="48"/>
      <c r="CRZ3" s="48"/>
      <c r="CSA3" s="48"/>
      <c r="CSB3" s="48"/>
      <c r="CSC3" s="49"/>
      <c r="CSD3" s="48"/>
      <c r="CSE3" s="48"/>
      <c r="CSF3" s="48"/>
      <c r="CSG3" s="48"/>
      <c r="CSH3" s="48"/>
      <c r="CSI3" s="48"/>
      <c r="CSJ3" s="48"/>
      <c r="CSK3" s="48"/>
      <c r="CSL3" s="48"/>
      <c r="CSM3" s="48"/>
      <c r="CSN3" s="48"/>
      <c r="CSO3" s="48"/>
      <c r="CSP3" s="48"/>
      <c r="CSQ3" s="49"/>
      <c r="CSR3" s="48"/>
      <c r="CSS3" s="48"/>
      <c r="CST3" s="48"/>
      <c r="CSU3" s="48"/>
      <c r="CSV3" s="48"/>
      <c r="CSW3" s="48"/>
      <c r="CSX3" s="48"/>
      <c r="CSY3" s="48"/>
      <c r="CSZ3" s="48"/>
      <c r="CTA3" s="48"/>
      <c r="CTB3" s="48"/>
      <c r="CTC3" s="48"/>
      <c r="CTD3" s="48"/>
      <c r="CTE3" s="49"/>
      <c r="CTF3" s="48"/>
      <c r="CTG3" s="48"/>
      <c r="CTH3" s="48"/>
      <c r="CTI3" s="48"/>
      <c r="CTJ3" s="48"/>
      <c r="CTK3" s="48"/>
      <c r="CTL3" s="48"/>
      <c r="CTM3" s="48"/>
      <c r="CTN3" s="48"/>
      <c r="CTO3" s="48"/>
      <c r="CTP3" s="48"/>
      <c r="CTQ3" s="48"/>
      <c r="CTR3" s="48"/>
      <c r="CTS3" s="49"/>
      <c r="CTT3" s="48"/>
      <c r="CTU3" s="48"/>
      <c r="CTV3" s="48"/>
      <c r="CTW3" s="48"/>
      <c r="CTX3" s="48"/>
      <c r="CTY3" s="48"/>
      <c r="CTZ3" s="48"/>
      <c r="CUA3" s="48"/>
      <c r="CUB3" s="48"/>
      <c r="CUC3" s="48"/>
      <c r="CUD3" s="48"/>
      <c r="CUE3" s="48"/>
      <c r="CUF3" s="48"/>
      <c r="CUG3" s="49"/>
      <c r="CUH3" s="48"/>
      <c r="CUI3" s="48"/>
      <c r="CUJ3" s="48"/>
      <c r="CUK3" s="48"/>
      <c r="CUL3" s="48"/>
      <c r="CUM3" s="48"/>
      <c r="CUN3" s="48"/>
      <c r="CUO3" s="48"/>
      <c r="CUP3" s="48"/>
      <c r="CUQ3" s="48"/>
      <c r="CUR3" s="48"/>
      <c r="CUS3" s="48"/>
      <c r="CUT3" s="48"/>
      <c r="CUU3" s="49"/>
      <c r="CUV3" s="48"/>
      <c r="CUW3" s="48"/>
      <c r="CUX3" s="48"/>
      <c r="CUY3" s="48"/>
      <c r="CUZ3" s="48"/>
      <c r="CVA3" s="48"/>
      <c r="CVB3" s="48"/>
      <c r="CVC3" s="48"/>
      <c r="CVD3" s="48"/>
      <c r="CVE3" s="48"/>
      <c r="CVF3" s="48"/>
      <c r="CVG3" s="48"/>
      <c r="CVH3" s="48"/>
      <c r="CVI3" s="49"/>
      <c r="CVJ3" s="48"/>
      <c r="CVK3" s="48"/>
      <c r="CVL3" s="48"/>
      <c r="CVM3" s="48"/>
      <c r="CVN3" s="48"/>
      <c r="CVO3" s="48"/>
      <c r="CVP3" s="48"/>
      <c r="CVQ3" s="48"/>
      <c r="CVR3" s="48"/>
      <c r="CVS3" s="48"/>
      <c r="CVT3" s="48"/>
      <c r="CVU3" s="48"/>
      <c r="CVV3" s="48"/>
      <c r="CVW3" s="49"/>
      <c r="CVX3" s="48"/>
      <c r="CVY3" s="48"/>
      <c r="CVZ3" s="48"/>
      <c r="CWA3" s="48"/>
      <c r="CWB3" s="48"/>
      <c r="CWC3" s="48"/>
      <c r="CWD3" s="48"/>
      <c r="CWE3" s="48"/>
      <c r="CWF3" s="48"/>
      <c r="CWG3" s="48"/>
      <c r="CWH3" s="48"/>
      <c r="CWI3" s="48"/>
      <c r="CWJ3" s="48"/>
      <c r="CWK3" s="49"/>
      <c r="CWL3" s="48"/>
      <c r="CWM3" s="48"/>
      <c r="CWN3" s="48"/>
      <c r="CWO3" s="48"/>
      <c r="CWP3" s="48"/>
      <c r="CWQ3" s="48"/>
      <c r="CWR3" s="48"/>
      <c r="CWS3" s="48"/>
      <c r="CWT3" s="48"/>
      <c r="CWU3" s="48"/>
      <c r="CWV3" s="48"/>
      <c r="CWW3" s="48"/>
      <c r="CWX3" s="48"/>
      <c r="CWY3" s="49"/>
      <c r="CWZ3" s="48"/>
      <c r="CXA3" s="48"/>
      <c r="CXB3" s="48"/>
      <c r="CXC3" s="48"/>
      <c r="CXD3" s="48"/>
      <c r="CXE3" s="48"/>
      <c r="CXF3" s="48"/>
      <c r="CXG3" s="48"/>
      <c r="CXH3" s="48"/>
      <c r="CXI3" s="48"/>
      <c r="CXJ3" s="48"/>
      <c r="CXK3" s="48"/>
      <c r="CXL3" s="48"/>
      <c r="CXM3" s="49"/>
      <c r="CXN3" s="48"/>
      <c r="CXO3" s="48"/>
      <c r="CXP3" s="48"/>
      <c r="CXQ3" s="48"/>
      <c r="CXR3" s="48"/>
      <c r="CXS3" s="48"/>
      <c r="CXT3" s="48"/>
      <c r="CXU3" s="48"/>
      <c r="CXV3" s="48"/>
      <c r="CXW3" s="48"/>
      <c r="CXX3" s="48"/>
      <c r="CXY3" s="48"/>
      <c r="CXZ3" s="48"/>
      <c r="CYA3" s="49"/>
      <c r="CYB3" s="48"/>
      <c r="CYC3" s="48"/>
      <c r="CYD3" s="48"/>
      <c r="CYE3" s="48"/>
      <c r="CYF3" s="48"/>
      <c r="CYG3" s="48"/>
      <c r="CYH3" s="48"/>
      <c r="CYI3" s="48"/>
      <c r="CYJ3" s="48"/>
      <c r="CYK3" s="48"/>
      <c r="CYL3" s="48"/>
      <c r="CYM3" s="48"/>
      <c r="CYN3" s="48"/>
      <c r="CYO3" s="49"/>
      <c r="CYP3" s="48"/>
      <c r="CYQ3" s="48"/>
      <c r="CYR3" s="48"/>
      <c r="CYS3" s="48"/>
      <c r="CYT3" s="48"/>
      <c r="CYU3" s="48"/>
      <c r="CYV3" s="48"/>
      <c r="CYW3" s="48"/>
      <c r="CYX3" s="48"/>
      <c r="CYY3" s="48"/>
      <c r="CYZ3" s="48"/>
      <c r="CZA3" s="48"/>
      <c r="CZB3" s="48"/>
      <c r="CZC3" s="49"/>
      <c r="CZD3" s="48"/>
      <c r="CZE3" s="48"/>
      <c r="CZF3" s="48"/>
      <c r="CZG3" s="48"/>
      <c r="CZH3" s="48"/>
      <c r="CZI3" s="48"/>
      <c r="CZJ3" s="48"/>
      <c r="CZK3" s="48"/>
      <c r="CZL3" s="48"/>
      <c r="CZM3" s="48"/>
      <c r="CZN3" s="48"/>
      <c r="CZO3" s="48"/>
      <c r="CZP3" s="48"/>
      <c r="CZQ3" s="49"/>
      <c r="CZR3" s="48"/>
      <c r="CZS3" s="48"/>
      <c r="CZT3" s="48"/>
      <c r="CZU3" s="48"/>
      <c r="CZV3" s="48"/>
      <c r="CZW3" s="48"/>
      <c r="CZX3" s="48"/>
      <c r="CZY3" s="48"/>
      <c r="CZZ3" s="48"/>
      <c r="DAA3" s="48"/>
      <c r="DAB3" s="48"/>
      <c r="DAC3" s="48"/>
      <c r="DAD3" s="48"/>
      <c r="DAE3" s="49"/>
      <c r="DAF3" s="48"/>
      <c r="DAG3" s="48"/>
      <c r="DAH3" s="48"/>
      <c r="DAI3" s="48"/>
      <c r="DAJ3" s="48"/>
      <c r="DAK3" s="48"/>
      <c r="DAL3" s="48"/>
      <c r="DAM3" s="48"/>
      <c r="DAN3" s="48"/>
      <c r="DAO3" s="48"/>
      <c r="DAP3" s="48"/>
      <c r="DAQ3" s="48"/>
      <c r="DAR3" s="48"/>
      <c r="DAS3" s="49"/>
      <c r="DAT3" s="48"/>
      <c r="DAU3" s="48"/>
      <c r="DAV3" s="48"/>
      <c r="DAW3" s="48"/>
      <c r="DAX3" s="48"/>
      <c r="DAY3" s="48"/>
      <c r="DAZ3" s="48"/>
      <c r="DBA3" s="48"/>
      <c r="DBB3" s="48"/>
      <c r="DBC3" s="48"/>
      <c r="DBD3" s="48"/>
      <c r="DBE3" s="48"/>
      <c r="DBF3" s="48"/>
      <c r="DBG3" s="49"/>
      <c r="DBH3" s="48"/>
      <c r="DBI3" s="48"/>
      <c r="DBJ3" s="48"/>
      <c r="DBK3" s="48"/>
      <c r="DBL3" s="48"/>
      <c r="DBM3" s="48"/>
      <c r="DBN3" s="48"/>
      <c r="DBO3" s="48"/>
      <c r="DBP3" s="48"/>
      <c r="DBQ3" s="48"/>
      <c r="DBR3" s="48"/>
      <c r="DBS3" s="48"/>
      <c r="DBT3" s="48"/>
      <c r="DBU3" s="49"/>
      <c r="DBV3" s="48"/>
      <c r="DBW3" s="48"/>
      <c r="DBX3" s="48"/>
      <c r="DBY3" s="48"/>
      <c r="DBZ3" s="48"/>
      <c r="DCA3" s="48"/>
      <c r="DCB3" s="48"/>
      <c r="DCC3" s="48"/>
      <c r="DCD3" s="48"/>
      <c r="DCE3" s="48"/>
      <c r="DCF3" s="48"/>
      <c r="DCG3" s="48"/>
      <c r="DCH3" s="48"/>
      <c r="DCI3" s="49"/>
      <c r="DCJ3" s="48"/>
      <c r="DCK3" s="48"/>
      <c r="DCL3" s="48"/>
      <c r="DCM3" s="48"/>
      <c r="DCN3" s="48"/>
      <c r="DCO3" s="48"/>
      <c r="DCP3" s="48"/>
      <c r="DCQ3" s="48"/>
      <c r="DCR3" s="48"/>
      <c r="DCS3" s="48"/>
      <c r="DCT3" s="48"/>
      <c r="DCU3" s="48"/>
      <c r="DCV3" s="48"/>
      <c r="DCW3" s="49"/>
      <c r="DCX3" s="48"/>
      <c r="DCY3" s="48"/>
      <c r="DCZ3" s="48"/>
      <c r="DDA3" s="48"/>
      <c r="DDB3" s="48"/>
      <c r="DDC3" s="48"/>
      <c r="DDD3" s="48"/>
      <c r="DDE3" s="48"/>
      <c r="DDF3" s="48"/>
      <c r="DDG3" s="48"/>
      <c r="DDH3" s="48"/>
      <c r="DDI3" s="48"/>
      <c r="DDJ3" s="48"/>
      <c r="DDK3" s="49"/>
      <c r="DDL3" s="48"/>
      <c r="DDM3" s="48"/>
      <c r="DDN3" s="48"/>
      <c r="DDO3" s="48"/>
      <c r="DDP3" s="48"/>
      <c r="DDQ3" s="48"/>
      <c r="DDR3" s="48"/>
      <c r="DDS3" s="48"/>
      <c r="DDT3" s="48"/>
      <c r="DDU3" s="48"/>
      <c r="DDV3" s="48"/>
      <c r="DDW3" s="48"/>
      <c r="DDX3" s="48"/>
      <c r="DDY3" s="49"/>
      <c r="DDZ3" s="48"/>
      <c r="DEA3" s="48"/>
      <c r="DEB3" s="48"/>
      <c r="DEC3" s="48"/>
      <c r="DED3" s="48"/>
      <c r="DEE3" s="48"/>
      <c r="DEF3" s="48"/>
      <c r="DEG3" s="48"/>
      <c r="DEH3" s="48"/>
      <c r="DEI3" s="48"/>
      <c r="DEJ3" s="48"/>
      <c r="DEK3" s="48"/>
      <c r="DEL3" s="48"/>
      <c r="DEM3" s="49"/>
      <c r="DEN3" s="48"/>
      <c r="DEO3" s="48"/>
      <c r="DEP3" s="48"/>
      <c r="DEQ3" s="48"/>
      <c r="DER3" s="48"/>
      <c r="DES3" s="48"/>
      <c r="DET3" s="48"/>
      <c r="DEU3" s="48"/>
      <c r="DEV3" s="48"/>
      <c r="DEW3" s="48"/>
      <c r="DEX3" s="48"/>
      <c r="DEY3" s="48"/>
      <c r="DEZ3" s="48"/>
      <c r="DFA3" s="49"/>
      <c r="DFB3" s="48"/>
      <c r="DFC3" s="48"/>
      <c r="DFD3" s="48"/>
      <c r="DFE3" s="48"/>
      <c r="DFF3" s="48"/>
      <c r="DFG3" s="48"/>
      <c r="DFH3" s="48"/>
      <c r="DFI3" s="48"/>
      <c r="DFJ3" s="48"/>
      <c r="DFK3" s="48"/>
      <c r="DFL3" s="48"/>
      <c r="DFM3" s="48"/>
      <c r="DFN3" s="48"/>
      <c r="DFO3" s="49"/>
      <c r="DFP3" s="48"/>
      <c r="DFQ3" s="48"/>
      <c r="DFR3" s="48"/>
      <c r="DFS3" s="48"/>
      <c r="DFT3" s="48"/>
      <c r="DFU3" s="48"/>
      <c r="DFV3" s="48"/>
      <c r="DFW3" s="48"/>
      <c r="DFX3" s="48"/>
      <c r="DFY3" s="48"/>
      <c r="DFZ3" s="48"/>
      <c r="DGA3" s="48"/>
      <c r="DGB3" s="48"/>
      <c r="DGC3" s="49"/>
      <c r="DGD3" s="48"/>
      <c r="DGE3" s="48"/>
      <c r="DGF3" s="48"/>
      <c r="DGG3" s="48"/>
      <c r="DGH3" s="48"/>
      <c r="DGI3" s="48"/>
      <c r="DGJ3" s="48"/>
      <c r="DGK3" s="48"/>
      <c r="DGL3" s="48"/>
      <c r="DGM3" s="48"/>
      <c r="DGN3" s="48"/>
      <c r="DGO3" s="48"/>
      <c r="DGP3" s="48"/>
      <c r="DGQ3" s="49"/>
      <c r="DGR3" s="48"/>
      <c r="DGS3" s="48"/>
      <c r="DGT3" s="48"/>
      <c r="DGU3" s="48"/>
      <c r="DGV3" s="48"/>
      <c r="DGW3" s="48"/>
      <c r="DGX3" s="48"/>
      <c r="DGY3" s="48"/>
      <c r="DGZ3" s="48"/>
      <c r="DHA3" s="48"/>
      <c r="DHB3" s="48"/>
      <c r="DHC3" s="48"/>
      <c r="DHD3" s="48"/>
      <c r="DHE3" s="49"/>
      <c r="DHF3" s="48"/>
      <c r="DHG3" s="48"/>
      <c r="DHH3" s="48"/>
      <c r="DHI3" s="48"/>
      <c r="DHJ3" s="48"/>
      <c r="DHK3" s="48"/>
      <c r="DHL3" s="48"/>
      <c r="DHM3" s="48"/>
      <c r="DHN3" s="48"/>
      <c r="DHO3" s="48"/>
      <c r="DHP3" s="48"/>
      <c r="DHQ3" s="48"/>
      <c r="DHR3" s="48"/>
      <c r="DHS3" s="49"/>
      <c r="DHT3" s="48"/>
      <c r="DHU3" s="48"/>
      <c r="DHV3" s="48"/>
      <c r="DHW3" s="48"/>
      <c r="DHX3" s="48"/>
      <c r="DHY3" s="48"/>
      <c r="DHZ3" s="48"/>
      <c r="DIA3" s="48"/>
      <c r="DIB3" s="48"/>
      <c r="DIC3" s="48"/>
      <c r="DID3" s="48"/>
      <c r="DIE3" s="48"/>
      <c r="DIF3" s="48"/>
      <c r="DIG3" s="49"/>
      <c r="DIH3" s="48"/>
      <c r="DII3" s="48"/>
      <c r="DIJ3" s="48"/>
      <c r="DIK3" s="48"/>
      <c r="DIL3" s="48"/>
      <c r="DIM3" s="48"/>
      <c r="DIN3" s="48"/>
      <c r="DIO3" s="48"/>
      <c r="DIP3" s="48"/>
      <c r="DIQ3" s="48"/>
      <c r="DIR3" s="48"/>
      <c r="DIS3" s="48"/>
      <c r="DIT3" s="48"/>
      <c r="DIU3" s="49"/>
      <c r="DIV3" s="48"/>
      <c r="DIW3" s="48"/>
      <c r="DIX3" s="48"/>
      <c r="DIY3" s="48"/>
      <c r="DIZ3" s="48"/>
      <c r="DJA3" s="48"/>
      <c r="DJB3" s="48"/>
      <c r="DJC3" s="48"/>
      <c r="DJD3" s="48"/>
      <c r="DJE3" s="48"/>
      <c r="DJF3" s="48"/>
      <c r="DJG3" s="48"/>
      <c r="DJH3" s="48"/>
      <c r="DJI3" s="49"/>
      <c r="DJJ3" s="48"/>
      <c r="DJK3" s="48"/>
      <c r="DJL3" s="48"/>
      <c r="DJM3" s="48"/>
      <c r="DJN3" s="48"/>
      <c r="DJO3" s="48"/>
      <c r="DJP3" s="48"/>
      <c r="DJQ3" s="48"/>
      <c r="DJR3" s="48"/>
      <c r="DJS3" s="48"/>
      <c r="DJT3" s="48"/>
      <c r="DJU3" s="48"/>
      <c r="DJV3" s="48"/>
      <c r="DJW3" s="49"/>
      <c r="DJX3" s="48"/>
      <c r="DJY3" s="48"/>
      <c r="DJZ3" s="48"/>
      <c r="DKA3" s="48"/>
      <c r="DKB3" s="48"/>
      <c r="DKC3" s="48"/>
      <c r="DKD3" s="48"/>
      <c r="DKE3" s="48"/>
      <c r="DKF3" s="48"/>
      <c r="DKG3" s="48"/>
      <c r="DKH3" s="48"/>
      <c r="DKI3" s="48"/>
      <c r="DKJ3" s="48"/>
      <c r="DKK3" s="49"/>
      <c r="DKL3" s="48"/>
      <c r="DKM3" s="48"/>
      <c r="DKN3" s="48"/>
      <c r="DKO3" s="48"/>
      <c r="DKP3" s="48"/>
      <c r="DKQ3" s="48"/>
      <c r="DKR3" s="48"/>
      <c r="DKS3" s="48"/>
      <c r="DKT3" s="48"/>
      <c r="DKU3" s="48"/>
      <c r="DKV3" s="48"/>
      <c r="DKW3" s="48"/>
      <c r="DKX3" s="48"/>
      <c r="DKY3" s="49"/>
      <c r="DKZ3" s="48"/>
      <c r="DLA3" s="48"/>
      <c r="DLB3" s="48"/>
      <c r="DLC3" s="48"/>
      <c r="DLD3" s="48"/>
      <c r="DLE3" s="48"/>
      <c r="DLF3" s="48"/>
      <c r="DLG3" s="48"/>
      <c r="DLH3" s="48"/>
      <c r="DLI3" s="48"/>
      <c r="DLJ3" s="48"/>
      <c r="DLK3" s="48"/>
      <c r="DLL3" s="48"/>
      <c r="DLM3" s="49"/>
      <c r="DLN3" s="48"/>
      <c r="DLO3" s="48"/>
      <c r="DLP3" s="48"/>
      <c r="DLQ3" s="48"/>
      <c r="DLR3" s="48"/>
      <c r="DLS3" s="48"/>
      <c r="DLT3" s="48"/>
      <c r="DLU3" s="48"/>
      <c r="DLV3" s="48"/>
      <c r="DLW3" s="48"/>
      <c r="DLX3" s="48"/>
      <c r="DLY3" s="48"/>
      <c r="DLZ3" s="48"/>
      <c r="DMA3" s="49"/>
      <c r="DMB3" s="48"/>
      <c r="DMC3" s="48"/>
      <c r="DMD3" s="48"/>
      <c r="DME3" s="48"/>
      <c r="DMF3" s="48"/>
      <c r="DMG3" s="48"/>
      <c r="DMH3" s="48"/>
      <c r="DMI3" s="48"/>
      <c r="DMJ3" s="48"/>
      <c r="DMK3" s="48"/>
      <c r="DML3" s="48"/>
      <c r="DMM3" s="48"/>
      <c r="DMN3" s="48"/>
      <c r="DMO3" s="49"/>
      <c r="DMP3" s="48"/>
      <c r="DMQ3" s="48"/>
      <c r="DMR3" s="48"/>
      <c r="DMS3" s="48"/>
      <c r="DMT3" s="48"/>
      <c r="DMU3" s="48"/>
      <c r="DMV3" s="48"/>
      <c r="DMW3" s="48"/>
      <c r="DMX3" s="48"/>
      <c r="DMY3" s="48"/>
      <c r="DMZ3" s="48"/>
      <c r="DNA3" s="48"/>
      <c r="DNB3" s="48"/>
      <c r="DNC3" s="49"/>
      <c r="DND3" s="48"/>
      <c r="DNE3" s="48"/>
      <c r="DNF3" s="48"/>
      <c r="DNG3" s="48"/>
      <c r="DNH3" s="48"/>
      <c r="DNI3" s="48"/>
      <c r="DNJ3" s="48"/>
      <c r="DNK3" s="48"/>
      <c r="DNL3" s="48"/>
      <c r="DNM3" s="48"/>
      <c r="DNN3" s="48"/>
      <c r="DNO3" s="48"/>
      <c r="DNP3" s="48"/>
      <c r="DNQ3" s="49"/>
      <c r="DNR3" s="48"/>
      <c r="DNS3" s="48"/>
      <c r="DNT3" s="48"/>
      <c r="DNU3" s="48"/>
      <c r="DNV3" s="48"/>
      <c r="DNW3" s="48"/>
      <c r="DNX3" s="48"/>
      <c r="DNY3" s="48"/>
      <c r="DNZ3" s="48"/>
      <c r="DOA3" s="48"/>
      <c r="DOB3" s="48"/>
      <c r="DOC3" s="48"/>
      <c r="DOD3" s="48"/>
      <c r="DOE3" s="49"/>
      <c r="DOF3" s="48"/>
      <c r="DOG3" s="48"/>
      <c r="DOH3" s="48"/>
      <c r="DOI3" s="48"/>
      <c r="DOJ3" s="48"/>
      <c r="DOK3" s="48"/>
      <c r="DOL3" s="48"/>
      <c r="DOM3" s="48"/>
      <c r="DON3" s="48"/>
      <c r="DOO3" s="48"/>
      <c r="DOP3" s="48"/>
      <c r="DOQ3" s="48"/>
      <c r="DOR3" s="48"/>
      <c r="DOS3" s="49"/>
      <c r="DOT3" s="48"/>
      <c r="DOU3" s="48"/>
      <c r="DOV3" s="48"/>
      <c r="DOW3" s="48"/>
      <c r="DOX3" s="48"/>
      <c r="DOY3" s="48"/>
      <c r="DOZ3" s="48"/>
      <c r="DPA3" s="48"/>
      <c r="DPB3" s="48"/>
      <c r="DPC3" s="48"/>
      <c r="DPD3" s="48"/>
      <c r="DPE3" s="48"/>
      <c r="DPF3" s="48"/>
      <c r="DPG3" s="49"/>
      <c r="DPH3" s="48"/>
      <c r="DPI3" s="48"/>
      <c r="DPJ3" s="48"/>
      <c r="DPK3" s="48"/>
      <c r="DPL3" s="48"/>
      <c r="DPM3" s="48"/>
      <c r="DPN3" s="48"/>
      <c r="DPO3" s="48"/>
      <c r="DPP3" s="48"/>
      <c r="DPQ3" s="48"/>
      <c r="DPR3" s="48"/>
      <c r="DPS3" s="48"/>
      <c r="DPT3" s="48"/>
      <c r="DPU3" s="49"/>
      <c r="DPV3" s="48"/>
      <c r="DPW3" s="48"/>
      <c r="DPX3" s="48"/>
      <c r="DPY3" s="48"/>
      <c r="DPZ3" s="48"/>
      <c r="DQA3" s="48"/>
      <c r="DQB3" s="48"/>
      <c r="DQC3" s="48"/>
      <c r="DQD3" s="48"/>
      <c r="DQE3" s="48"/>
      <c r="DQF3" s="48"/>
      <c r="DQG3" s="48"/>
      <c r="DQH3" s="48"/>
      <c r="DQI3" s="49"/>
      <c r="DQJ3" s="48"/>
      <c r="DQK3" s="48"/>
      <c r="DQL3" s="48"/>
      <c r="DQM3" s="48"/>
      <c r="DQN3" s="48"/>
      <c r="DQO3" s="48"/>
      <c r="DQP3" s="48"/>
      <c r="DQQ3" s="48"/>
      <c r="DQR3" s="48"/>
      <c r="DQS3" s="48"/>
      <c r="DQT3" s="48"/>
      <c r="DQU3" s="48"/>
      <c r="DQV3" s="48"/>
      <c r="DQW3" s="49"/>
      <c r="DQX3" s="48"/>
      <c r="DQY3" s="48"/>
      <c r="DQZ3" s="48"/>
      <c r="DRA3" s="48"/>
      <c r="DRB3" s="48"/>
      <c r="DRC3" s="48"/>
      <c r="DRD3" s="48"/>
      <c r="DRE3" s="48"/>
      <c r="DRF3" s="48"/>
      <c r="DRG3" s="48"/>
      <c r="DRH3" s="48"/>
      <c r="DRI3" s="48"/>
      <c r="DRJ3" s="48"/>
      <c r="DRK3" s="49"/>
      <c r="DRL3" s="48"/>
      <c r="DRM3" s="48"/>
      <c r="DRN3" s="48"/>
      <c r="DRO3" s="48"/>
      <c r="DRP3" s="48"/>
      <c r="DRQ3" s="48"/>
      <c r="DRR3" s="48"/>
      <c r="DRS3" s="48"/>
      <c r="DRT3" s="48"/>
      <c r="DRU3" s="48"/>
      <c r="DRV3" s="48"/>
      <c r="DRW3" s="48"/>
      <c r="DRX3" s="48"/>
      <c r="DRY3" s="49"/>
      <c r="DRZ3" s="48"/>
      <c r="DSA3" s="48"/>
      <c r="DSB3" s="48"/>
      <c r="DSC3" s="48"/>
      <c r="DSD3" s="48"/>
      <c r="DSE3" s="48"/>
      <c r="DSF3" s="48"/>
      <c r="DSG3" s="48"/>
      <c r="DSH3" s="48"/>
      <c r="DSI3" s="48"/>
      <c r="DSJ3" s="48"/>
      <c r="DSK3" s="48"/>
      <c r="DSL3" s="48"/>
      <c r="DSM3" s="49"/>
      <c r="DSN3" s="48"/>
      <c r="DSO3" s="48"/>
      <c r="DSP3" s="48"/>
      <c r="DSQ3" s="48"/>
      <c r="DSR3" s="48"/>
      <c r="DSS3" s="48"/>
      <c r="DST3" s="48"/>
      <c r="DSU3" s="48"/>
      <c r="DSV3" s="48"/>
      <c r="DSW3" s="48"/>
      <c r="DSX3" s="48"/>
      <c r="DSY3" s="48"/>
      <c r="DSZ3" s="48"/>
      <c r="DTA3" s="49"/>
      <c r="DTB3" s="48"/>
      <c r="DTC3" s="48"/>
      <c r="DTD3" s="48"/>
      <c r="DTE3" s="48"/>
      <c r="DTF3" s="48"/>
      <c r="DTG3" s="48"/>
      <c r="DTH3" s="48"/>
      <c r="DTI3" s="48"/>
      <c r="DTJ3" s="48"/>
      <c r="DTK3" s="48"/>
      <c r="DTL3" s="48"/>
      <c r="DTM3" s="48"/>
      <c r="DTN3" s="48"/>
      <c r="DTO3" s="49"/>
      <c r="DTP3" s="48"/>
      <c r="DTQ3" s="48"/>
      <c r="DTR3" s="48"/>
      <c r="DTS3" s="48"/>
      <c r="DTT3" s="48"/>
      <c r="DTU3" s="48"/>
      <c r="DTV3" s="48"/>
      <c r="DTW3" s="48"/>
      <c r="DTX3" s="48"/>
      <c r="DTY3" s="48"/>
      <c r="DTZ3" s="48"/>
      <c r="DUA3" s="48"/>
      <c r="DUB3" s="48"/>
      <c r="DUC3" s="49"/>
      <c r="DUD3" s="48"/>
      <c r="DUE3" s="48"/>
      <c r="DUF3" s="48"/>
      <c r="DUG3" s="48"/>
      <c r="DUH3" s="48"/>
      <c r="DUI3" s="48"/>
      <c r="DUJ3" s="48"/>
      <c r="DUK3" s="48"/>
      <c r="DUL3" s="48"/>
      <c r="DUM3" s="48"/>
      <c r="DUN3" s="48"/>
      <c r="DUO3" s="48"/>
      <c r="DUP3" s="48"/>
      <c r="DUQ3" s="49"/>
      <c r="DUR3" s="48"/>
      <c r="DUS3" s="48"/>
      <c r="DUT3" s="48"/>
      <c r="DUU3" s="48"/>
      <c r="DUV3" s="48"/>
      <c r="DUW3" s="48"/>
      <c r="DUX3" s="48"/>
      <c r="DUY3" s="48"/>
      <c r="DUZ3" s="48"/>
      <c r="DVA3" s="48"/>
      <c r="DVB3" s="48"/>
      <c r="DVC3" s="48"/>
      <c r="DVD3" s="48"/>
      <c r="DVE3" s="49"/>
      <c r="DVF3" s="48"/>
      <c r="DVG3" s="48"/>
      <c r="DVH3" s="48"/>
      <c r="DVI3" s="48"/>
      <c r="DVJ3" s="48"/>
      <c r="DVK3" s="48"/>
      <c r="DVL3" s="48"/>
      <c r="DVM3" s="48"/>
      <c r="DVN3" s="48"/>
      <c r="DVO3" s="48"/>
      <c r="DVP3" s="48"/>
      <c r="DVQ3" s="48"/>
      <c r="DVR3" s="48"/>
      <c r="DVS3" s="49"/>
      <c r="DVT3" s="48"/>
      <c r="DVU3" s="48"/>
      <c r="DVV3" s="48"/>
      <c r="DVW3" s="48"/>
      <c r="DVX3" s="48"/>
      <c r="DVY3" s="48"/>
      <c r="DVZ3" s="48"/>
      <c r="DWA3" s="48"/>
      <c r="DWB3" s="48"/>
      <c r="DWC3" s="48"/>
      <c r="DWD3" s="48"/>
      <c r="DWE3" s="48"/>
      <c r="DWF3" s="48"/>
      <c r="DWG3" s="49"/>
      <c r="DWH3" s="48"/>
      <c r="DWI3" s="48"/>
      <c r="DWJ3" s="48"/>
      <c r="DWK3" s="48"/>
      <c r="DWL3" s="48"/>
      <c r="DWM3" s="48"/>
      <c r="DWN3" s="48"/>
      <c r="DWO3" s="48"/>
      <c r="DWP3" s="48"/>
      <c r="DWQ3" s="48"/>
      <c r="DWR3" s="48"/>
      <c r="DWS3" s="48"/>
      <c r="DWT3" s="48"/>
      <c r="DWU3" s="49"/>
      <c r="DWV3" s="48"/>
      <c r="DWW3" s="48"/>
      <c r="DWX3" s="48"/>
      <c r="DWY3" s="48"/>
      <c r="DWZ3" s="48"/>
      <c r="DXA3" s="48"/>
      <c r="DXB3" s="48"/>
      <c r="DXC3" s="48"/>
      <c r="DXD3" s="48"/>
      <c r="DXE3" s="48"/>
      <c r="DXF3" s="48"/>
      <c r="DXG3" s="48"/>
      <c r="DXH3" s="48"/>
      <c r="DXI3" s="49"/>
      <c r="DXJ3" s="48"/>
      <c r="DXK3" s="48"/>
      <c r="DXL3" s="48"/>
      <c r="DXM3" s="48"/>
      <c r="DXN3" s="48"/>
      <c r="DXO3" s="48"/>
      <c r="DXP3" s="48"/>
      <c r="DXQ3" s="48"/>
      <c r="DXR3" s="48"/>
      <c r="DXS3" s="48"/>
      <c r="DXT3" s="48"/>
      <c r="DXU3" s="48"/>
      <c r="DXV3" s="48"/>
      <c r="DXW3" s="49"/>
      <c r="DXX3" s="48"/>
      <c r="DXY3" s="48"/>
      <c r="DXZ3" s="48"/>
      <c r="DYA3" s="48"/>
      <c r="DYB3" s="48"/>
      <c r="DYC3" s="48"/>
      <c r="DYD3" s="48"/>
      <c r="DYE3" s="48"/>
      <c r="DYF3" s="48"/>
      <c r="DYG3" s="48"/>
      <c r="DYH3" s="48"/>
      <c r="DYI3" s="48"/>
      <c r="DYJ3" s="48"/>
      <c r="DYK3" s="49"/>
      <c r="DYL3" s="48"/>
      <c r="DYM3" s="48"/>
      <c r="DYN3" s="48"/>
      <c r="DYO3" s="48"/>
      <c r="DYP3" s="48"/>
      <c r="DYQ3" s="48"/>
      <c r="DYR3" s="48"/>
      <c r="DYS3" s="48"/>
      <c r="DYT3" s="48"/>
      <c r="DYU3" s="48"/>
      <c r="DYV3" s="48"/>
      <c r="DYW3" s="48"/>
      <c r="DYX3" s="48"/>
      <c r="DYY3" s="49"/>
      <c r="DYZ3" s="48"/>
      <c r="DZA3" s="48"/>
      <c r="DZB3" s="48"/>
      <c r="DZC3" s="48"/>
      <c r="DZD3" s="48"/>
      <c r="DZE3" s="48"/>
      <c r="DZF3" s="48"/>
      <c r="DZG3" s="48"/>
      <c r="DZH3" s="48"/>
      <c r="DZI3" s="48"/>
      <c r="DZJ3" s="48"/>
      <c r="DZK3" s="48"/>
      <c r="DZL3" s="48"/>
      <c r="DZM3" s="49"/>
      <c r="DZN3" s="48"/>
      <c r="DZO3" s="48"/>
      <c r="DZP3" s="48"/>
      <c r="DZQ3" s="48"/>
      <c r="DZR3" s="48"/>
      <c r="DZS3" s="48"/>
      <c r="DZT3" s="48"/>
      <c r="DZU3" s="48"/>
      <c r="DZV3" s="48"/>
      <c r="DZW3" s="48"/>
      <c r="DZX3" s="48"/>
      <c r="DZY3" s="48"/>
      <c r="DZZ3" s="48"/>
      <c r="EAA3" s="49"/>
      <c r="EAB3" s="48"/>
      <c r="EAC3" s="48"/>
      <c r="EAD3" s="48"/>
      <c r="EAE3" s="48"/>
      <c r="EAF3" s="48"/>
      <c r="EAG3" s="48"/>
      <c r="EAH3" s="48"/>
      <c r="EAI3" s="48"/>
      <c r="EAJ3" s="48"/>
      <c r="EAK3" s="48"/>
      <c r="EAL3" s="48"/>
      <c r="EAM3" s="48"/>
      <c r="EAN3" s="48"/>
      <c r="EAO3" s="49"/>
      <c r="EAP3" s="48"/>
      <c r="EAQ3" s="48"/>
      <c r="EAR3" s="48"/>
      <c r="EAS3" s="48"/>
      <c r="EAT3" s="48"/>
      <c r="EAU3" s="48"/>
      <c r="EAV3" s="48"/>
      <c r="EAW3" s="48"/>
      <c r="EAX3" s="48"/>
      <c r="EAY3" s="48"/>
      <c r="EAZ3" s="48"/>
      <c r="EBA3" s="48"/>
      <c r="EBB3" s="48"/>
      <c r="EBC3" s="49"/>
      <c r="EBD3" s="48"/>
      <c r="EBE3" s="48"/>
      <c r="EBF3" s="48"/>
      <c r="EBG3" s="48"/>
      <c r="EBH3" s="48"/>
      <c r="EBI3" s="48"/>
      <c r="EBJ3" s="48"/>
      <c r="EBK3" s="48"/>
      <c r="EBL3" s="48"/>
      <c r="EBM3" s="48"/>
      <c r="EBN3" s="48"/>
      <c r="EBO3" s="48"/>
      <c r="EBP3" s="48"/>
      <c r="EBQ3" s="49"/>
      <c r="EBR3" s="48"/>
      <c r="EBS3" s="48"/>
      <c r="EBT3" s="48"/>
      <c r="EBU3" s="48"/>
      <c r="EBV3" s="48"/>
      <c r="EBW3" s="48"/>
      <c r="EBX3" s="48"/>
      <c r="EBY3" s="48"/>
      <c r="EBZ3" s="48"/>
      <c r="ECA3" s="48"/>
      <c r="ECB3" s="48"/>
      <c r="ECC3" s="48"/>
      <c r="ECD3" s="48"/>
      <c r="ECE3" s="49"/>
      <c r="ECF3" s="48"/>
      <c r="ECG3" s="48"/>
      <c r="ECH3" s="48"/>
      <c r="ECI3" s="48"/>
      <c r="ECJ3" s="48"/>
      <c r="ECK3" s="48"/>
      <c r="ECL3" s="48"/>
      <c r="ECM3" s="48"/>
      <c r="ECN3" s="48"/>
      <c r="ECO3" s="48"/>
      <c r="ECP3" s="48"/>
      <c r="ECQ3" s="48"/>
      <c r="ECR3" s="48"/>
      <c r="ECS3" s="49"/>
      <c r="ECT3" s="48"/>
      <c r="ECU3" s="48"/>
      <c r="ECV3" s="48"/>
      <c r="ECW3" s="48"/>
      <c r="ECX3" s="48"/>
      <c r="ECY3" s="48"/>
      <c r="ECZ3" s="48"/>
      <c r="EDA3" s="48"/>
      <c r="EDB3" s="48"/>
      <c r="EDC3" s="48"/>
      <c r="EDD3" s="48"/>
      <c r="EDE3" s="48"/>
      <c r="EDF3" s="48"/>
      <c r="EDG3" s="49"/>
      <c r="EDH3" s="48"/>
      <c r="EDI3" s="48"/>
      <c r="EDJ3" s="48"/>
      <c r="EDK3" s="48"/>
      <c r="EDL3" s="48"/>
      <c r="EDM3" s="48"/>
      <c r="EDN3" s="48"/>
      <c r="EDO3" s="48"/>
      <c r="EDP3" s="48"/>
      <c r="EDQ3" s="48"/>
      <c r="EDR3" s="48"/>
      <c r="EDS3" s="48"/>
      <c r="EDT3" s="48"/>
      <c r="EDU3" s="49"/>
      <c r="EDV3" s="48"/>
      <c r="EDW3" s="48"/>
      <c r="EDX3" s="48"/>
      <c r="EDY3" s="48"/>
      <c r="EDZ3" s="48"/>
      <c r="EEA3" s="48"/>
      <c r="EEB3" s="48"/>
      <c r="EEC3" s="48"/>
      <c r="EED3" s="48"/>
      <c r="EEE3" s="48"/>
      <c r="EEF3" s="48"/>
      <c r="EEG3" s="48"/>
      <c r="EEH3" s="48"/>
      <c r="EEI3" s="49"/>
      <c r="EEJ3" s="48"/>
      <c r="EEK3" s="48"/>
      <c r="EEL3" s="48"/>
      <c r="EEM3" s="48"/>
      <c r="EEN3" s="48"/>
      <c r="EEO3" s="48"/>
      <c r="EEP3" s="48"/>
      <c r="EEQ3" s="48"/>
      <c r="EER3" s="48"/>
      <c r="EES3" s="48"/>
      <c r="EET3" s="48"/>
      <c r="EEU3" s="48"/>
      <c r="EEV3" s="48"/>
      <c r="EEW3" s="49"/>
      <c r="EEX3" s="48"/>
      <c r="EEY3" s="48"/>
      <c r="EEZ3" s="48"/>
      <c r="EFA3" s="48"/>
      <c r="EFB3" s="48"/>
      <c r="EFC3" s="48"/>
      <c r="EFD3" s="48"/>
      <c r="EFE3" s="48"/>
      <c r="EFF3" s="48"/>
      <c r="EFG3" s="48"/>
      <c r="EFH3" s="48"/>
      <c r="EFI3" s="48"/>
      <c r="EFJ3" s="48"/>
      <c r="EFK3" s="49"/>
      <c r="EFL3" s="48"/>
      <c r="EFM3" s="48"/>
      <c r="EFN3" s="48"/>
      <c r="EFO3" s="48"/>
      <c r="EFP3" s="48"/>
      <c r="EFQ3" s="48"/>
      <c r="EFR3" s="48"/>
      <c r="EFS3" s="48"/>
      <c r="EFT3" s="48"/>
      <c r="EFU3" s="48"/>
      <c r="EFV3" s="48"/>
      <c r="EFW3" s="48"/>
      <c r="EFX3" s="48"/>
      <c r="EFY3" s="49"/>
      <c r="EFZ3" s="48"/>
      <c r="EGA3" s="48"/>
      <c r="EGB3" s="48"/>
      <c r="EGC3" s="48"/>
      <c r="EGD3" s="48"/>
      <c r="EGE3" s="48"/>
      <c r="EGF3" s="48"/>
      <c r="EGG3" s="48"/>
      <c r="EGH3" s="48"/>
      <c r="EGI3" s="48"/>
      <c r="EGJ3" s="48"/>
      <c r="EGK3" s="48"/>
      <c r="EGL3" s="48"/>
      <c r="EGM3" s="49"/>
      <c r="EGN3" s="48"/>
      <c r="EGO3" s="48"/>
      <c r="EGP3" s="48"/>
      <c r="EGQ3" s="48"/>
      <c r="EGR3" s="48"/>
      <c r="EGS3" s="48"/>
      <c r="EGT3" s="48"/>
      <c r="EGU3" s="48"/>
      <c r="EGV3" s="48"/>
      <c r="EGW3" s="48"/>
      <c r="EGX3" s="48"/>
      <c r="EGY3" s="48"/>
      <c r="EGZ3" s="48"/>
      <c r="EHA3" s="49"/>
      <c r="EHB3" s="48"/>
      <c r="EHC3" s="48"/>
      <c r="EHD3" s="48"/>
      <c r="EHE3" s="48"/>
      <c r="EHF3" s="48"/>
      <c r="EHG3" s="48"/>
      <c r="EHH3" s="48"/>
      <c r="EHI3" s="48"/>
      <c r="EHJ3" s="48"/>
      <c r="EHK3" s="48"/>
      <c r="EHL3" s="48"/>
      <c r="EHM3" s="48"/>
      <c r="EHN3" s="48"/>
      <c r="EHO3" s="49"/>
      <c r="EHP3" s="48"/>
      <c r="EHQ3" s="48"/>
      <c r="EHR3" s="48"/>
      <c r="EHS3" s="48"/>
      <c r="EHT3" s="48"/>
      <c r="EHU3" s="48"/>
      <c r="EHV3" s="48"/>
      <c r="EHW3" s="48"/>
      <c r="EHX3" s="48"/>
      <c r="EHY3" s="48"/>
      <c r="EHZ3" s="48"/>
      <c r="EIA3" s="48"/>
      <c r="EIB3" s="48"/>
      <c r="EIC3" s="49"/>
      <c r="EID3" s="48"/>
      <c r="EIE3" s="48"/>
      <c r="EIF3" s="48"/>
      <c r="EIG3" s="48"/>
      <c r="EIH3" s="48"/>
      <c r="EII3" s="48"/>
      <c r="EIJ3" s="48"/>
      <c r="EIK3" s="48"/>
      <c r="EIL3" s="48"/>
      <c r="EIM3" s="48"/>
      <c r="EIN3" s="48"/>
      <c r="EIO3" s="48"/>
      <c r="EIP3" s="48"/>
      <c r="EIQ3" s="49"/>
      <c r="EIR3" s="48"/>
      <c r="EIS3" s="48"/>
      <c r="EIT3" s="48"/>
      <c r="EIU3" s="48"/>
      <c r="EIV3" s="48"/>
      <c r="EIW3" s="48"/>
      <c r="EIX3" s="48"/>
      <c r="EIY3" s="48"/>
      <c r="EIZ3" s="48"/>
      <c r="EJA3" s="48"/>
      <c r="EJB3" s="48"/>
      <c r="EJC3" s="48"/>
      <c r="EJD3" s="48"/>
      <c r="EJE3" s="49"/>
      <c r="EJF3" s="48"/>
      <c r="EJG3" s="48"/>
      <c r="EJH3" s="48"/>
      <c r="EJI3" s="48"/>
      <c r="EJJ3" s="48"/>
      <c r="EJK3" s="48"/>
      <c r="EJL3" s="48"/>
      <c r="EJM3" s="48"/>
      <c r="EJN3" s="48"/>
      <c r="EJO3" s="48"/>
      <c r="EJP3" s="48"/>
      <c r="EJQ3" s="48"/>
      <c r="EJR3" s="48"/>
      <c r="EJS3" s="49"/>
      <c r="EJT3" s="48"/>
      <c r="EJU3" s="48"/>
      <c r="EJV3" s="48"/>
      <c r="EJW3" s="48"/>
      <c r="EJX3" s="48"/>
      <c r="EJY3" s="48"/>
      <c r="EJZ3" s="48"/>
      <c r="EKA3" s="48"/>
      <c r="EKB3" s="48"/>
      <c r="EKC3" s="48"/>
      <c r="EKD3" s="48"/>
      <c r="EKE3" s="48"/>
      <c r="EKF3" s="48"/>
      <c r="EKG3" s="49"/>
      <c r="EKH3" s="48"/>
      <c r="EKI3" s="48"/>
      <c r="EKJ3" s="48"/>
      <c r="EKK3" s="48"/>
      <c r="EKL3" s="48"/>
      <c r="EKM3" s="48"/>
      <c r="EKN3" s="48"/>
      <c r="EKO3" s="48"/>
      <c r="EKP3" s="48"/>
      <c r="EKQ3" s="48"/>
      <c r="EKR3" s="48"/>
      <c r="EKS3" s="48"/>
      <c r="EKT3" s="48"/>
      <c r="EKU3" s="49"/>
      <c r="EKV3" s="48"/>
      <c r="EKW3" s="48"/>
      <c r="EKX3" s="48"/>
      <c r="EKY3" s="48"/>
      <c r="EKZ3" s="48"/>
      <c r="ELA3" s="48"/>
      <c r="ELB3" s="48"/>
      <c r="ELC3" s="48"/>
      <c r="ELD3" s="48"/>
      <c r="ELE3" s="48"/>
      <c r="ELF3" s="48"/>
      <c r="ELG3" s="48"/>
      <c r="ELH3" s="48"/>
      <c r="ELI3" s="49"/>
      <c r="ELJ3" s="48"/>
      <c r="ELK3" s="48"/>
      <c r="ELL3" s="48"/>
      <c r="ELM3" s="48"/>
      <c r="ELN3" s="48"/>
      <c r="ELO3" s="48"/>
      <c r="ELP3" s="48"/>
      <c r="ELQ3" s="48"/>
      <c r="ELR3" s="48"/>
      <c r="ELS3" s="48"/>
      <c r="ELT3" s="48"/>
      <c r="ELU3" s="48"/>
      <c r="ELV3" s="48"/>
      <c r="ELW3" s="49"/>
      <c r="ELX3" s="48"/>
      <c r="ELY3" s="48"/>
      <c r="ELZ3" s="48"/>
      <c r="EMA3" s="48"/>
      <c r="EMB3" s="48"/>
      <c r="EMC3" s="48"/>
      <c r="EMD3" s="48"/>
      <c r="EME3" s="48"/>
      <c r="EMF3" s="48"/>
      <c r="EMG3" s="48"/>
      <c r="EMH3" s="48"/>
      <c r="EMI3" s="48"/>
      <c r="EMJ3" s="48"/>
      <c r="EMK3" s="49"/>
      <c r="EML3" s="48"/>
      <c r="EMM3" s="48"/>
      <c r="EMN3" s="48"/>
      <c r="EMO3" s="48"/>
      <c r="EMP3" s="48"/>
      <c r="EMQ3" s="48"/>
      <c r="EMR3" s="48"/>
      <c r="EMS3" s="48"/>
      <c r="EMT3" s="48"/>
      <c r="EMU3" s="48"/>
      <c r="EMV3" s="48"/>
      <c r="EMW3" s="48"/>
      <c r="EMX3" s="48"/>
      <c r="EMY3" s="49"/>
      <c r="EMZ3" s="48"/>
      <c r="ENA3" s="48"/>
      <c r="ENB3" s="48"/>
      <c r="ENC3" s="48"/>
      <c r="END3" s="48"/>
      <c r="ENE3" s="48"/>
      <c r="ENF3" s="48"/>
      <c r="ENG3" s="48"/>
      <c r="ENH3" s="48"/>
      <c r="ENI3" s="48"/>
      <c r="ENJ3" s="48"/>
      <c r="ENK3" s="48"/>
      <c r="ENL3" s="48"/>
      <c r="ENM3" s="49"/>
      <c r="ENN3" s="48"/>
      <c r="ENO3" s="48"/>
      <c r="ENP3" s="48"/>
      <c r="ENQ3" s="48"/>
      <c r="ENR3" s="48"/>
      <c r="ENS3" s="48"/>
      <c r="ENT3" s="48"/>
      <c r="ENU3" s="48"/>
      <c r="ENV3" s="48"/>
      <c r="ENW3" s="48"/>
      <c r="ENX3" s="48"/>
      <c r="ENY3" s="48"/>
      <c r="ENZ3" s="48"/>
      <c r="EOA3" s="49"/>
      <c r="EOB3" s="48"/>
      <c r="EOC3" s="48"/>
      <c r="EOD3" s="48"/>
      <c r="EOE3" s="48"/>
      <c r="EOF3" s="48"/>
      <c r="EOG3" s="48"/>
      <c r="EOH3" s="48"/>
      <c r="EOI3" s="48"/>
      <c r="EOJ3" s="48"/>
      <c r="EOK3" s="48"/>
      <c r="EOL3" s="48"/>
      <c r="EOM3" s="48"/>
      <c r="EON3" s="48"/>
      <c r="EOO3" s="49"/>
      <c r="EOP3" s="48"/>
      <c r="EOQ3" s="48"/>
      <c r="EOR3" s="48"/>
      <c r="EOS3" s="48"/>
      <c r="EOT3" s="48"/>
      <c r="EOU3" s="48"/>
      <c r="EOV3" s="48"/>
      <c r="EOW3" s="48"/>
      <c r="EOX3" s="48"/>
      <c r="EOY3" s="48"/>
      <c r="EOZ3" s="48"/>
      <c r="EPA3" s="48"/>
      <c r="EPB3" s="48"/>
      <c r="EPC3" s="49"/>
      <c r="EPD3" s="48"/>
      <c r="EPE3" s="48"/>
      <c r="EPF3" s="48"/>
      <c r="EPG3" s="48"/>
      <c r="EPH3" s="48"/>
      <c r="EPI3" s="48"/>
      <c r="EPJ3" s="48"/>
      <c r="EPK3" s="48"/>
      <c r="EPL3" s="48"/>
      <c r="EPM3" s="48"/>
      <c r="EPN3" s="48"/>
      <c r="EPO3" s="48"/>
      <c r="EPP3" s="48"/>
      <c r="EPQ3" s="49"/>
      <c r="EPR3" s="48"/>
      <c r="EPS3" s="48"/>
      <c r="EPT3" s="48"/>
      <c r="EPU3" s="48"/>
      <c r="EPV3" s="48"/>
      <c r="EPW3" s="48"/>
      <c r="EPX3" s="48"/>
      <c r="EPY3" s="48"/>
      <c r="EPZ3" s="48"/>
      <c r="EQA3" s="48"/>
      <c r="EQB3" s="48"/>
      <c r="EQC3" s="48"/>
      <c r="EQD3" s="48"/>
      <c r="EQE3" s="49"/>
      <c r="EQF3" s="48"/>
      <c r="EQG3" s="48"/>
      <c r="EQH3" s="48"/>
      <c r="EQI3" s="48"/>
      <c r="EQJ3" s="48"/>
      <c r="EQK3" s="48"/>
      <c r="EQL3" s="48"/>
      <c r="EQM3" s="48"/>
      <c r="EQN3" s="48"/>
      <c r="EQO3" s="48"/>
      <c r="EQP3" s="48"/>
      <c r="EQQ3" s="48"/>
      <c r="EQR3" s="48"/>
      <c r="EQS3" s="49"/>
      <c r="EQT3" s="48"/>
      <c r="EQU3" s="48"/>
      <c r="EQV3" s="48"/>
      <c r="EQW3" s="48"/>
      <c r="EQX3" s="48"/>
      <c r="EQY3" s="48"/>
      <c r="EQZ3" s="48"/>
      <c r="ERA3" s="48"/>
      <c r="ERB3" s="48"/>
      <c r="ERC3" s="48"/>
      <c r="ERD3" s="48"/>
      <c r="ERE3" s="48"/>
      <c r="ERF3" s="48"/>
      <c r="ERG3" s="49"/>
      <c r="ERH3" s="48"/>
      <c r="ERI3" s="48"/>
      <c r="ERJ3" s="48"/>
      <c r="ERK3" s="48"/>
      <c r="ERL3" s="48"/>
      <c r="ERM3" s="48"/>
      <c r="ERN3" s="48"/>
      <c r="ERO3" s="48"/>
      <c r="ERP3" s="48"/>
      <c r="ERQ3" s="48"/>
      <c r="ERR3" s="48"/>
      <c r="ERS3" s="48"/>
      <c r="ERT3" s="48"/>
      <c r="ERU3" s="49"/>
      <c r="ERV3" s="48"/>
      <c r="ERW3" s="48"/>
      <c r="ERX3" s="48"/>
      <c r="ERY3" s="48"/>
      <c r="ERZ3" s="48"/>
      <c r="ESA3" s="48"/>
      <c r="ESB3" s="48"/>
      <c r="ESC3" s="48"/>
      <c r="ESD3" s="48"/>
      <c r="ESE3" s="48"/>
      <c r="ESF3" s="48"/>
      <c r="ESG3" s="48"/>
      <c r="ESH3" s="48"/>
      <c r="ESI3" s="49"/>
      <c r="ESJ3" s="48"/>
      <c r="ESK3" s="48"/>
      <c r="ESL3" s="48"/>
      <c r="ESM3" s="48"/>
      <c r="ESN3" s="48"/>
      <c r="ESO3" s="48"/>
      <c r="ESP3" s="48"/>
      <c r="ESQ3" s="48"/>
      <c r="ESR3" s="48"/>
      <c r="ESS3" s="48"/>
      <c r="EST3" s="48"/>
      <c r="ESU3" s="48"/>
      <c r="ESV3" s="48"/>
      <c r="ESW3" s="49"/>
      <c r="ESX3" s="48"/>
      <c r="ESY3" s="48"/>
      <c r="ESZ3" s="48"/>
      <c r="ETA3" s="48"/>
      <c r="ETB3" s="48"/>
      <c r="ETC3" s="48"/>
      <c r="ETD3" s="48"/>
      <c r="ETE3" s="48"/>
      <c r="ETF3" s="48"/>
      <c r="ETG3" s="48"/>
      <c r="ETH3" s="48"/>
      <c r="ETI3" s="48"/>
      <c r="ETJ3" s="48"/>
      <c r="ETK3" s="49"/>
      <c r="ETL3" s="48"/>
      <c r="ETM3" s="48"/>
      <c r="ETN3" s="48"/>
      <c r="ETO3" s="48"/>
      <c r="ETP3" s="48"/>
      <c r="ETQ3" s="48"/>
      <c r="ETR3" s="48"/>
      <c r="ETS3" s="48"/>
      <c r="ETT3" s="48"/>
      <c r="ETU3" s="48"/>
      <c r="ETV3" s="48"/>
      <c r="ETW3" s="48"/>
      <c r="ETX3" s="48"/>
      <c r="ETY3" s="49"/>
      <c r="ETZ3" s="48"/>
      <c r="EUA3" s="48"/>
      <c r="EUB3" s="48"/>
      <c r="EUC3" s="48"/>
      <c r="EUD3" s="48"/>
      <c r="EUE3" s="48"/>
      <c r="EUF3" s="48"/>
      <c r="EUG3" s="48"/>
      <c r="EUH3" s="48"/>
      <c r="EUI3" s="48"/>
      <c r="EUJ3" s="48"/>
      <c r="EUK3" s="48"/>
      <c r="EUL3" s="48"/>
      <c r="EUM3" s="49"/>
      <c r="EUN3" s="48"/>
      <c r="EUO3" s="48"/>
      <c r="EUP3" s="48"/>
      <c r="EUQ3" s="48"/>
      <c r="EUR3" s="48"/>
      <c r="EUS3" s="48"/>
      <c r="EUT3" s="48"/>
      <c r="EUU3" s="48"/>
      <c r="EUV3" s="48"/>
      <c r="EUW3" s="48"/>
      <c r="EUX3" s="48"/>
      <c r="EUY3" s="48"/>
      <c r="EUZ3" s="48"/>
      <c r="EVA3" s="49"/>
      <c r="EVB3" s="48"/>
      <c r="EVC3" s="48"/>
      <c r="EVD3" s="48"/>
      <c r="EVE3" s="48"/>
      <c r="EVF3" s="48"/>
      <c r="EVG3" s="48"/>
      <c r="EVH3" s="48"/>
      <c r="EVI3" s="48"/>
      <c r="EVJ3" s="48"/>
      <c r="EVK3" s="48"/>
      <c r="EVL3" s="48"/>
      <c r="EVM3" s="48"/>
      <c r="EVN3" s="48"/>
      <c r="EVO3" s="49"/>
      <c r="EVP3" s="48"/>
      <c r="EVQ3" s="48"/>
      <c r="EVR3" s="48"/>
      <c r="EVS3" s="48"/>
      <c r="EVT3" s="48"/>
      <c r="EVU3" s="48"/>
      <c r="EVV3" s="48"/>
      <c r="EVW3" s="48"/>
      <c r="EVX3" s="48"/>
      <c r="EVY3" s="48"/>
      <c r="EVZ3" s="48"/>
      <c r="EWA3" s="48"/>
      <c r="EWB3" s="48"/>
      <c r="EWC3" s="49"/>
      <c r="EWD3" s="48"/>
      <c r="EWE3" s="48"/>
      <c r="EWF3" s="48"/>
      <c r="EWG3" s="48"/>
      <c r="EWH3" s="48"/>
      <c r="EWI3" s="48"/>
      <c r="EWJ3" s="48"/>
      <c r="EWK3" s="48"/>
      <c r="EWL3" s="48"/>
      <c r="EWM3" s="48"/>
      <c r="EWN3" s="48"/>
      <c r="EWO3" s="48"/>
      <c r="EWP3" s="48"/>
      <c r="EWQ3" s="49"/>
      <c r="EWR3" s="48"/>
      <c r="EWS3" s="48"/>
      <c r="EWT3" s="48"/>
      <c r="EWU3" s="48"/>
      <c r="EWV3" s="48"/>
      <c r="EWW3" s="48"/>
      <c r="EWX3" s="48"/>
      <c r="EWY3" s="48"/>
      <c r="EWZ3" s="48"/>
      <c r="EXA3" s="48"/>
      <c r="EXB3" s="48"/>
      <c r="EXC3" s="48"/>
      <c r="EXD3" s="48"/>
      <c r="EXE3" s="49"/>
      <c r="EXF3" s="48"/>
      <c r="EXG3" s="48"/>
      <c r="EXH3" s="48"/>
      <c r="EXI3" s="48"/>
      <c r="EXJ3" s="48"/>
      <c r="EXK3" s="48"/>
      <c r="EXL3" s="48"/>
      <c r="EXM3" s="48"/>
      <c r="EXN3" s="48"/>
      <c r="EXO3" s="48"/>
      <c r="EXP3" s="48"/>
      <c r="EXQ3" s="48"/>
      <c r="EXR3" s="48"/>
      <c r="EXS3" s="49"/>
      <c r="EXT3" s="48"/>
      <c r="EXU3" s="48"/>
      <c r="EXV3" s="48"/>
      <c r="EXW3" s="48"/>
      <c r="EXX3" s="48"/>
      <c r="EXY3" s="48"/>
      <c r="EXZ3" s="48"/>
      <c r="EYA3" s="48"/>
      <c r="EYB3" s="48"/>
      <c r="EYC3" s="48"/>
      <c r="EYD3" s="48"/>
      <c r="EYE3" s="48"/>
      <c r="EYF3" s="48"/>
      <c r="EYG3" s="49"/>
      <c r="EYH3" s="48"/>
      <c r="EYI3" s="48"/>
      <c r="EYJ3" s="48"/>
      <c r="EYK3" s="48"/>
      <c r="EYL3" s="48"/>
      <c r="EYM3" s="48"/>
      <c r="EYN3" s="48"/>
      <c r="EYO3" s="48"/>
      <c r="EYP3" s="48"/>
      <c r="EYQ3" s="48"/>
      <c r="EYR3" s="48"/>
      <c r="EYS3" s="48"/>
      <c r="EYT3" s="48"/>
      <c r="EYU3" s="49"/>
      <c r="EYV3" s="48"/>
      <c r="EYW3" s="48"/>
      <c r="EYX3" s="48"/>
      <c r="EYY3" s="48"/>
      <c r="EYZ3" s="48"/>
      <c r="EZA3" s="48"/>
      <c r="EZB3" s="48"/>
      <c r="EZC3" s="48"/>
      <c r="EZD3" s="48"/>
      <c r="EZE3" s="48"/>
      <c r="EZF3" s="48"/>
      <c r="EZG3" s="48"/>
      <c r="EZH3" s="48"/>
      <c r="EZI3" s="49"/>
      <c r="EZJ3" s="48"/>
      <c r="EZK3" s="48"/>
      <c r="EZL3" s="48"/>
      <c r="EZM3" s="48"/>
      <c r="EZN3" s="48"/>
      <c r="EZO3" s="48"/>
      <c r="EZP3" s="48"/>
      <c r="EZQ3" s="48"/>
      <c r="EZR3" s="48"/>
      <c r="EZS3" s="48"/>
      <c r="EZT3" s="48"/>
      <c r="EZU3" s="48"/>
      <c r="EZV3" s="48"/>
      <c r="EZW3" s="49"/>
      <c r="EZX3" s="48"/>
      <c r="EZY3" s="48"/>
      <c r="EZZ3" s="48"/>
      <c r="FAA3" s="48"/>
      <c r="FAB3" s="48"/>
      <c r="FAC3" s="48"/>
      <c r="FAD3" s="48"/>
      <c r="FAE3" s="48"/>
      <c r="FAF3" s="48"/>
      <c r="FAG3" s="48"/>
      <c r="FAH3" s="48"/>
      <c r="FAI3" s="48"/>
      <c r="FAJ3" s="48"/>
      <c r="FAK3" s="49"/>
      <c r="FAL3" s="48"/>
      <c r="FAM3" s="48"/>
      <c r="FAN3" s="48"/>
      <c r="FAO3" s="48"/>
      <c r="FAP3" s="48"/>
      <c r="FAQ3" s="48"/>
      <c r="FAR3" s="48"/>
      <c r="FAS3" s="48"/>
      <c r="FAT3" s="48"/>
      <c r="FAU3" s="48"/>
      <c r="FAV3" s="48"/>
      <c r="FAW3" s="48"/>
      <c r="FAX3" s="48"/>
      <c r="FAY3" s="49"/>
      <c r="FAZ3" s="48"/>
      <c r="FBA3" s="48"/>
      <c r="FBB3" s="48"/>
      <c r="FBC3" s="48"/>
      <c r="FBD3" s="48"/>
      <c r="FBE3" s="48"/>
      <c r="FBF3" s="48"/>
      <c r="FBG3" s="48"/>
      <c r="FBH3" s="48"/>
      <c r="FBI3" s="48"/>
      <c r="FBJ3" s="48"/>
      <c r="FBK3" s="48"/>
      <c r="FBL3" s="48"/>
      <c r="FBM3" s="49"/>
      <c r="FBN3" s="48"/>
      <c r="FBO3" s="48"/>
      <c r="FBP3" s="48"/>
      <c r="FBQ3" s="48"/>
      <c r="FBR3" s="48"/>
      <c r="FBS3" s="48"/>
      <c r="FBT3" s="48"/>
      <c r="FBU3" s="48"/>
      <c r="FBV3" s="48"/>
      <c r="FBW3" s="48"/>
      <c r="FBX3" s="48"/>
      <c r="FBY3" s="48"/>
      <c r="FBZ3" s="48"/>
      <c r="FCA3" s="49"/>
      <c r="FCB3" s="48"/>
      <c r="FCC3" s="48"/>
      <c r="FCD3" s="48"/>
      <c r="FCE3" s="48"/>
      <c r="FCF3" s="48"/>
      <c r="FCG3" s="48"/>
      <c r="FCH3" s="48"/>
      <c r="FCI3" s="48"/>
      <c r="FCJ3" s="48"/>
      <c r="FCK3" s="48"/>
      <c r="FCL3" s="48"/>
      <c r="FCM3" s="48"/>
      <c r="FCN3" s="48"/>
      <c r="FCO3" s="49"/>
      <c r="FCP3" s="48"/>
      <c r="FCQ3" s="48"/>
      <c r="FCR3" s="48"/>
      <c r="FCS3" s="48"/>
      <c r="FCT3" s="48"/>
      <c r="FCU3" s="48"/>
      <c r="FCV3" s="48"/>
      <c r="FCW3" s="48"/>
      <c r="FCX3" s="48"/>
      <c r="FCY3" s="48"/>
      <c r="FCZ3" s="48"/>
      <c r="FDA3" s="48"/>
      <c r="FDB3" s="48"/>
      <c r="FDC3" s="49"/>
      <c r="FDD3" s="48"/>
      <c r="FDE3" s="48"/>
      <c r="FDF3" s="48"/>
      <c r="FDG3" s="48"/>
      <c r="FDH3" s="48"/>
      <c r="FDI3" s="48"/>
      <c r="FDJ3" s="48"/>
      <c r="FDK3" s="48"/>
      <c r="FDL3" s="48"/>
      <c r="FDM3" s="48"/>
      <c r="FDN3" s="48"/>
      <c r="FDO3" s="48"/>
      <c r="FDP3" s="48"/>
      <c r="FDQ3" s="49"/>
      <c r="FDR3" s="48"/>
      <c r="FDS3" s="48"/>
      <c r="FDT3" s="48"/>
      <c r="FDU3" s="48"/>
      <c r="FDV3" s="48"/>
      <c r="FDW3" s="48"/>
      <c r="FDX3" s="48"/>
      <c r="FDY3" s="48"/>
      <c r="FDZ3" s="48"/>
      <c r="FEA3" s="48"/>
      <c r="FEB3" s="48"/>
      <c r="FEC3" s="48"/>
      <c r="FED3" s="48"/>
      <c r="FEE3" s="49"/>
      <c r="FEF3" s="48"/>
      <c r="FEG3" s="48"/>
      <c r="FEH3" s="48"/>
      <c r="FEI3" s="48"/>
      <c r="FEJ3" s="48"/>
      <c r="FEK3" s="48"/>
      <c r="FEL3" s="48"/>
      <c r="FEM3" s="48"/>
      <c r="FEN3" s="48"/>
      <c r="FEO3" s="48"/>
      <c r="FEP3" s="48"/>
      <c r="FEQ3" s="48"/>
      <c r="FER3" s="48"/>
      <c r="FES3" s="49"/>
      <c r="FET3" s="48"/>
      <c r="FEU3" s="48"/>
      <c r="FEV3" s="48"/>
      <c r="FEW3" s="48"/>
      <c r="FEX3" s="48"/>
      <c r="FEY3" s="48"/>
      <c r="FEZ3" s="48"/>
      <c r="FFA3" s="48"/>
      <c r="FFB3" s="48"/>
      <c r="FFC3" s="48"/>
      <c r="FFD3" s="48"/>
      <c r="FFE3" s="48"/>
      <c r="FFF3" s="48"/>
      <c r="FFG3" s="49"/>
      <c r="FFH3" s="48"/>
      <c r="FFI3" s="48"/>
      <c r="FFJ3" s="48"/>
      <c r="FFK3" s="48"/>
      <c r="FFL3" s="48"/>
      <c r="FFM3" s="48"/>
      <c r="FFN3" s="48"/>
      <c r="FFO3" s="48"/>
      <c r="FFP3" s="48"/>
      <c r="FFQ3" s="48"/>
      <c r="FFR3" s="48"/>
      <c r="FFS3" s="48"/>
      <c r="FFT3" s="48"/>
      <c r="FFU3" s="49"/>
      <c r="FFV3" s="48"/>
      <c r="FFW3" s="48"/>
      <c r="FFX3" s="48"/>
      <c r="FFY3" s="48"/>
      <c r="FFZ3" s="48"/>
      <c r="FGA3" s="48"/>
      <c r="FGB3" s="48"/>
      <c r="FGC3" s="48"/>
      <c r="FGD3" s="48"/>
      <c r="FGE3" s="48"/>
      <c r="FGF3" s="48"/>
      <c r="FGG3" s="48"/>
      <c r="FGH3" s="48"/>
      <c r="FGI3" s="49"/>
      <c r="FGJ3" s="48"/>
      <c r="FGK3" s="48"/>
      <c r="FGL3" s="48"/>
      <c r="FGM3" s="48"/>
      <c r="FGN3" s="48"/>
      <c r="FGO3" s="48"/>
      <c r="FGP3" s="48"/>
      <c r="FGQ3" s="48"/>
      <c r="FGR3" s="48"/>
      <c r="FGS3" s="48"/>
      <c r="FGT3" s="48"/>
      <c r="FGU3" s="48"/>
      <c r="FGV3" s="48"/>
      <c r="FGW3" s="49"/>
      <c r="FGX3" s="48"/>
      <c r="FGY3" s="48"/>
      <c r="FGZ3" s="48"/>
      <c r="FHA3" s="48"/>
      <c r="FHB3" s="48"/>
      <c r="FHC3" s="48"/>
      <c r="FHD3" s="48"/>
      <c r="FHE3" s="48"/>
      <c r="FHF3" s="48"/>
      <c r="FHG3" s="48"/>
      <c r="FHH3" s="48"/>
      <c r="FHI3" s="48"/>
      <c r="FHJ3" s="48"/>
      <c r="FHK3" s="49"/>
      <c r="FHL3" s="48"/>
      <c r="FHM3" s="48"/>
      <c r="FHN3" s="48"/>
      <c r="FHO3" s="48"/>
      <c r="FHP3" s="48"/>
      <c r="FHQ3" s="48"/>
      <c r="FHR3" s="48"/>
      <c r="FHS3" s="48"/>
      <c r="FHT3" s="48"/>
      <c r="FHU3" s="48"/>
      <c r="FHV3" s="48"/>
      <c r="FHW3" s="48"/>
      <c r="FHX3" s="48"/>
      <c r="FHY3" s="49"/>
      <c r="FHZ3" s="48"/>
      <c r="FIA3" s="48"/>
      <c r="FIB3" s="48"/>
      <c r="FIC3" s="48"/>
      <c r="FID3" s="48"/>
      <c r="FIE3" s="48"/>
      <c r="FIF3" s="48"/>
      <c r="FIG3" s="48"/>
      <c r="FIH3" s="48"/>
      <c r="FII3" s="48"/>
      <c r="FIJ3" s="48"/>
      <c r="FIK3" s="48"/>
      <c r="FIL3" s="48"/>
      <c r="FIM3" s="49"/>
      <c r="FIN3" s="48"/>
      <c r="FIO3" s="48"/>
      <c r="FIP3" s="48"/>
      <c r="FIQ3" s="48"/>
      <c r="FIR3" s="48"/>
      <c r="FIS3" s="48"/>
      <c r="FIT3" s="48"/>
      <c r="FIU3" s="48"/>
      <c r="FIV3" s="48"/>
      <c r="FIW3" s="48"/>
      <c r="FIX3" s="48"/>
      <c r="FIY3" s="48"/>
      <c r="FIZ3" s="48"/>
      <c r="FJA3" s="49"/>
      <c r="FJB3" s="48"/>
      <c r="FJC3" s="48"/>
      <c r="FJD3" s="48"/>
      <c r="FJE3" s="48"/>
      <c r="FJF3" s="48"/>
      <c r="FJG3" s="48"/>
      <c r="FJH3" s="48"/>
      <c r="FJI3" s="48"/>
      <c r="FJJ3" s="48"/>
      <c r="FJK3" s="48"/>
      <c r="FJL3" s="48"/>
      <c r="FJM3" s="48"/>
      <c r="FJN3" s="48"/>
      <c r="FJO3" s="49"/>
      <c r="FJP3" s="48"/>
      <c r="FJQ3" s="48"/>
      <c r="FJR3" s="48"/>
      <c r="FJS3" s="48"/>
      <c r="FJT3" s="48"/>
      <c r="FJU3" s="48"/>
      <c r="FJV3" s="48"/>
      <c r="FJW3" s="48"/>
      <c r="FJX3" s="48"/>
      <c r="FJY3" s="48"/>
      <c r="FJZ3" s="48"/>
      <c r="FKA3" s="48"/>
      <c r="FKB3" s="48"/>
      <c r="FKC3" s="49"/>
      <c r="FKD3" s="48"/>
      <c r="FKE3" s="48"/>
      <c r="FKF3" s="48"/>
      <c r="FKG3" s="48"/>
      <c r="FKH3" s="48"/>
      <c r="FKI3" s="48"/>
      <c r="FKJ3" s="48"/>
      <c r="FKK3" s="48"/>
      <c r="FKL3" s="48"/>
      <c r="FKM3" s="48"/>
      <c r="FKN3" s="48"/>
      <c r="FKO3" s="48"/>
      <c r="FKP3" s="48"/>
      <c r="FKQ3" s="49"/>
      <c r="FKR3" s="48"/>
      <c r="FKS3" s="48"/>
      <c r="FKT3" s="48"/>
      <c r="FKU3" s="48"/>
      <c r="FKV3" s="48"/>
      <c r="FKW3" s="48"/>
      <c r="FKX3" s="48"/>
      <c r="FKY3" s="48"/>
      <c r="FKZ3" s="48"/>
      <c r="FLA3" s="48"/>
      <c r="FLB3" s="48"/>
      <c r="FLC3" s="48"/>
      <c r="FLD3" s="48"/>
      <c r="FLE3" s="49"/>
      <c r="FLF3" s="48"/>
      <c r="FLG3" s="48"/>
      <c r="FLH3" s="48"/>
      <c r="FLI3" s="48"/>
      <c r="FLJ3" s="48"/>
      <c r="FLK3" s="48"/>
      <c r="FLL3" s="48"/>
      <c r="FLM3" s="48"/>
      <c r="FLN3" s="48"/>
      <c r="FLO3" s="48"/>
      <c r="FLP3" s="48"/>
      <c r="FLQ3" s="48"/>
      <c r="FLR3" s="48"/>
      <c r="FLS3" s="49"/>
      <c r="FLT3" s="48"/>
      <c r="FLU3" s="48"/>
      <c r="FLV3" s="48"/>
      <c r="FLW3" s="48"/>
      <c r="FLX3" s="48"/>
      <c r="FLY3" s="48"/>
      <c r="FLZ3" s="48"/>
      <c r="FMA3" s="48"/>
      <c r="FMB3" s="48"/>
      <c r="FMC3" s="48"/>
      <c r="FMD3" s="48"/>
      <c r="FME3" s="48"/>
      <c r="FMF3" s="48"/>
      <c r="FMG3" s="49"/>
      <c r="FMH3" s="48"/>
      <c r="FMI3" s="48"/>
      <c r="FMJ3" s="48"/>
      <c r="FMK3" s="48"/>
      <c r="FML3" s="48"/>
      <c r="FMM3" s="48"/>
      <c r="FMN3" s="48"/>
      <c r="FMO3" s="48"/>
      <c r="FMP3" s="48"/>
      <c r="FMQ3" s="48"/>
      <c r="FMR3" s="48"/>
      <c r="FMS3" s="48"/>
      <c r="FMT3" s="48"/>
      <c r="FMU3" s="49"/>
      <c r="FMV3" s="48"/>
      <c r="FMW3" s="48"/>
      <c r="FMX3" s="48"/>
      <c r="FMY3" s="48"/>
      <c r="FMZ3" s="48"/>
      <c r="FNA3" s="48"/>
      <c r="FNB3" s="48"/>
      <c r="FNC3" s="48"/>
      <c r="FND3" s="48"/>
      <c r="FNE3" s="48"/>
      <c r="FNF3" s="48"/>
      <c r="FNG3" s="48"/>
      <c r="FNH3" s="48"/>
      <c r="FNI3" s="49"/>
      <c r="FNJ3" s="48"/>
      <c r="FNK3" s="48"/>
      <c r="FNL3" s="48"/>
      <c r="FNM3" s="48"/>
      <c r="FNN3" s="48"/>
      <c r="FNO3" s="48"/>
      <c r="FNP3" s="48"/>
      <c r="FNQ3" s="48"/>
      <c r="FNR3" s="48"/>
      <c r="FNS3" s="48"/>
      <c r="FNT3" s="48"/>
      <c r="FNU3" s="48"/>
      <c r="FNV3" s="48"/>
      <c r="FNW3" s="49"/>
      <c r="FNX3" s="48"/>
      <c r="FNY3" s="48"/>
      <c r="FNZ3" s="48"/>
      <c r="FOA3" s="48"/>
      <c r="FOB3" s="48"/>
      <c r="FOC3" s="48"/>
      <c r="FOD3" s="48"/>
      <c r="FOE3" s="48"/>
      <c r="FOF3" s="48"/>
      <c r="FOG3" s="48"/>
      <c r="FOH3" s="48"/>
      <c r="FOI3" s="48"/>
      <c r="FOJ3" s="48"/>
      <c r="FOK3" s="49"/>
      <c r="FOL3" s="48"/>
      <c r="FOM3" s="48"/>
      <c r="FON3" s="48"/>
      <c r="FOO3" s="48"/>
      <c r="FOP3" s="48"/>
      <c r="FOQ3" s="48"/>
      <c r="FOR3" s="48"/>
      <c r="FOS3" s="48"/>
      <c r="FOT3" s="48"/>
      <c r="FOU3" s="48"/>
      <c r="FOV3" s="48"/>
      <c r="FOW3" s="48"/>
      <c r="FOX3" s="48"/>
      <c r="FOY3" s="49"/>
      <c r="FOZ3" s="48"/>
      <c r="FPA3" s="48"/>
      <c r="FPB3" s="48"/>
      <c r="FPC3" s="48"/>
      <c r="FPD3" s="48"/>
      <c r="FPE3" s="48"/>
      <c r="FPF3" s="48"/>
      <c r="FPG3" s="48"/>
      <c r="FPH3" s="48"/>
      <c r="FPI3" s="48"/>
      <c r="FPJ3" s="48"/>
      <c r="FPK3" s="48"/>
      <c r="FPL3" s="48"/>
      <c r="FPM3" s="49"/>
      <c r="FPN3" s="48"/>
      <c r="FPO3" s="48"/>
      <c r="FPP3" s="48"/>
      <c r="FPQ3" s="48"/>
      <c r="FPR3" s="48"/>
      <c r="FPS3" s="48"/>
      <c r="FPT3" s="48"/>
      <c r="FPU3" s="48"/>
      <c r="FPV3" s="48"/>
      <c r="FPW3" s="48"/>
      <c r="FPX3" s="48"/>
      <c r="FPY3" s="48"/>
      <c r="FPZ3" s="48"/>
      <c r="FQA3" s="49"/>
      <c r="FQB3" s="48"/>
      <c r="FQC3" s="48"/>
      <c r="FQD3" s="48"/>
      <c r="FQE3" s="48"/>
      <c r="FQF3" s="48"/>
      <c r="FQG3" s="48"/>
      <c r="FQH3" s="48"/>
      <c r="FQI3" s="48"/>
      <c r="FQJ3" s="48"/>
      <c r="FQK3" s="48"/>
      <c r="FQL3" s="48"/>
      <c r="FQM3" s="48"/>
      <c r="FQN3" s="48"/>
      <c r="FQO3" s="49"/>
      <c r="FQP3" s="48"/>
      <c r="FQQ3" s="48"/>
      <c r="FQR3" s="48"/>
      <c r="FQS3" s="48"/>
      <c r="FQT3" s="48"/>
      <c r="FQU3" s="48"/>
      <c r="FQV3" s="48"/>
      <c r="FQW3" s="48"/>
      <c r="FQX3" s="48"/>
      <c r="FQY3" s="48"/>
      <c r="FQZ3" s="48"/>
      <c r="FRA3" s="48"/>
      <c r="FRB3" s="48"/>
      <c r="FRC3" s="49"/>
      <c r="FRD3" s="48"/>
      <c r="FRE3" s="48"/>
      <c r="FRF3" s="48"/>
      <c r="FRG3" s="48"/>
      <c r="FRH3" s="48"/>
      <c r="FRI3" s="48"/>
      <c r="FRJ3" s="48"/>
      <c r="FRK3" s="48"/>
      <c r="FRL3" s="48"/>
      <c r="FRM3" s="48"/>
      <c r="FRN3" s="48"/>
      <c r="FRO3" s="48"/>
      <c r="FRP3" s="48"/>
      <c r="FRQ3" s="49"/>
      <c r="FRR3" s="48"/>
      <c r="FRS3" s="48"/>
      <c r="FRT3" s="48"/>
      <c r="FRU3" s="48"/>
      <c r="FRV3" s="48"/>
      <c r="FRW3" s="48"/>
      <c r="FRX3" s="48"/>
      <c r="FRY3" s="48"/>
      <c r="FRZ3" s="48"/>
      <c r="FSA3" s="48"/>
      <c r="FSB3" s="48"/>
      <c r="FSC3" s="48"/>
      <c r="FSD3" s="48"/>
      <c r="FSE3" s="49"/>
      <c r="FSF3" s="48"/>
      <c r="FSG3" s="48"/>
      <c r="FSH3" s="48"/>
      <c r="FSI3" s="48"/>
      <c r="FSJ3" s="48"/>
      <c r="FSK3" s="48"/>
      <c r="FSL3" s="48"/>
      <c r="FSM3" s="48"/>
      <c r="FSN3" s="48"/>
      <c r="FSO3" s="48"/>
      <c r="FSP3" s="48"/>
      <c r="FSQ3" s="48"/>
      <c r="FSR3" s="48"/>
      <c r="FSS3" s="49"/>
      <c r="FST3" s="48"/>
      <c r="FSU3" s="48"/>
      <c r="FSV3" s="48"/>
      <c r="FSW3" s="48"/>
      <c r="FSX3" s="48"/>
      <c r="FSY3" s="48"/>
      <c r="FSZ3" s="48"/>
      <c r="FTA3" s="48"/>
      <c r="FTB3" s="48"/>
      <c r="FTC3" s="48"/>
      <c r="FTD3" s="48"/>
      <c r="FTE3" s="48"/>
      <c r="FTF3" s="48"/>
      <c r="FTG3" s="49"/>
      <c r="FTH3" s="48"/>
      <c r="FTI3" s="48"/>
      <c r="FTJ3" s="48"/>
      <c r="FTK3" s="48"/>
      <c r="FTL3" s="48"/>
      <c r="FTM3" s="48"/>
      <c r="FTN3" s="48"/>
      <c r="FTO3" s="48"/>
      <c r="FTP3" s="48"/>
      <c r="FTQ3" s="48"/>
      <c r="FTR3" s="48"/>
      <c r="FTS3" s="48"/>
      <c r="FTT3" s="48"/>
      <c r="FTU3" s="49"/>
      <c r="FTV3" s="48"/>
      <c r="FTW3" s="48"/>
      <c r="FTX3" s="48"/>
      <c r="FTY3" s="48"/>
      <c r="FTZ3" s="48"/>
      <c r="FUA3" s="48"/>
      <c r="FUB3" s="48"/>
      <c r="FUC3" s="48"/>
      <c r="FUD3" s="48"/>
      <c r="FUE3" s="48"/>
      <c r="FUF3" s="48"/>
      <c r="FUG3" s="48"/>
      <c r="FUH3" s="48"/>
      <c r="FUI3" s="49"/>
      <c r="FUJ3" s="48"/>
      <c r="FUK3" s="48"/>
      <c r="FUL3" s="48"/>
      <c r="FUM3" s="48"/>
      <c r="FUN3" s="48"/>
      <c r="FUO3" s="48"/>
      <c r="FUP3" s="48"/>
      <c r="FUQ3" s="48"/>
      <c r="FUR3" s="48"/>
      <c r="FUS3" s="48"/>
      <c r="FUT3" s="48"/>
      <c r="FUU3" s="48"/>
      <c r="FUV3" s="48"/>
      <c r="FUW3" s="49"/>
      <c r="FUX3" s="48"/>
      <c r="FUY3" s="48"/>
      <c r="FUZ3" s="48"/>
      <c r="FVA3" s="48"/>
      <c r="FVB3" s="48"/>
      <c r="FVC3" s="48"/>
      <c r="FVD3" s="48"/>
      <c r="FVE3" s="48"/>
      <c r="FVF3" s="48"/>
      <c r="FVG3" s="48"/>
      <c r="FVH3" s="48"/>
      <c r="FVI3" s="48"/>
      <c r="FVJ3" s="48"/>
      <c r="FVK3" s="49"/>
      <c r="FVL3" s="48"/>
      <c r="FVM3" s="48"/>
      <c r="FVN3" s="48"/>
      <c r="FVO3" s="48"/>
      <c r="FVP3" s="48"/>
      <c r="FVQ3" s="48"/>
      <c r="FVR3" s="48"/>
      <c r="FVS3" s="48"/>
      <c r="FVT3" s="48"/>
      <c r="FVU3" s="48"/>
      <c r="FVV3" s="48"/>
      <c r="FVW3" s="48"/>
      <c r="FVX3" s="48"/>
      <c r="FVY3" s="49"/>
      <c r="FVZ3" s="48"/>
      <c r="FWA3" s="48"/>
      <c r="FWB3" s="48"/>
      <c r="FWC3" s="48"/>
      <c r="FWD3" s="48"/>
      <c r="FWE3" s="48"/>
      <c r="FWF3" s="48"/>
      <c r="FWG3" s="48"/>
      <c r="FWH3" s="48"/>
      <c r="FWI3" s="48"/>
      <c r="FWJ3" s="48"/>
      <c r="FWK3" s="48"/>
      <c r="FWL3" s="48"/>
      <c r="FWM3" s="49"/>
      <c r="FWN3" s="48"/>
      <c r="FWO3" s="48"/>
      <c r="FWP3" s="48"/>
      <c r="FWQ3" s="48"/>
      <c r="FWR3" s="48"/>
      <c r="FWS3" s="48"/>
      <c r="FWT3" s="48"/>
      <c r="FWU3" s="48"/>
      <c r="FWV3" s="48"/>
      <c r="FWW3" s="48"/>
      <c r="FWX3" s="48"/>
      <c r="FWY3" s="48"/>
      <c r="FWZ3" s="48"/>
      <c r="FXA3" s="49"/>
      <c r="FXB3" s="48"/>
      <c r="FXC3" s="48"/>
      <c r="FXD3" s="48"/>
      <c r="FXE3" s="48"/>
      <c r="FXF3" s="48"/>
      <c r="FXG3" s="48"/>
      <c r="FXH3" s="48"/>
      <c r="FXI3" s="48"/>
      <c r="FXJ3" s="48"/>
      <c r="FXK3" s="48"/>
      <c r="FXL3" s="48"/>
      <c r="FXM3" s="48"/>
      <c r="FXN3" s="48"/>
      <c r="FXO3" s="49"/>
      <c r="FXP3" s="48"/>
      <c r="FXQ3" s="48"/>
      <c r="FXR3" s="48"/>
      <c r="FXS3" s="48"/>
      <c r="FXT3" s="48"/>
      <c r="FXU3" s="48"/>
      <c r="FXV3" s="48"/>
      <c r="FXW3" s="48"/>
      <c r="FXX3" s="48"/>
      <c r="FXY3" s="48"/>
      <c r="FXZ3" s="48"/>
      <c r="FYA3" s="48"/>
      <c r="FYB3" s="48"/>
      <c r="FYC3" s="49"/>
      <c r="FYD3" s="48"/>
      <c r="FYE3" s="48"/>
      <c r="FYF3" s="48"/>
      <c r="FYG3" s="48"/>
      <c r="FYH3" s="48"/>
      <c r="FYI3" s="48"/>
      <c r="FYJ3" s="48"/>
      <c r="FYK3" s="48"/>
      <c r="FYL3" s="48"/>
      <c r="FYM3" s="48"/>
      <c r="FYN3" s="48"/>
      <c r="FYO3" s="48"/>
      <c r="FYP3" s="48"/>
      <c r="FYQ3" s="49"/>
      <c r="FYR3" s="48"/>
      <c r="FYS3" s="48"/>
      <c r="FYT3" s="48"/>
      <c r="FYU3" s="48"/>
      <c r="FYV3" s="48"/>
      <c r="FYW3" s="48"/>
      <c r="FYX3" s="48"/>
      <c r="FYY3" s="48"/>
      <c r="FYZ3" s="48"/>
      <c r="FZA3" s="48"/>
      <c r="FZB3" s="48"/>
      <c r="FZC3" s="48"/>
      <c r="FZD3" s="48"/>
      <c r="FZE3" s="49"/>
      <c r="FZF3" s="48"/>
      <c r="FZG3" s="48"/>
      <c r="FZH3" s="48"/>
      <c r="FZI3" s="48"/>
      <c r="FZJ3" s="48"/>
      <c r="FZK3" s="48"/>
      <c r="FZL3" s="48"/>
      <c r="FZM3" s="48"/>
      <c r="FZN3" s="48"/>
      <c r="FZO3" s="48"/>
      <c r="FZP3" s="48"/>
      <c r="FZQ3" s="48"/>
      <c r="FZR3" s="48"/>
      <c r="FZS3" s="49"/>
      <c r="FZT3" s="48"/>
      <c r="FZU3" s="48"/>
      <c r="FZV3" s="48"/>
      <c r="FZW3" s="48"/>
      <c r="FZX3" s="48"/>
      <c r="FZY3" s="48"/>
      <c r="FZZ3" s="48"/>
      <c r="GAA3" s="48"/>
      <c r="GAB3" s="48"/>
      <c r="GAC3" s="48"/>
      <c r="GAD3" s="48"/>
      <c r="GAE3" s="48"/>
      <c r="GAF3" s="48"/>
      <c r="GAG3" s="49"/>
      <c r="GAH3" s="48"/>
      <c r="GAI3" s="48"/>
      <c r="GAJ3" s="48"/>
      <c r="GAK3" s="48"/>
      <c r="GAL3" s="48"/>
      <c r="GAM3" s="48"/>
      <c r="GAN3" s="48"/>
      <c r="GAO3" s="48"/>
      <c r="GAP3" s="48"/>
      <c r="GAQ3" s="48"/>
      <c r="GAR3" s="48"/>
      <c r="GAS3" s="48"/>
      <c r="GAT3" s="48"/>
      <c r="GAU3" s="49"/>
      <c r="GAV3" s="48"/>
      <c r="GAW3" s="48"/>
      <c r="GAX3" s="48"/>
      <c r="GAY3" s="48"/>
      <c r="GAZ3" s="48"/>
      <c r="GBA3" s="48"/>
      <c r="GBB3" s="48"/>
      <c r="GBC3" s="48"/>
      <c r="GBD3" s="48"/>
      <c r="GBE3" s="48"/>
      <c r="GBF3" s="48"/>
      <c r="GBG3" s="48"/>
      <c r="GBH3" s="48"/>
      <c r="GBI3" s="49"/>
      <c r="GBJ3" s="48"/>
      <c r="GBK3" s="48"/>
      <c r="GBL3" s="48"/>
      <c r="GBM3" s="48"/>
      <c r="GBN3" s="48"/>
      <c r="GBO3" s="48"/>
      <c r="GBP3" s="48"/>
      <c r="GBQ3" s="48"/>
      <c r="GBR3" s="48"/>
      <c r="GBS3" s="48"/>
      <c r="GBT3" s="48"/>
      <c r="GBU3" s="48"/>
      <c r="GBV3" s="48"/>
      <c r="GBW3" s="49"/>
      <c r="GBX3" s="48"/>
      <c r="GBY3" s="48"/>
      <c r="GBZ3" s="48"/>
      <c r="GCA3" s="48"/>
      <c r="GCB3" s="48"/>
      <c r="GCC3" s="48"/>
      <c r="GCD3" s="48"/>
      <c r="GCE3" s="48"/>
      <c r="GCF3" s="48"/>
      <c r="GCG3" s="48"/>
      <c r="GCH3" s="48"/>
      <c r="GCI3" s="48"/>
      <c r="GCJ3" s="48"/>
      <c r="GCK3" s="49"/>
      <c r="GCL3" s="48"/>
      <c r="GCM3" s="48"/>
      <c r="GCN3" s="48"/>
      <c r="GCO3" s="48"/>
      <c r="GCP3" s="48"/>
      <c r="GCQ3" s="48"/>
      <c r="GCR3" s="48"/>
      <c r="GCS3" s="48"/>
      <c r="GCT3" s="48"/>
      <c r="GCU3" s="48"/>
      <c r="GCV3" s="48"/>
      <c r="GCW3" s="48"/>
      <c r="GCX3" s="48"/>
      <c r="GCY3" s="49"/>
      <c r="GCZ3" s="48"/>
      <c r="GDA3" s="48"/>
      <c r="GDB3" s="48"/>
      <c r="GDC3" s="48"/>
      <c r="GDD3" s="48"/>
      <c r="GDE3" s="48"/>
      <c r="GDF3" s="48"/>
      <c r="GDG3" s="48"/>
      <c r="GDH3" s="48"/>
      <c r="GDI3" s="48"/>
      <c r="GDJ3" s="48"/>
      <c r="GDK3" s="48"/>
      <c r="GDL3" s="48"/>
      <c r="GDM3" s="49"/>
      <c r="GDN3" s="48"/>
      <c r="GDO3" s="48"/>
      <c r="GDP3" s="48"/>
      <c r="GDQ3" s="48"/>
      <c r="GDR3" s="48"/>
      <c r="GDS3" s="48"/>
      <c r="GDT3" s="48"/>
      <c r="GDU3" s="48"/>
      <c r="GDV3" s="48"/>
      <c r="GDW3" s="48"/>
      <c r="GDX3" s="48"/>
      <c r="GDY3" s="48"/>
      <c r="GDZ3" s="48"/>
      <c r="GEA3" s="49"/>
      <c r="GEB3" s="48"/>
      <c r="GEC3" s="48"/>
      <c r="GED3" s="48"/>
      <c r="GEE3" s="48"/>
      <c r="GEF3" s="48"/>
      <c r="GEG3" s="48"/>
      <c r="GEH3" s="48"/>
      <c r="GEI3" s="48"/>
      <c r="GEJ3" s="48"/>
      <c r="GEK3" s="48"/>
      <c r="GEL3" s="48"/>
      <c r="GEM3" s="48"/>
      <c r="GEN3" s="48"/>
      <c r="GEO3" s="49"/>
      <c r="GEP3" s="48"/>
      <c r="GEQ3" s="48"/>
      <c r="GER3" s="48"/>
      <c r="GES3" s="48"/>
      <c r="GET3" s="48"/>
      <c r="GEU3" s="48"/>
      <c r="GEV3" s="48"/>
      <c r="GEW3" s="48"/>
      <c r="GEX3" s="48"/>
      <c r="GEY3" s="48"/>
      <c r="GEZ3" s="48"/>
      <c r="GFA3" s="48"/>
      <c r="GFB3" s="48"/>
      <c r="GFC3" s="49"/>
      <c r="GFD3" s="48"/>
      <c r="GFE3" s="48"/>
      <c r="GFF3" s="48"/>
      <c r="GFG3" s="48"/>
      <c r="GFH3" s="48"/>
      <c r="GFI3" s="48"/>
      <c r="GFJ3" s="48"/>
      <c r="GFK3" s="48"/>
      <c r="GFL3" s="48"/>
      <c r="GFM3" s="48"/>
      <c r="GFN3" s="48"/>
      <c r="GFO3" s="48"/>
      <c r="GFP3" s="48"/>
      <c r="GFQ3" s="49"/>
      <c r="GFR3" s="48"/>
      <c r="GFS3" s="48"/>
      <c r="GFT3" s="48"/>
      <c r="GFU3" s="48"/>
      <c r="GFV3" s="48"/>
      <c r="GFW3" s="48"/>
      <c r="GFX3" s="48"/>
      <c r="GFY3" s="48"/>
      <c r="GFZ3" s="48"/>
      <c r="GGA3" s="48"/>
      <c r="GGB3" s="48"/>
      <c r="GGC3" s="48"/>
      <c r="GGD3" s="48"/>
      <c r="GGE3" s="49"/>
      <c r="GGF3" s="48"/>
      <c r="GGG3" s="48"/>
      <c r="GGH3" s="48"/>
      <c r="GGI3" s="48"/>
      <c r="GGJ3" s="48"/>
      <c r="GGK3" s="48"/>
      <c r="GGL3" s="48"/>
      <c r="GGM3" s="48"/>
      <c r="GGN3" s="48"/>
      <c r="GGO3" s="48"/>
      <c r="GGP3" s="48"/>
      <c r="GGQ3" s="48"/>
      <c r="GGR3" s="48"/>
      <c r="GGS3" s="49"/>
      <c r="GGT3" s="48"/>
      <c r="GGU3" s="48"/>
      <c r="GGV3" s="48"/>
      <c r="GGW3" s="48"/>
      <c r="GGX3" s="48"/>
      <c r="GGY3" s="48"/>
      <c r="GGZ3" s="48"/>
      <c r="GHA3" s="48"/>
      <c r="GHB3" s="48"/>
      <c r="GHC3" s="48"/>
      <c r="GHD3" s="48"/>
      <c r="GHE3" s="48"/>
      <c r="GHF3" s="48"/>
      <c r="GHG3" s="49"/>
      <c r="GHH3" s="48"/>
      <c r="GHI3" s="48"/>
      <c r="GHJ3" s="48"/>
      <c r="GHK3" s="48"/>
      <c r="GHL3" s="48"/>
      <c r="GHM3" s="48"/>
      <c r="GHN3" s="48"/>
      <c r="GHO3" s="48"/>
      <c r="GHP3" s="48"/>
      <c r="GHQ3" s="48"/>
      <c r="GHR3" s="48"/>
      <c r="GHS3" s="48"/>
      <c r="GHT3" s="48"/>
      <c r="GHU3" s="49"/>
      <c r="GHV3" s="48"/>
      <c r="GHW3" s="48"/>
      <c r="GHX3" s="48"/>
      <c r="GHY3" s="48"/>
      <c r="GHZ3" s="48"/>
      <c r="GIA3" s="48"/>
      <c r="GIB3" s="48"/>
      <c r="GIC3" s="48"/>
      <c r="GID3" s="48"/>
      <c r="GIE3" s="48"/>
      <c r="GIF3" s="48"/>
      <c r="GIG3" s="48"/>
      <c r="GIH3" s="48"/>
      <c r="GII3" s="49"/>
      <c r="GIJ3" s="48"/>
      <c r="GIK3" s="48"/>
      <c r="GIL3" s="48"/>
      <c r="GIM3" s="48"/>
      <c r="GIN3" s="48"/>
      <c r="GIO3" s="48"/>
      <c r="GIP3" s="48"/>
      <c r="GIQ3" s="48"/>
      <c r="GIR3" s="48"/>
      <c r="GIS3" s="48"/>
      <c r="GIT3" s="48"/>
      <c r="GIU3" s="48"/>
      <c r="GIV3" s="48"/>
      <c r="GIW3" s="49"/>
      <c r="GIX3" s="48"/>
      <c r="GIY3" s="48"/>
      <c r="GIZ3" s="48"/>
      <c r="GJA3" s="48"/>
      <c r="GJB3" s="48"/>
      <c r="GJC3" s="48"/>
      <c r="GJD3" s="48"/>
      <c r="GJE3" s="48"/>
      <c r="GJF3" s="48"/>
      <c r="GJG3" s="48"/>
      <c r="GJH3" s="48"/>
      <c r="GJI3" s="48"/>
      <c r="GJJ3" s="48"/>
      <c r="GJK3" s="49"/>
      <c r="GJL3" s="48"/>
      <c r="GJM3" s="48"/>
      <c r="GJN3" s="48"/>
      <c r="GJO3" s="48"/>
      <c r="GJP3" s="48"/>
      <c r="GJQ3" s="48"/>
      <c r="GJR3" s="48"/>
      <c r="GJS3" s="48"/>
      <c r="GJT3" s="48"/>
      <c r="GJU3" s="48"/>
      <c r="GJV3" s="48"/>
      <c r="GJW3" s="48"/>
      <c r="GJX3" s="48"/>
      <c r="GJY3" s="49"/>
      <c r="GJZ3" s="48"/>
      <c r="GKA3" s="48"/>
      <c r="GKB3" s="48"/>
      <c r="GKC3" s="48"/>
      <c r="GKD3" s="48"/>
      <c r="GKE3" s="48"/>
      <c r="GKF3" s="48"/>
      <c r="GKG3" s="48"/>
      <c r="GKH3" s="48"/>
      <c r="GKI3" s="48"/>
      <c r="GKJ3" s="48"/>
      <c r="GKK3" s="48"/>
      <c r="GKL3" s="48"/>
      <c r="GKM3" s="49"/>
      <c r="GKN3" s="48"/>
      <c r="GKO3" s="48"/>
      <c r="GKP3" s="48"/>
      <c r="GKQ3" s="48"/>
      <c r="GKR3" s="48"/>
      <c r="GKS3" s="48"/>
      <c r="GKT3" s="48"/>
      <c r="GKU3" s="48"/>
      <c r="GKV3" s="48"/>
      <c r="GKW3" s="48"/>
      <c r="GKX3" s="48"/>
      <c r="GKY3" s="48"/>
      <c r="GKZ3" s="48"/>
      <c r="GLA3" s="49"/>
      <c r="GLB3" s="48"/>
      <c r="GLC3" s="48"/>
      <c r="GLD3" s="48"/>
      <c r="GLE3" s="48"/>
      <c r="GLF3" s="48"/>
      <c r="GLG3" s="48"/>
      <c r="GLH3" s="48"/>
      <c r="GLI3" s="48"/>
      <c r="GLJ3" s="48"/>
      <c r="GLK3" s="48"/>
      <c r="GLL3" s="48"/>
      <c r="GLM3" s="48"/>
      <c r="GLN3" s="48"/>
      <c r="GLO3" s="49"/>
      <c r="GLP3" s="48"/>
      <c r="GLQ3" s="48"/>
      <c r="GLR3" s="48"/>
      <c r="GLS3" s="48"/>
      <c r="GLT3" s="48"/>
      <c r="GLU3" s="48"/>
      <c r="GLV3" s="48"/>
      <c r="GLW3" s="48"/>
      <c r="GLX3" s="48"/>
      <c r="GLY3" s="48"/>
      <c r="GLZ3" s="48"/>
      <c r="GMA3" s="48"/>
      <c r="GMB3" s="48"/>
      <c r="GMC3" s="49"/>
      <c r="GMD3" s="48"/>
      <c r="GME3" s="48"/>
      <c r="GMF3" s="48"/>
      <c r="GMG3" s="48"/>
      <c r="GMH3" s="48"/>
      <c r="GMI3" s="48"/>
      <c r="GMJ3" s="48"/>
      <c r="GMK3" s="48"/>
      <c r="GML3" s="48"/>
      <c r="GMM3" s="48"/>
      <c r="GMN3" s="48"/>
      <c r="GMO3" s="48"/>
      <c r="GMP3" s="48"/>
      <c r="GMQ3" s="49"/>
      <c r="GMR3" s="48"/>
      <c r="GMS3" s="48"/>
      <c r="GMT3" s="48"/>
      <c r="GMU3" s="48"/>
      <c r="GMV3" s="48"/>
      <c r="GMW3" s="48"/>
      <c r="GMX3" s="48"/>
      <c r="GMY3" s="48"/>
      <c r="GMZ3" s="48"/>
      <c r="GNA3" s="48"/>
      <c r="GNB3" s="48"/>
      <c r="GNC3" s="48"/>
      <c r="GND3" s="48"/>
      <c r="GNE3" s="49"/>
      <c r="GNF3" s="48"/>
      <c r="GNG3" s="48"/>
      <c r="GNH3" s="48"/>
      <c r="GNI3" s="48"/>
      <c r="GNJ3" s="48"/>
      <c r="GNK3" s="48"/>
      <c r="GNL3" s="48"/>
      <c r="GNM3" s="48"/>
      <c r="GNN3" s="48"/>
      <c r="GNO3" s="48"/>
      <c r="GNP3" s="48"/>
      <c r="GNQ3" s="48"/>
      <c r="GNR3" s="48"/>
      <c r="GNS3" s="49"/>
      <c r="GNT3" s="48"/>
      <c r="GNU3" s="48"/>
      <c r="GNV3" s="48"/>
      <c r="GNW3" s="48"/>
      <c r="GNX3" s="48"/>
      <c r="GNY3" s="48"/>
      <c r="GNZ3" s="48"/>
      <c r="GOA3" s="48"/>
      <c r="GOB3" s="48"/>
      <c r="GOC3" s="48"/>
      <c r="GOD3" s="48"/>
      <c r="GOE3" s="48"/>
      <c r="GOF3" s="48"/>
      <c r="GOG3" s="49"/>
      <c r="GOH3" s="48"/>
      <c r="GOI3" s="48"/>
      <c r="GOJ3" s="48"/>
      <c r="GOK3" s="48"/>
      <c r="GOL3" s="48"/>
      <c r="GOM3" s="48"/>
      <c r="GON3" s="48"/>
      <c r="GOO3" s="48"/>
      <c r="GOP3" s="48"/>
      <c r="GOQ3" s="48"/>
      <c r="GOR3" s="48"/>
      <c r="GOS3" s="48"/>
      <c r="GOT3" s="48"/>
      <c r="GOU3" s="49"/>
      <c r="GOV3" s="48"/>
      <c r="GOW3" s="48"/>
      <c r="GOX3" s="48"/>
      <c r="GOY3" s="48"/>
      <c r="GOZ3" s="48"/>
      <c r="GPA3" s="48"/>
      <c r="GPB3" s="48"/>
      <c r="GPC3" s="48"/>
      <c r="GPD3" s="48"/>
      <c r="GPE3" s="48"/>
      <c r="GPF3" s="48"/>
      <c r="GPG3" s="48"/>
      <c r="GPH3" s="48"/>
      <c r="GPI3" s="49"/>
      <c r="GPJ3" s="48"/>
      <c r="GPK3" s="48"/>
      <c r="GPL3" s="48"/>
      <c r="GPM3" s="48"/>
      <c r="GPN3" s="48"/>
      <c r="GPO3" s="48"/>
      <c r="GPP3" s="48"/>
      <c r="GPQ3" s="48"/>
      <c r="GPR3" s="48"/>
      <c r="GPS3" s="48"/>
      <c r="GPT3" s="48"/>
      <c r="GPU3" s="48"/>
      <c r="GPV3" s="48"/>
      <c r="GPW3" s="49"/>
      <c r="GPX3" s="48"/>
      <c r="GPY3" s="48"/>
      <c r="GPZ3" s="48"/>
      <c r="GQA3" s="48"/>
      <c r="GQB3" s="48"/>
      <c r="GQC3" s="48"/>
      <c r="GQD3" s="48"/>
      <c r="GQE3" s="48"/>
      <c r="GQF3" s="48"/>
      <c r="GQG3" s="48"/>
      <c r="GQH3" s="48"/>
      <c r="GQI3" s="48"/>
      <c r="GQJ3" s="48"/>
      <c r="GQK3" s="49"/>
      <c r="GQL3" s="48"/>
      <c r="GQM3" s="48"/>
      <c r="GQN3" s="48"/>
      <c r="GQO3" s="48"/>
      <c r="GQP3" s="48"/>
      <c r="GQQ3" s="48"/>
      <c r="GQR3" s="48"/>
      <c r="GQS3" s="48"/>
      <c r="GQT3" s="48"/>
      <c r="GQU3" s="48"/>
      <c r="GQV3" s="48"/>
      <c r="GQW3" s="48"/>
      <c r="GQX3" s="48"/>
      <c r="GQY3" s="49"/>
      <c r="GQZ3" s="48"/>
      <c r="GRA3" s="48"/>
      <c r="GRB3" s="48"/>
      <c r="GRC3" s="48"/>
      <c r="GRD3" s="48"/>
      <c r="GRE3" s="48"/>
      <c r="GRF3" s="48"/>
      <c r="GRG3" s="48"/>
      <c r="GRH3" s="48"/>
      <c r="GRI3" s="48"/>
      <c r="GRJ3" s="48"/>
      <c r="GRK3" s="48"/>
      <c r="GRL3" s="48"/>
      <c r="GRM3" s="49"/>
      <c r="GRN3" s="48"/>
      <c r="GRO3" s="48"/>
      <c r="GRP3" s="48"/>
      <c r="GRQ3" s="48"/>
      <c r="GRR3" s="48"/>
      <c r="GRS3" s="48"/>
      <c r="GRT3" s="48"/>
      <c r="GRU3" s="48"/>
      <c r="GRV3" s="48"/>
      <c r="GRW3" s="48"/>
      <c r="GRX3" s="48"/>
      <c r="GRY3" s="48"/>
      <c r="GRZ3" s="48"/>
      <c r="GSA3" s="49"/>
      <c r="GSB3" s="48"/>
      <c r="GSC3" s="48"/>
      <c r="GSD3" s="48"/>
      <c r="GSE3" s="48"/>
      <c r="GSF3" s="48"/>
      <c r="GSG3" s="48"/>
      <c r="GSH3" s="48"/>
      <c r="GSI3" s="48"/>
      <c r="GSJ3" s="48"/>
      <c r="GSK3" s="48"/>
      <c r="GSL3" s="48"/>
      <c r="GSM3" s="48"/>
      <c r="GSN3" s="48"/>
      <c r="GSO3" s="49"/>
      <c r="GSP3" s="48"/>
      <c r="GSQ3" s="48"/>
      <c r="GSR3" s="48"/>
      <c r="GSS3" s="48"/>
      <c r="GST3" s="48"/>
      <c r="GSU3" s="48"/>
      <c r="GSV3" s="48"/>
      <c r="GSW3" s="48"/>
      <c r="GSX3" s="48"/>
      <c r="GSY3" s="48"/>
      <c r="GSZ3" s="48"/>
      <c r="GTA3" s="48"/>
      <c r="GTB3" s="48"/>
      <c r="GTC3" s="49"/>
      <c r="GTD3" s="48"/>
      <c r="GTE3" s="48"/>
      <c r="GTF3" s="48"/>
      <c r="GTG3" s="48"/>
      <c r="GTH3" s="48"/>
      <c r="GTI3" s="48"/>
      <c r="GTJ3" s="48"/>
      <c r="GTK3" s="48"/>
      <c r="GTL3" s="48"/>
      <c r="GTM3" s="48"/>
      <c r="GTN3" s="48"/>
      <c r="GTO3" s="48"/>
      <c r="GTP3" s="48"/>
      <c r="GTQ3" s="49"/>
      <c r="GTR3" s="48"/>
      <c r="GTS3" s="48"/>
      <c r="GTT3" s="48"/>
      <c r="GTU3" s="48"/>
      <c r="GTV3" s="48"/>
      <c r="GTW3" s="48"/>
      <c r="GTX3" s="48"/>
      <c r="GTY3" s="48"/>
      <c r="GTZ3" s="48"/>
      <c r="GUA3" s="48"/>
      <c r="GUB3" s="48"/>
      <c r="GUC3" s="48"/>
      <c r="GUD3" s="48"/>
      <c r="GUE3" s="49"/>
      <c r="GUF3" s="48"/>
      <c r="GUG3" s="48"/>
      <c r="GUH3" s="48"/>
      <c r="GUI3" s="48"/>
      <c r="GUJ3" s="48"/>
      <c r="GUK3" s="48"/>
      <c r="GUL3" s="48"/>
      <c r="GUM3" s="48"/>
      <c r="GUN3" s="48"/>
      <c r="GUO3" s="48"/>
      <c r="GUP3" s="48"/>
      <c r="GUQ3" s="48"/>
      <c r="GUR3" s="48"/>
      <c r="GUS3" s="49"/>
      <c r="GUT3" s="48"/>
      <c r="GUU3" s="48"/>
      <c r="GUV3" s="48"/>
      <c r="GUW3" s="48"/>
      <c r="GUX3" s="48"/>
      <c r="GUY3" s="48"/>
      <c r="GUZ3" s="48"/>
      <c r="GVA3" s="48"/>
      <c r="GVB3" s="48"/>
      <c r="GVC3" s="48"/>
      <c r="GVD3" s="48"/>
      <c r="GVE3" s="48"/>
      <c r="GVF3" s="48"/>
      <c r="GVG3" s="49"/>
      <c r="GVH3" s="48"/>
      <c r="GVI3" s="48"/>
      <c r="GVJ3" s="48"/>
      <c r="GVK3" s="48"/>
      <c r="GVL3" s="48"/>
      <c r="GVM3" s="48"/>
      <c r="GVN3" s="48"/>
      <c r="GVO3" s="48"/>
      <c r="GVP3" s="48"/>
      <c r="GVQ3" s="48"/>
      <c r="GVR3" s="48"/>
      <c r="GVS3" s="48"/>
      <c r="GVT3" s="48"/>
      <c r="GVU3" s="49"/>
      <c r="GVV3" s="48"/>
      <c r="GVW3" s="48"/>
      <c r="GVX3" s="48"/>
      <c r="GVY3" s="48"/>
      <c r="GVZ3" s="48"/>
      <c r="GWA3" s="48"/>
      <c r="GWB3" s="48"/>
      <c r="GWC3" s="48"/>
      <c r="GWD3" s="48"/>
      <c r="GWE3" s="48"/>
      <c r="GWF3" s="48"/>
      <c r="GWG3" s="48"/>
      <c r="GWH3" s="48"/>
      <c r="GWI3" s="49"/>
      <c r="GWJ3" s="48"/>
      <c r="GWK3" s="48"/>
      <c r="GWL3" s="48"/>
      <c r="GWM3" s="48"/>
      <c r="GWN3" s="48"/>
      <c r="GWO3" s="48"/>
      <c r="GWP3" s="48"/>
      <c r="GWQ3" s="48"/>
      <c r="GWR3" s="48"/>
      <c r="GWS3" s="48"/>
      <c r="GWT3" s="48"/>
      <c r="GWU3" s="48"/>
      <c r="GWV3" s="48"/>
      <c r="GWW3" s="49"/>
      <c r="GWX3" s="48"/>
      <c r="GWY3" s="48"/>
      <c r="GWZ3" s="48"/>
      <c r="GXA3" s="48"/>
      <c r="GXB3" s="48"/>
      <c r="GXC3" s="48"/>
      <c r="GXD3" s="48"/>
      <c r="GXE3" s="48"/>
      <c r="GXF3" s="48"/>
      <c r="GXG3" s="48"/>
      <c r="GXH3" s="48"/>
      <c r="GXI3" s="48"/>
      <c r="GXJ3" s="48"/>
      <c r="GXK3" s="49"/>
      <c r="GXL3" s="48"/>
      <c r="GXM3" s="48"/>
      <c r="GXN3" s="48"/>
      <c r="GXO3" s="48"/>
      <c r="GXP3" s="48"/>
      <c r="GXQ3" s="48"/>
      <c r="GXR3" s="48"/>
      <c r="GXS3" s="48"/>
      <c r="GXT3" s="48"/>
      <c r="GXU3" s="48"/>
      <c r="GXV3" s="48"/>
      <c r="GXW3" s="48"/>
      <c r="GXX3" s="48"/>
      <c r="GXY3" s="49"/>
      <c r="GXZ3" s="48"/>
      <c r="GYA3" s="48"/>
      <c r="GYB3" s="48"/>
      <c r="GYC3" s="48"/>
      <c r="GYD3" s="48"/>
      <c r="GYE3" s="48"/>
      <c r="GYF3" s="48"/>
      <c r="GYG3" s="48"/>
      <c r="GYH3" s="48"/>
      <c r="GYI3" s="48"/>
      <c r="GYJ3" s="48"/>
      <c r="GYK3" s="48"/>
      <c r="GYL3" s="48"/>
      <c r="GYM3" s="49"/>
      <c r="GYN3" s="48"/>
      <c r="GYO3" s="48"/>
      <c r="GYP3" s="48"/>
      <c r="GYQ3" s="48"/>
      <c r="GYR3" s="48"/>
      <c r="GYS3" s="48"/>
      <c r="GYT3" s="48"/>
      <c r="GYU3" s="48"/>
      <c r="GYV3" s="48"/>
      <c r="GYW3" s="48"/>
      <c r="GYX3" s="48"/>
      <c r="GYY3" s="48"/>
      <c r="GYZ3" s="48"/>
      <c r="GZA3" s="49"/>
      <c r="GZB3" s="48"/>
      <c r="GZC3" s="48"/>
      <c r="GZD3" s="48"/>
      <c r="GZE3" s="48"/>
      <c r="GZF3" s="48"/>
      <c r="GZG3" s="48"/>
      <c r="GZH3" s="48"/>
      <c r="GZI3" s="48"/>
      <c r="GZJ3" s="48"/>
      <c r="GZK3" s="48"/>
      <c r="GZL3" s="48"/>
      <c r="GZM3" s="48"/>
      <c r="GZN3" s="48"/>
      <c r="GZO3" s="49"/>
      <c r="GZP3" s="48"/>
      <c r="GZQ3" s="48"/>
      <c r="GZR3" s="48"/>
      <c r="GZS3" s="48"/>
      <c r="GZT3" s="48"/>
      <c r="GZU3" s="48"/>
      <c r="GZV3" s="48"/>
      <c r="GZW3" s="48"/>
      <c r="GZX3" s="48"/>
      <c r="GZY3" s="48"/>
      <c r="GZZ3" s="48"/>
      <c r="HAA3" s="48"/>
      <c r="HAB3" s="48"/>
      <c r="HAC3" s="49"/>
      <c r="HAD3" s="48"/>
      <c r="HAE3" s="48"/>
      <c r="HAF3" s="48"/>
      <c r="HAG3" s="48"/>
      <c r="HAH3" s="48"/>
      <c r="HAI3" s="48"/>
      <c r="HAJ3" s="48"/>
      <c r="HAK3" s="48"/>
      <c r="HAL3" s="48"/>
      <c r="HAM3" s="48"/>
      <c r="HAN3" s="48"/>
      <c r="HAO3" s="48"/>
      <c r="HAP3" s="48"/>
      <c r="HAQ3" s="49"/>
      <c r="HAR3" s="48"/>
      <c r="HAS3" s="48"/>
      <c r="HAT3" s="48"/>
      <c r="HAU3" s="48"/>
      <c r="HAV3" s="48"/>
      <c r="HAW3" s="48"/>
      <c r="HAX3" s="48"/>
      <c r="HAY3" s="48"/>
      <c r="HAZ3" s="48"/>
      <c r="HBA3" s="48"/>
      <c r="HBB3" s="48"/>
      <c r="HBC3" s="48"/>
      <c r="HBD3" s="48"/>
      <c r="HBE3" s="49"/>
      <c r="HBF3" s="48"/>
      <c r="HBG3" s="48"/>
      <c r="HBH3" s="48"/>
      <c r="HBI3" s="48"/>
      <c r="HBJ3" s="48"/>
      <c r="HBK3" s="48"/>
      <c r="HBL3" s="48"/>
      <c r="HBM3" s="48"/>
      <c r="HBN3" s="48"/>
      <c r="HBO3" s="48"/>
      <c r="HBP3" s="48"/>
      <c r="HBQ3" s="48"/>
      <c r="HBR3" s="48"/>
      <c r="HBS3" s="49"/>
      <c r="HBT3" s="48"/>
      <c r="HBU3" s="48"/>
      <c r="HBV3" s="48"/>
      <c r="HBW3" s="48"/>
      <c r="HBX3" s="48"/>
      <c r="HBY3" s="48"/>
      <c r="HBZ3" s="48"/>
      <c r="HCA3" s="48"/>
      <c r="HCB3" s="48"/>
      <c r="HCC3" s="48"/>
      <c r="HCD3" s="48"/>
      <c r="HCE3" s="48"/>
      <c r="HCF3" s="48"/>
      <c r="HCG3" s="49"/>
      <c r="HCH3" s="48"/>
      <c r="HCI3" s="48"/>
      <c r="HCJ3" s="48"/>
      <c r="HCK3" s="48"/>
      <c r="HCL3" s="48"/>
      <c r="HCM3" s="48"/>
      <c r="HCN3" s="48"/>
      <c r="HCO3" s="48"/>
      <c r="HCP3" s="48"/>
      <c r="HCQ3" s="48"/>
      <c r="HCR3" s="48"/>
      <c r="HCS3" s="48"/>
      <c r="HCT3" s="48"/>
      <c r="HCU3" s="49"/>
      <c r="HCV3" s="48"/>
      <c r="HCW3" s="48"/>
      <c r="HCX3" s="48"/>
      <c r="HCY3" s="48"/>
      <c r="HCZ3" s="48"/>
      <c r="HDA3" s="48"/>
      <c r="HDB3" s="48"/>
      <c r="HDC3" s="48"/>
      <c r="HDD3" s="48"/>
      <c r="HDE3" s="48"/>
      <c r="HDF3" s="48"/>
      <c r="HDG3" s="48"/>
      <c r="HDH3" s="48"/>
      <c r="HDI3" s="49"/>
      <c r="HDJ3" s="48"/>
      <c r="HDK3" s="48"/>
      <c r="HDL3" s="48"/>
      <c r="HDM3" s="48"/>
      <c r="HDN3" s="48"/>
      <c r="HDO3" s="48"/>
      <c r="HDP3" s="48"/>
      <c r="HDQ3" s="48"/>
      <c r="HDR3" s="48"/>
      <c r="HDS3" s="48"/>
      <c r="HDT3" s="48"/>
      <c r="HDU3" s="48"/>
      <c r="HDV3" s="48"/>
      <c r="HDW3" s="49"/>
      <c r="HDX3" s="48"/>
      <c r="HDY3" s="48"/>
      <c r="HDZ3" s="48"/>
      <c r="HEA3" s="48"/>
      <c r="HEB3" s="48"/>
      <c r="HEC3" s="48"/>
      <c r="HED3" s="48"/>
      <c r="HEE3" s="48"/>
      <c r="HEF3" s="48"/>
      <c r="HEG3" s="48"/>
      <c r="HEH3" s="48"/>
      <c r="HEI3" s="48"/>
      <c r="HEJ3" s="48"/>
      <c r="HEK3" s="49"/>
      <c r="HEL3" s="48"/>
      <c r="HEM3" s="48"/>
      <c r="HEN3" s="48"/>
      <c r="HEO3" s="48"/>
      <c r="HEP3" s="48"/>
      <c r="HEQ3" s="48"/>
      <c r="HER3" s="48"/>
      <c r="HES3" s="48"/>
      <c r="HET3" s="48"/>
      <c r="HEU3" s="48"/>
      <c r="HEV3" s="48"/>
      <c r="HEW3" s="48"/>
      <c r="HEX3" s="48"/>
      <c r="HEY3" s="49"/>
      <c r="HEZ3" s="48"/>
      <c r="HFA3" s="48"/>
      <c r="HFB3" s="48"/>
      <c r="HFC3" s="48"/>
      <c r="HFD3" s="48"/>
      <c r="HFE3" s="48"/>
      <c r="HFF3" s="48"/>
      <c r="HFG3" s="48"/>
      <c r="HFH3" s="48"/>
      <c r="HFI3" s="48"/>
      <c r="HFJ3" s="48"/>
      <c r="HFK3" s="48"/>
      <c r="HFL3" s="48"/>
      <c r="HFM3" s="49"/>
      <c r="HFN3" s="48"/>
      <c r="HFO3" s="48"/>
      <c r="HFP3" s="48"/>
      <c r="HFQ3" s="48"/>
      <c r="HFR3" s="48"/>
      <c r="HFS3" s="48"/>
      <c r="HFT3" s="48"/>
      <c r="HFU3" s="48"/>
      <c r="HFV3" s="48"/>
      <c r="HFW3" s="48"/>
      <c r="HFX3" s="48"/>
      <c r="HFY3" s="48"/>
      <c r="HFZ3" s="48"/>
      <c r="HGA3" s="49"/>
      <c r="HGB3" s="48"/>
      <c r="HGC3" s="48"/>
      <c r="HGD3" s="48"/>
      <c r="HGE3" s="48"/>
      <c r="HGF3" s="48"/>
      <c r="HGG3" s="48"/>
      <c r="HGH3" s="48"/>
      <c r="HGI3" s="48"/>
      <c r="HGJ3" s="48"/>
      <c r="HGK3" s="48"/>
      <c r="HGL3" s="48"/>
      <c r="HGM3" s="48"/>
      <c r="HGN3" s="48"/>
      <c r="HGO3" s="49"/>
      <c r="HGP3" s="48"/>
      <c r="HGQ3" s="48"/>
      <c r="HGR3" s="48"/>
      <c r="HGS3" s="48"/>
      <c r="HGT3" s="48"/>
      <c r="HGU3" s="48"/>
      <c r="HGV3" s="48"/>
      <c r="HGW3" s="48"/>
      <c r="HGX3" s="48"/>
      <c r="HGY3" s="48"/>
      <c r="HGZ3" s="48"/>
      <c r="HHA3" s="48"/>
      <c r="HHB3" s="48"/>
      <c r="HHC3" s="49"/>
      <c r="HHD3" s="48"/>
      <c r="HHE3" s="48"/>
      <c r="HHF3" s="48"/>
      <c r="HHG3" s="48"/>
      <c r="HHH3" s="48"/>
      <c r="HHI3" s="48"/>
      <c r="HHJ3" s="48"/>
      <c r="HHK3" s="48"/>
      <c r="HHL3" s="48"/>
      <c r="HHM3" s="48"/>
      <c r="HHN3" s="48"/>
      <c r="HHO3" s="48"/>
      <c r="HHP3" s="48"/>
      <c r="HHQ3" s="49"/>
      <c r="HHR3" s="48"/>
      <c r="HHS3" s="48"/>
      <c r="HHT3" s="48"/>
      <c r="HHU3" s="48"/>
      <c r="HHV3" s="48"/>
      <c r="HHW3" s="48"/>
      <c r="HHX3" s="48"/>
      <c r="HHY3" s="48"/>
      <c r="HHZ3" s="48"/>
      <c r="HIA3" s="48"/>
      <c r="HIB3" s="48"/>
      <c r="HIC3" s="48"/>
      <c r="HID3" s="48"/>
      <c r="HIE3" s="49"/>
      <c r="HIF3" s="48"/>
      <c r="HIG3" s="48"/>
      <c r="HIH3" s="48"/>
      <c r="HII3" s="48"/>
      <c r="HIJ3" s="48"/>
      <c r="HIK3" s="48"/>
      <c r="HIL3" s="48"/>
      <c r="HIM3" s="48"/>
      <c r="HIN3" s="48"/>
      <c r="HIO3" s="48"/>
      <c r="HIP3" s="48"/>
      <c r="HIQ3" s="48"/>
      <c r="HIR3" s="48"/>
      <c r="HIS3" s="49"/>
      <c r="HIT3" s="48"/>
      <c r="HIU3" s="48"/>
      <c r="HIV3" s="48"/>
      <c r="HIW3" s="48"/>
      <c r="HIX3" s="48"/>
      <c r="HIY3" s="48"/>
      <c r="HIZ3" s="48"/>
      <c r="HJA3" s="48"/>
      <c r="HJB3" s="48"/>
      <c r="HJC3" s="48"/>
      <c r="HJD3" s="48"/>
      <c r="HJE3" s="48"/>
      <c r="HJF3" s="48"/>
      <c r="HJG3" s="49"/>
      <c r="HJH3" s="48"/>
      <c r="HJI3" s="48"/>
      <c r="HJJ3" s="48"/>
      <c r="HJK3" s="48"/>
      <c r="HJL3" s="48"/>
      <c r="HJM3" s="48"/>
      <c r="HJN3" s="48"/>
      <c r="HJO3" s="48"/>
      <c r="HJP3" s="48"/>
      <c r="HJQ3" s="48"/>
      <c r="HJR3" s="48"/>
      <c r="HJS3" s="48"/>
      <c r="HJT3" s="48"/>
      <c r="HJU3" s="49"/>
      <c r="HJV3" s="48"/>
      <c r="HJW3" s="48"/>
      <c r="HJX3" s="48"/>
      <c r="HJY3" s="48"/>
      <c r="HJZ3" s="48"/>
      <c r="HKA3" s="48"/>
      <c r="HKB3" s="48"/>
      <c r="HKC3" s="48"/>
      <c r="HKD3" s="48"/>
      <c r="HKE3" s="48"/>
      <c r="HKF3" s="48"/>
      <c r="HKG3" s="48"/>
      <c r="HKH3" s="48"/>
      <c r="HKI3" s="49"/>
      <c r="HKJ3" s="48"/>
      <c r="HKK3" s="48"/>
      <c r="HKL3" s="48"/>
      <c r="HKM3" s="48"/>
      <c r="HKN3" s="48"/>
      <c r="HKO3" s="48"/>
      <c r="HKP3" s="48"/>
      <c r="HKQ3" s="48"/>
      <c r="HKR3" s="48"/>
      <c r="HKS3" s="48"/>
      <c r="HKT3" s="48"/>
      <c r="HKU3" s="48"/>
      <c r="HKV3" s="48"/>
      <c r="HKW3" s="49"/>
      <c r="HKX3" s="48"/>
      <c r="HKY3" s="48"/>
      <c r="HKZ3" s="48"/>
      <c r="HLA3" s="48"/>
      <c r="HLB3" s="48"/>
      <c r="HLC3" s="48"/>
      <c r="HLD3" s="48"/>
      <c r="HLE3" s="48"/>
      <c r="HLF3" s="48"/>
      <c r="HLG3" s="48"/>
      <c r="HLH3" s="48"/>
      <c r="HLI3" s="48"/>
      <c r="HLJ3" s="48"/>
      <c r="HLK3" s="49"/>
      <c r="HLL3" s="48"/>
      <c r="HLM3" s="48"/>
      <c r="HLN3" s="48"/>
      <c r="HLO3" s="48"/>
      <c r="HLP3" s="48"/>
      <c r="HLQ3" s="48"/>
      <c r="HLR3" s="48"/>
      <c r="HLS3" s="48"/>
      <c r="HLT3" s="48"/>
      <c r="HLU3" s="48"/>
      <c r="HLV3" s="48"/>
      <c r="HLW3" s="48"/>
      <c r="HLX3" s="48"/>
      <c r="HLY3" s="49"/>
      <c r="HLZ3" s="48"/>
      <c r="HMA3" s="48"/>
      <c r="HMB3" s="48"/>
      <c r="HMC3" s="48"/>
      <c r="HMD3" s="48"/>
      <c r="HME3" s="48"/>
      <c r="HMF3" s="48"/>
      <c r="HMG3" s="48"/>
      <c r="HMH3" s="48"/>
      <c r="HMI3" s="48"/>
      <c r="HMJ3" s="48"/>
      <c r="HMK3" s="48"/>
      <c r="HML3" s="48"/>
      <c r="HMM3" s="49"/>
      <c r="HMN3" s="48"/>
      <c r="HMO3" s="48"/>
      <c r="HMP3" s="48"/>
      <c r="HMQ3" s="48"/>
      <c r="HMR3" s="48"/>
      <c r="HMS3" s="48"/>
      <c r="HMT3" s="48"/>
      <c r="HMU3" s="48"/>
      <c r="HMV3" s="48"/>
      <c r="HMW3" s="48"/>
      <c r="HMX3" s="48"/>
      <c r="HMY3" s="48"/>
      <c r="HMZ3" s="48"/>
      <c r="HNA3" s="49"/>
      <c r="HNB3" s="48"/>
      <c r="HNC3" s="48"/>
      <c r="HND3" s="48"/>
      <c r="HNE3" s="48"/>
      <c r="HNF3" s="48"/>
      <c r="HNG3" s="48"/>
      <c r="HNH3" s="48"/>
      <c r="HNI3" s="48"/>
      <c r="HNJ3" s="48"/>
      <c r="HNK3" s="48"/>
      <c r="HNL3" s="48"/>
      <c r="HNM3" s="48"/>
      <c r="HNN3" s="48"/>
      <c r="HNO3" s="49"/>
      <c r="HNP3" s="48"/>
      <c r="HNQ3" s="48"/>
      <c r="HNR3" s="48"/>
      <c r="HNS3" s="48"/>
      <c r="HNT3" s="48"/>
      <c r="HNU3" s="48"/>
      <c r="HNV3" s="48"/>
      <c r="HNW3" s="48"/>
      <c r="HNX3" s="48"/>
      <c r="HNY3" s="48"/>
      <c r="HNZ3" s="48"/>
      <c r="HOA3" s="48"/>
      <c r="HOB3" s="48"/>
      <c r="HOC3" s="49"/>
      <c r="HOD3" s="48"/>
      <c r="HOE3" s="48"/>
      <c r="HOF3" s="48"/>
      <c r="HOG3" s="48"/>
      <c r="HOH3" s="48"/>
      <c r="HOI3" s="48"/>
      <c r="HOJ3" s="48"/>
      <c r="HOK3" s="48"/>
      <c r="HOL3" s="48"/>
      <c r="HOM3" s="48"/>
      <c r="HON3" s="48"/>
      <c r="HOO3" s="48"/>
      <c r="HOP3" s="48"/>
      <c r="HOQ3" s="49"/>
      <c r="HOR3" s="48"/>
      <c r="HOS3" s="48"/>
      <c r="HOT3" s="48"/>
      <c r="HOU3" s="48"/>
      <c r="HOV3" s="48"/>
      <c r="HOW3" s="48"/>
      <c r="HOX3" s="48"/>
      <c r="HOY3" s="48"/>
      <c r="HOZ3" s="48"/>
      <c r="HPA3" s="48"/>
      <c r="HPB3" s="48"/>
      <c r="HPC3" s="48"/>
      <c r="HPD3" s="48"/>
      <c r="HPE3" s="49"/>
      <c r="HPF3" s="48"/>
      <c r="HPG3" s="48"/>
      <c r="HPH3" s="48"/>
      <c r="HPI3" s="48"/>
      <c r="HPJ3" s="48"/>
      <c r="HPK3" s="48"/>
      <c r="HPL3" s="48"/>
      <c r="HPM3" s="48"/>
      <c r="HPN3" s="48"/>
      <c r="HPO3" s="48"/>
      <c r="HPP3" s="48"/>
      <c r="HPQ3" s="48"/>
      <c r="HPR3" s="48"/>
      <c r="HPS3" s="49"/>
      <c r="HPT3" s="48"/>
      <c r="HPU3" s="48"/>
      <c r="HPV3" s="48"/>
      <c r="HPW3" s="48"/>
      <c r="HPX3" s="48"/>
      <c r="HPY3" s="48"/>
      <c r="HPZ3" s="48"/>
      <c r="HQA3" s="48"/>
      <c r="HQB3" s="48"/>
      <c r="HQC3" s="48"/>
      <c r="HQD3" s="48"/>
      <c r="HQE3" s="48"/>
      <c r="HQF3" s="48"/>
      <c r="HQG3" s="49"/>
      <c r="HQH3" s="48"/>
      <c r="HQI3" s="48"/>
      <c r="HQJ3" s="48"/>
      <c r="HQK3" s="48"/>
      <c r="HQL3" s="48"/>
      <c r="HQM3" s="48"/>
      <c r="HQN3" s="48"/>
      <c r="HQO3" s="48"/>
      <c r="HQP3" s="48"/>
      <c r="HQQ3" s="48"/>
      <c r="HQR3" s="48"/>
      <c r="HQS3" s="48"/>
      <c r="HQT3" s="48"/>
      <c r="HQU3" s="49"/>
      <c r="HQV3" s="48"/>
      <c r="HQW3" s="48"/>
      <c r="HQX3" s="48"/>
      <c r="HQY3" s="48"/>
      <c r="HQZ3" s="48"/>
      <c r="HRA3" s="48"/>
      <c r="HRB3" s="48"/>
      <c r="HRC3" s="48"/>
      <c r="HRD3" s="48"/>
      <c r="HRE3" s="48"/>
      <c r="HRF3" s="48"/>
      <c r="HRG3" s="48"/>
      <c r="HRH3" s="48"/>
      <c r="HRI3" s="49"/>
      <c r="HRJ3" s="48"/>
      <c r="HRK3" s="48"/>
      <c r="HRL3" s="48"/>
      <c r="HRM3" s="48"/>
      <c r="HRN3" s="48"/>
      <c r="HRO3" s="48"/>
      <c r="HRP3" s="48"/>
      <c r="HRQ3" s="48"/>
      <c r="HRR3" s="48"/>
      <c r="HRS3" s="48"/>
      <c r="HRT3" s="48"/>
      <c r="HRU3" s="48"/>
      <c r="HRV3" s="48"/>
      <c r="HRW3" s="49"/>
      <c r="HRX3" s="48"/>
      <c r="HRY3" s="48"/>
      <c r="HRZ3" s="48"/>
      <c r="HSA3" s="48"/>
      <c r="HSB3" s="48"/>
      <c r="HSC3" s="48"/>
      <c r="HSD3" s="48"/>
      <c r="HSE3" s="48"/>
      <c r="HSF3" s="48"/>
      <c r="HSG3" s="48"/>
      <c r="HSH3" s="48"/>
      <c r="HSI3" s="48"/>
      <c r="HSJ3" s="48"/>
      <c r="HSK3" s="49"/>
      <c r="HSL3" s="48"/>
      <c r="HSM3" s="48"/>
      <c r="HSN3" s="48"/>
      <c r="HSO3" s="48"/>
      <c r="HSP3" s="48"/>
      <c r="HSQ3" s="48"/>
      <c r="HSR3" s="48"/>
      <c r="HSS3" s="48"/>
      <c r="HST3" s="48"/>
      <c r="HSU3" s="48"/>
      <c r="HSV3" s="48"/>
      <c r="HSW3" s="48"/>
      <c r="HSX3" s="48"/>
      <c r="HSY3" s="49"/>
      <c r="HSZ3" s="48"/>
      <c r="HTA3" s="48"/>
      <c r="HTB3" s="48"/>
      <c r="HTC3" s="48"/>
      <c r="HTD3" s="48"/>
      <c r="HTE3" s="48"/>
      <c r="HTF3" s="48"/>
      <c r="HTG3" s="48"/>
      <c r="HTH3" s="48"/>
      <c r="HTI3" s="48"/>
      <c r="HTJ3" s="48"/>
      <c r="HTK3" s="48"/>
      <c r="HTL3" s="48"/>
      <c r="HTM3" s="49"/>
      <c r="HTN3" s="48"/>
      <c r="HTO3" s="48"/>
      <c r="HTP3" s="48"/>
      <c r="HTQ3" s="48"/>
      <c r="HTR3" s="48"/>
      <c r="HTS3" s="48"/>
      <c r="HTT3" s="48"/>
      <c r="HTU3" s="48"/>
      <c r="HTV3" s="48"/>
      <c r="HTW3" s="48"/>
      <c r="HTX3" s="48"/>
      <c r="HTY3" s="48"/>
      <c r="HTZ3" s="48"/>
      <c r="HUA3" s="49"/>
      <c r="HUB3" s="48"/>
      <c r="HUC3" s="48"/>
      <c r="HUD3" s="48"/>
      <c r="HUE3" s="48"/>
      <c r="HUF3" s="48"/>
      <c r="HUG3" s="48"/>
      <c r="HUH3" s="48"/>
      <c r="HUI3" s="48"/>
      <c r="HUJ3" s="48"/>
      <c r="HUK3" s="48"/>
      <c r="HUL3" s="48"/>
      <c r="HUM3" s="48"/>
      <c r="HUN3" s="48"/>
      <c r="HUO3" s="49"/>
      <c r="HUP3" s="48"/>
      <c r="HUQ3" s="48"/>
      <c r="HUR3" s="48"/>
      <c r="HUS3" s="48"/>
      <c r="HUT3" s="48"/>
      <c r="HUU3" s="48"/>
      <c r="HUV3" s="48"/>
      <c r="HUW3" s="48"/>
      <c r="HUX3" s="48"/>
      <c r="HUY3" s="48"/>
      <c r="HUZ3" s="48"/>
      <c r="HVA3" s="48"/>
      <c r="HVB3" s="48"/>
      <c r="HVC3" s="49"/>
      <c r="HVD3" s="48"/>
      <c r="HVE3" s="48"/>
      <c r="HVF3" s="48"/>
      <c r="HVG3" s="48"/>
      <c r="HVH3" s="48"/>
      <c r="HVI3" s="48"/>
      <c r="HVJ3" s="48"/>
      <c r="HVK3" s="48"/>
      <c r="HVL3" s="48"/>
      <c r="HVM3" s="48"/>
      <c r="HVN3" s="48"/>
      <c r="HVO3" s="48"/>
      <c r="HVP3" s="48"/>
      <c r="HVQ3" s="49"/>
      <c r="HVR3" s="48"/>
      <c r="HVS3" s="48"/>
      <c r="HVT3" s="48"/>
      <c r="HVU3" s="48"/>
      <c r="HVV3" s="48"/>
      <c r="HVW3" s="48"/>
      <c r="HVX3" s="48"/>
      <c r="HVY3" s="48"/>
      <c r="HVZ3" s="48"/>
      <c r="HWA3" s="48"/>
      <c r="HWB3" s="48"/>
      <c r="HWC3" s="48"/>
      <c r="HWD3" s="48"/>
      <c r="HWE3" s="49"/>
      <c r="HWF3" s="48"/>
      <c r="HWG3" s="48"/>
      <c r="HWH3" s="48"/>
      <c r="HWI3" s="48"/>
      <c r="HWJ3" s="48"/>
      <c r="HWK3" s="48"/>
      <c r="HWL3" s="48"/>
      <c r="HWM3" s="48"/>
      <c r="HWN3" s="48"/>
      <c r="HWO3" s="48"/>
      <c r="HWP3" s="48"/>
      <c r="HWQ3" s="48"/>
      <c r="HWR3" s="48"/>
      <c r="HWS3" s="49"/>
      <c r="HWT3" s="48"/>
      <c r="HWU3" s="48"/>
      <c r="HWV3" s="48"/>
      <c r="HWW3" s="48"/>
      <c r="HWX3" s="48"/>
      <c r="HWY3" s="48"/>
      <c r="HWZ3" s="48"/>
      <c r="HXA3" s="48"/>
      <c r="HXB3" s="48"/>
      <c r="HXC3" s="48"/>
      <c r="HXD3" s="48"/>
      <c r="HXE3" s="48"/>
      <c r="HXF3" s="48"/>
      <c r="HXG3" s="49"/>
      <c r="HXH3" s="48"/>
      <c r="HXI3" s="48"/>
      <c r="HXJ3" s="48"/>
      <c r="HXK3" s="48"/>
      <c r="HXL3" s="48"/>
      <c r="HXM3" s="48"/>
      <c r="HXN3" s="48"/>
      <c r="HXO3" s="48"/>
      <c r="HXP3" s="48"/>
      <c r="HXQ3" s="48"/>
      <c r="HXR3" s="48"/>
      <c r="HXS3" s="48"/>
      <c r="HXT3" s="48"/>
      <c r="HXU3" s="49"/>
      <c r="HXV3" s="48"/>
      <c r="HXW3" s="48"/>
      <c r="HXX3" s="48"/>
      <c r="HXY3" s="48"/>
      <c r="HXZ3" s="48"/>
      <c r="HYA3" s="48"/>
      <c r="HYB3" s="48"/>
      <c r="HYC3" s="48"/>
      <c r="HYD3" s="48"/>
      <c r="HYE3" s="48"/>
      <c r="HYF3" s="48"/>
      <c r="HYG3" s="48"/>
      <c r="HYH3" s="48"/>
      <c r="HYI3" s="49"/>
      <c r="HYJ3" s="48"/>
      <c r="HYK3" s="48"/>
      <c r="HYL3" s="48"/>
      <c r="HYM3" s="48"/>
      <c r="HYN3" s="48"/>
      <c r="HYO3" s="48"/>
      <c r="HYP3" s="48"/>
      <c r="HYQ3" s="48"/>
      <c r="HYR3" s="48"/>
      <c r="HYS3" s="48"/>
      <c r="HYT3" s="48"/>
      <c r="HYU3" s="48"/>
      <c r="HYV3" s="48"/>
      <c r="HYW3" s="49"/>
      <c r="HYX3" s="48"/>
      <c r="HYY3" s="48"/>
      <c r="HYZ3" s="48"/>
      <c r="HZA3" s="48"/>
      <c r="HZB3" s="48"/>
      <c r="HZC3" s="48"/>
      <c r="HZD3" s="48"/>
      <c r="HZE3" s="48"/>
      <c r="HZF3" s="48"/>
      <c r="HZG3" s="48"/>
      <c r="HZH3" s="48"/>
      <c r="HZI3" s="48"/>
      <c r="HZJ3" s="48"/>
      <c r="HZK3" s="49"/>
      <c r="HZL3" s="48"/>
      <c r="HZM3" s="48"/>
      <c r="HZN3" s="48"/>
      <c r="HZO3" s="48"/>
      <c r="HZP3" s="48"/>
      <c r="HZQ3" s="48"/>
      <c r="HZR3" s="48"/>
      <c r="HZS3" s="48"/>
      <c r="HZT3" s="48"/>
      <c r="HZU3" s="48"/>
      <c r="HZV3" s="48"/>
      <c r="HZW3" s="48"/>
      <c r="HZX3" s="48"/>
      <c r="HZY3" s="49"/>
      <c r="HZZ3" s="48"/>
      <c r="IAA3" s="48"/>
      <c r="IAB3" s="48"/>
      <c r="IAC3" s="48"/>
      <c r="IAD3" s="48"/>
      <c r="IAE3" s="48"/>
      <c r="IAF3" s="48"/>
      <c r="IAG3" s="48"/>
      <c r="IAH3" s="48"/>
      <c r="IAI3" s="48"/>
      <c r="IAJ3" s="48"/>
      <c r="IAK3" s="48"/>
      <c r="IAL3" s="48"/>
      <c r="IAM3" s="49"/>
      <c r="IAN3" s="48"/>
      <c r="IAO3" s="48"/>
      <c r="IAP3" s="48"/>
      <c r="IAQ3" s="48"/>
      <c r="IAR3" s="48"/>
      <c r="IAS3" s="48"/>
      <c r="IAT3" s="48"/>
      <c r="IAU3" s="48"/>
      <c r="IAV3" s="48"/>
      <c r="IAW3" s="48"/>
      <c r="IAX3" s="48"/>
      <c r="IAY3" s="48"/>
      <c r="IAZ3" s="48"/>
      <c r="IBA3" s="49"/>
      <c r="IBB3" s="48"/>
      <c r="IBC3" s="48"/>
      <c r="IBD3" s="48"/>
      <c r="IBE3" s="48"/>
      <c r="IBF3" s="48"/>
      <c r="IBG3" s="48"/>
      <c r="IBH3" s="48"/>
      <c r="IBI3" s="48"/>
      <c r="IBJ3" s="48"/>
      <c r="IBK3" s="48"/>
      <c r="IBL3" s="48"/>
      <c r="IBM3" s="48"/>
      <c r="IBN3" s="48"/>
      <c r="IBO3" s="49"/>
      <c r="IBP3" s="48"/>
      <c r="IBQ3" s="48"/>
      <c r="IBR3" s="48"/>
      <c r="IBS3" s="48"/>
      <c r="IBT3" s="48"/>
      <c r="IBU3" s="48"/>
      <c r="IBV3" s="48"/>
      <c r="IBW3" s="48"/>
      <c r="IBX3" s="48"/>
      <c r="IBY3" s="48"/>
      <c r="IBZ3" s="48"/>
      <c r="ICA3" s="48"/>
      <c r="ICB3" s="48"/>
      <c r="ICC3" s="49"/>
      <c r="ICD3" s="48"/>
      <c r="ICE3" s="48"/>
      <c r="ICF3" s="48"/>
      <c r="ICG3" s="48"/>
      <c r="ICH3" s="48"/>
      <c r="ICI3" s="48"/>
      <c r="ICJ3" s="48"/>
      <c r="ICK3" s="48"/>
      <c r="ICL3" s="48"/>
      <c r="ICM3" s="48"/>
      <c r="ICN3" s="48"/>
      <c r="ICO3" s="48"/>
      <c r="ICP3" s="48"/>
      <c r="ICQ3" s="49"/>
      <c r="ICR3" s="48"/>
      <c r="ICS3" s="48"/>
      <c r="ICT3" s="48"/>
      <c r="ICU3" s="48"/>
      <c r="ICV3" s="48"/>
      <c r="ICW3" s="48"/>
      <c r="ICX3" s="48"/>
      <c r="ICY3" s="48"/>
      <c r="ICZ3" s="48"/>
      <c r="IDA3" s="48"/>
      <c r="IDB3" s="48"/>
      <c r="IDC3" s="48"/>
      <c r="IDD3" s="48"/>
      <c r="IDE3" s="49"/>
      <c r="IDF3" s="48"/>
      <c r="IDG3" s="48"/>
      <c r="IDH3" s="48"/>
      <c r="IDI3" s="48"/>
      <c r="IDJ3" s="48"/>
      <c r="IDK3" s="48"/>
      <c r="IDL3" s="48"/>
      <c r="IDM3" s="48"/>
      <c r="IDN3" s="48"/>
      <c r="IDO3" s="48"/>
      <c r="IDP3" s="48"/>
      <c r="IDQ3" s="48"/>
      <c r="IDR3" s="48"/>
      <c r="IDS3" s="49"/>
      <c r="IDT3" s="48"/>
      <c r="IDU3" s="48"/>
      <c r="IDV3" s="48"/>
      <c r="IDW3" s="48"/>
      <c r="IDX3" s="48"/>
      <c r="IDY3" s="48"/>
      <c r="IDZ3" s="48"/>
      <c r="IEA3" s="48"/>
      <c r="IEB3" s="48"/>
      <c r="IEC3" s="48"/>
      <c r="IED3" s="48"/>
      <c r="IEE3" s="48"/>
      <c r="IEF3" s="48"/>
      <c r="IEG3" s="49"/>
      <c r="IEH3" s="48"/>
      <c r="IEI3" s="48"/>
      <c r="IEJ3" s="48"/>
      <c r="IEK3" s="48"/>
      <c r="IEL3" s="48"/>
      <c r="IEM3" s="48"/>
      <c r="IEN3" s="48"/>
      <c r="IEO3" s="48"/>
      <c r="IEP3" s="48"/>
      <c r="IEQ3" s="48"/>
      <c r="IER3" s="48"/>
      <c r="IES3" s="48"/>
      <c r="IET3" s="48"/>
      <c r="IEU3" s="49"/>
      <c r="IEV3" s="48"/>
      <c r="IEW3" s="48"/>
      <c r="IEX3" s="48"/>
      <c r="IEY3" s="48"/>
      <c r="IEZ3" s="48"/>
      <c r="IFA3" s="48"/>
      <c r="IFB3" s="48"/>
      <c r="IFC3" s="48"/>
      <c r="IFD3" s="48"/>
      <c r="IFE3" s="48"/>
      <c r="IFF3" s="48"/>
      <c r="IFG3" s="48"/>
      <c r="IFH3" s="48"/>
      <c r="IFI3" s="49"/>
      <c r="IFJ3" s="48"/>
      <c r="IFK3" s="48"/>
      <c r="IFL3" s="48"/>
      <c r="IFM3" s="48"/>
      <c r="IFN3" s="48"/>
      <c r="IFO3" s="48"/>
      <c r="IFP3" s="48"/>
      <c r="IFQ3" s="48"/>
      <c r="IFR3" s="48"/>
      <c r="IFS3" s="48"/>
      <c r="IFT3" s="48"/>
      <c r="IFU3" s="48"/>
      <c r="IFV3" s="48"/>
      <c r="IFW3" s="49"/>
      <c r="IFX3" s="48"/>
      <c r="IFY3" s="48"/>
      <c r="IFZ3" s="48"/>
      <c r="IGA3" s="48"/>
      <c r="IGB3" s="48"/>
      <c r="IGC3" s="48"/>
      <c r="IGD3" s="48"/>
      <c r="IGE3" s="48"/>
      <c r="IGF3" s="48"/>
      <c r="IGG3" s="48"/>
      <c r="IGH3" s="48"/>
      <c r="IGI3" s="48"/>
      <c r="IGJ3" s="48"/>
      <c r="IGK3" s="49"/>
      <c r="IGL3" s="48"/>
      <c r="IGM3" s="48"/>
      <c r="IGN3" s="48"/>
      <c r="IGO3" s="48"/>
      <c r="IGP3" s="48"/>
      <c r="IGQ3" s="48"/>
      <c r="IGR3" s="48"/>
      <c r="IGS3" s="48"/>
      <c r="IGT3" s="48"/>
      <c r="IGU3" s="48"/>
      <c r="IGV3" s="48"/>
      <c r="IGW3" s="48"/>
      <c r="IGX3" s="48"/>
      <c r="IGY3" s="49"/>
      <c r="IGZ3" s="48"/>
      <c r="IHA3" s="48"/>
      <c r="IHB3" s="48"/>
      <c r="IHC3" s="48"/>
      <c r="IHD3" s="48"/>
      <c r="IHE3" s="48"/>
      <c r="IHF3" s="48"/>
      <c r="IHG3" s="48"/>
      <c r="IHH3" s="48"/>
      <c r="IHI3" s="48"/>
      <c r="IHJ3" s="48"/>
      <c r="IHK3" s="48"/>
      <c r="IHL3" s="48"/>
      <c r="IHM3" s="49"/>
      <c r="IHN3" s="48"/>
      <c r="IHO3" s="48"/>
      <c r="IHP3" s="48"/>
      <c r="IHQ3" s="48"/>
      <c r="IHR3" s="48"/>
      <c r="IHS3" s="48"/>
      <c r="IHT3" s="48"/>
      <c r="IHU3" s="48"/>
      <c r="IHV3" s="48"/>
      <c r="IHW3" s="48"/>
      <c r="IHX3" s="48"/>
      <c r="IHY3" s="48"/>
      <c r="IHZ3" s="48"/>
      <c r="IIA3" s="49"/>
      <c r="IIB3" s="48"/>
      <c r="IIC3" s="48"/>
      <c r="IID3" s="48"/>
      <c r="IIE3" s="48"/>
      <c r="IIF3" s="48"/>
      <c r="IIG3" s="48"/>
      <c r="IIH3" s="48"/>
      <c r="III3" s="48"/>
      <c r="IIJ3" s="48"/>
      <c r="IIK3" s="48"/>
      <c r="IIL3" s="48"/>
      <c r="IIM3" s="48"/>
      <c r="IIN3" s="48"/>
      <c r="IIO3" s="49"/>
      <c r="IIP3" s="48"/>
      <c r="IIQ3" s="48"/>
      <c r="IIR3" s="48"/>
      <c r="IIS3" s="48"/>
      <c r="IIT3" s="48"/>
      <c r="IIU3" s="48"/>
      <c r="IIV3" s="48"/>
      <c r="IIW3" s="48"/>
      <c r="IIX3" s="48"/>
      <c r="IIY3" s="48"/>
      <c r="IIZ3" s="48"/>
      <c r="IJA3" s="48"/>
      <c r="IJB3" s="48"/>
      <c r="IJC3" s="49"/>
      <c r="IJD3" s="48"/>
      <c r="IJE3" s="48"/>
      <c r="IJF3" s="48"/>
      <c r="IJG3" s="48"/>
      <c r="IJH3" s="48"/>
      <c r="IJI3" s="48"/>
      <c r="IJJ3" s="48"/>
      <c r="IJK3" s="48"/>
      <c r="IJL3" s="48"/>
      <c r="IJM3" s="48"/>
      <c r="IJN3" s="48"/>
      <c r="IJO3" s="48"/>
      <c r="IJP3" s="48"/>
      <c r="IJQ3" s="49"/>
      <c r="IJR3" s="48"/>
      <c r="IJS3" s="48"/>
      <c r="IJT3" s="48"/>
      <c r="IJU3" s="48"/>
      <c r="IJV3" s="48"/>
      <c r="IJW3" s="48"/>
      <c r="IJX3" s="48"/>
      <c r="IJY3" s="48"/>
      <c r="IJZ3" s="48"/>
      <c r="IKA3" s="48"/>
      <c r="IKB3" s="48"/>
      <c r="IKC3" s="48"/>
      <c r="IKD3" s="48"/>
      <c r="IKE3" s="49"/>
      <c r="IKF3" s="48"/>
      <c r="IKG3" s="48"/>
      <c r="IKH3" s="48"/>
      <c r="IKI3" s="48"/>
      <c r="IKJ3" s="48"/>
      <c r="IKK3" s="48"/>
      <c r="IKL3" s="48"/>
      <c r="IKM3" s="48"/>
      <c r="IKN3" s="48"/>
      <c r="IKO3" s="48"/>
      <c r="IKP3" s="48"/>
      <c r="IKQ3" s="48"/>
      <c r="IKR3" s="48"/>
      <c r="IKS3" s="49"/>
      <c r="IKT3" s="48"/>
      <c r="IKU3" s="48"/>
      <c r="IKV3" s="48"/>
      <c r="IKW3" s="48"/>
      <c r="IKX3" s="48"/>
      <c r="IKY3" s="48"/>
      <c r="IKZ3" s="48"/>
      <c r="ILA3" s="48"/>
      <c r="ILB3" s="48"/>
      <c r="ILC3" s="48"/>
      <c r="ILD3" s="48"/>
      <c r="ILE3" s="48"/>
      <c r="ILF3" s="48"/>
      <c r="ILG3" s="49"/>
      <c r="ILH3" s="48"/>
      <c r="ILI3" s="48"/>
      <c r="ILJ3" s="48"/>
      <c r="ILK3" s="48"/>
      <c r="ILL3" s="48"/>
      <c r="ILM3" s="48"/>
      <c r="ILN3" s="48"/>
      <c r="ILO3" s="48"/>
      <c r="ILP3" s="48"/>
      <c r="ILQ3" s="48"/>
      <c r="ILR3" s="48"/>
      <c r="ILS3" s="48"/>
      <c r="ILT3" s="48"/>
      <c r="ILU3" s="49"/>
      <c r="ILV3" s="48"/>
      <c r="ILW3" s="48"/>
      <c r="ILX3" s="48"/>
      <c r="ILY3" s="48"/>
      <c r="ILZ3" s="48"/>
      <c r="IMA3" s="48"/>
      <c r="IMB3" s="48"/>
      <c r="IMC3" s="48"/>
      <c r="IMD3" s="48"/>
      <c r="IME3" s="48"/>
      <c r="IMF3" s="48"/>
      <c r="IMG3" s="48"/>
      <c r="IMH3" s="48"/>
      <c r="IMI3" s="49"/>
      <c r="IMJ3" s="48"/>
      <c r="IMK3" s="48"/>
      <c r="IML3" s="48"/>
      <c r="IMM3" s="48"/>
      <c r="IMN3" s="48"/>
      <c r="IMO3" s="48"/>
      <c r="IMP3" s="48"/>
      <c r="IMQ3" s="48"/>
      <c r="IMR3" s="48"/>
      <c r="IMS3" s="48"/>
      <c r="IMT3" s="48"/>
      <c r="IMU3" s="48"/>
      <c r="IMV3" s="48"/>
      <c r="IMW3" s="49"/>
      <c r="IMX3" s="48"/>
      <c r="IMY3" s="48"/>
      <c r="IMZ3" s="48"/>
      <c r="INA3" s="48"/>
      <c r="INB3" s="48"/>
      <c r="INC3" s="48"/>
      <c r="IND3" s="48"/>
      <c r="INE3" s="48"/>
      <c r="INF3" s="48"/>
      <c r="ING3" s="48"/>
      <c r="INH3" s="48"/>
      <c r="INI3" s="48"/>
      <c r="INJ3" s="48"/>
      <c r="INK3" s="49"/>
      <c r="INL3" s="48"/>
      <c r="INM3" s="48"/>
      <c r="INN3" s="48"/>
      <c r="INO3" s="48"/>
      <c r="INP3" s="48"/>
      <c r="INQ3" s="48"/>
      <c r="INR3" s="48"/>
      <c r="INS3" s="48"/>
      <c r="INT3" s="48"/>
      <c r="INU3" s="48"/>
      <c r="INV3" s="48"/>
      <c r="INW3" s="48"/>
      <c r="INX3" s="48"/>
      <c r="INY3" s="49"/>
      <c r="INZ3" s="48"/>
      <c r="IOA3" s="48"/>
      <c r="IOB3" s="48"/>
      <c r="IOC3" s="48"/>
      <c r="IOD3" s="48"/>
      <c r="IOE3" s="48"/>
      <c r="IOF3" s="48"/>
      <c r="IOG3" s="48"/>
      <c r="IOH3" s="48"/>
      <c r="IOI3" s="48"/>
      <c r="IOJ3" s="48"/>
      <c r="IOK3" s="48"/>
      <c r="IOL3" s="48"/>
      <c r="IOM3" s="49"/>
      <c r="ION3" s="48"/>
      <c r="IOO3" s="48"/>
      <c r="IOP3" s="48"/>
      <c r="IOQ3" s="48"/>
      <c r="IOR3" s="48"/>
      <c r="IOS3" s="48"/>
      <c r="IOT3" s="48"/>
      <c r="IOU3" s="48"/>
      <c r="IOV3" s="48"/>
      <c r="IOW3" s="48"/>
      <c r="IOX3" s="48"/>
      <c r="IOY3" s="48"/>
      <c r="IOZ3" s="48"/>
      <c r="IPA3" s="49"/>
      <c r="IPB3" s="48"/>
      <c r="IPC3" s="48"/>
      <c r="IPD3" s="48"/>
      <c r="IPE3" s="48"/>
      <c r="IPF3" s="48"/>
      <c r="IPG3" s="48"/>
      <c r="IPH3" s="48"/>
      <c r="IPI3" s="48"/>
      <c r="IPJ3" s="48"/>
      <c r="IPK3" s="48"/>
      <c r="IPL3" s="48"/>
      <c r="IPM3" s="48"/>
      <c r="IPN3" s="48"/>
      <c r="IPO3" s="49"/>
      <c r="IPP3" s="48"/>
      <c r="IPQ3" s="48"/>
      <c r="IPR3" s="48"/>
      <c r="IPS3" s="48"/>
      <c r="IPT3" s="48"/>
      <c r="IPU3" s="48"/>
      <c r="IPV3" s="48"/>
      <c r="IPW3" s="48"/>
      <c r="IPX3" s="48"/>
      <c r="IPY3" s="48"/>
      <c r="IPZ3" s="48"/>
      <c r="IQA3" s="48"/>
      <c r="IQB3" s="48"/>
      <c r="IQC3" s="49"/>
      <c r="IQD3" s="48"/>
      <c r="IQE3" s="48"/>
      <c r="IQF3" s="48"/>
      <c r="IQG3" s="48"/>
      <c r="IQH3" s="48"/>
      <c r="IQI3" s="48"/>
      <c r="IQJ3" s="48"/>
      <c r="IQK3" s="48"/>
      <c r="IQL3" s="48"/>
      <c r="IQM3" s="48"/>
      <c r="IQN3" s="48"/>
      <c r="IQO3" s="48"/>
      <c r="IQP3" s="48"/>
      <c r="IQQ3" s="49"/>
      <c r="IQR3" s="48"/>
      <c r="IQS3" s="48"/>
      <c r="IQT3" s="48"/>
      <c r="IQU3" s="48"/>
      <c r="IQV3" s="48"/>
      <c r="IQW3" s="48"/>
      <c r="IQX3" s="48"/>
      <c r="IQY3" s="48"/>
      <c r="IQZ3" s="48"/>
      <c r="IRA3" s="48"/>
      <c r="IRB3" s="48"/>
      <c r="IRC3" s="48"/>
      <c r="IRD3" s="48"/>
      <c r="IRE3" s="49"/>
      <c r="IRF3" s="48"/>
      <c r="IRG3" s="48"/>
      <c r="IRH3" s="48"/>
      <c r="IRI3" s="48"/>
      <c r="IRJ3" s="48"/>
      <c r="IRK3" s="48"/>
      <c r="IRL3" s="48"/>
      <c r="IRM3" s="48"/>
      <c r="IRN3" s="48"/>
      <c r="IRO3" s="48"/>
      <c r="IRP3" s="48"/>
      <c r="IRQ3" s="48"/>
      <c r="IRR3" s="48"/>
      <c r="IRS3" s="49"/>
      <c r="IRT3" s="48"/>
      <c r="IRU3" s="48"/>
      <c r="IRV3" s="48"/>
      <c r="IRW3" s="48"/>
      <c r="IRX3" s="48"/>
      <c r="IRY3" s="48"/>
      <c r="IRZ3" s="48"/>
      <c r="ISA3" s="48"/>
      <c r="ISB3" s="48"/>
      <c r="ISC3" s="48"/>
      <c r="ISD3" s="48"/>
      <c r="ISE3" s="48"/>
      <c r="ISF3" s="48"/>
      <c r="ISG3" s="49"/>
      <c r="ISH3" s="48"/>
      <c r="ISI3" s="48"/>
      <c r="ISJ3" s="48"/>
      <c r="ISK3" s="48"/>
      <c r="ISL3" s="48"/>
      <c r="ISM3" s="48"/>
      <c r="ISN3" s="48"/>
      <c r="ISO3" s="48"/>
      <c r="ISP3" s="48"/>
      <c r="ISQ3" s="48"/>
      <c r="ISR3" s="48"/>
      <c r="ISS3" s="48"/>
      <c r="IST3" s="48"/>
      <c r="ISU3" s="49"/>
      <c r="ISV3" s="48"/>
      <c r="ISW3" s="48"/>
      <c r="ISX3" s="48"/>
      <c r="ISY3" s="48"/>
      <c r="ISZ3" s="48"/>
      <c r="ITA3" s="48"/>
      <c r="ITB3" s="48"/>
      <c r="ITC3" s="48"/>
      <c r="ITD3" s="48"/>
      <c r="ITE3" s="48"/>
      <c r="ITF3" s="48"/>
      <c r="ITG3" s="48"/>
      <c r="ITH3" s="48"/>
      <c r="ITI3" s="49"/>
      <c r="ITJ3" s="48"/>
      <c r="ITK3" s="48"/>
      <c r="ITL3" s="48"/>
      <c r="ITM3" s="48"/>
      <c r="ITN3" s="48"/>
      <c r="ITO3" s="48"/>
      <c r="ITP3" s="48"/>
      <c r="ITQ3" s="48"/>
      <c r="ITR3" s="48"/>
      <c r="ITS3" s="48"/>
      <c r="ITT3" s="48"/>
      <c r="ITU3" s="48"/>
      <c r="ITV3" s="48"/>
      <c r="ITW3" s="49"/>
      <c r="ITX3" s="48"/>
      <c r="ITY3" s="48"/>
      <c r="ITZ3" s="48"/>
      <c r="IUA3" s="48"/>
      <c r="IUB3" s="48"/>
      <c r="IUC3" s="48"/>
      <c r="IUD3" s="48"/>
      <c r="IUE3" s="48"/>
      <c r="IUF3" s="48"/>
      <c r="IUG3" s="48"/>
      <c r="IUH3" s="48"/>
      <c r="IUI3" s="48"/>
      <c r="IUJ3" s="48"/>
      <c r="IUK3" s="49"/>
      <c r="IUL3" s="48"/>
      <c r="IUM3" s="48"/>
      <c r="IUN3" s="48"/>
      <c r="IUO3" s="48"/>
      <c r="IUP3" s="48"/>
      <c r="IUQ3" s="48"/>
      <c r="IUR3" s="48"/>
      <c r="IUS3" s="48"/>
      <c r="IUT3" s="48"/>
      <c r="IUU3" s="48"/>
      <c r="IUV3" s="48"/>
      <c r="IUW3" s="48"/>
      <c r="IUX3" s="48"/>
      <c r="IUY3" s="49"/>
      <c r="IUZ3" s="48"/>
      <c r="IVA3" s="48"/>
      <c r="IVB3" s="48"/>
      <c r="IVC3" s="48"/>
      <c r="IVD3" s="48"/>
      <c r="IVE3" s="48"/>
      <c r="IVF3" s="48"/>
      <c r="IVG3" s="48"/>
      <c r="IVH3" s="48"/>
      <c r="IVI3" s="48"/>
      <c r="IVJ3" s="48"/>
      <c r="IVK3" s="48"/>
      <c r="IVL3" s="48"/>
      <c r="IVM3" s="49"/>
      <c r="IVN3" s="48"/>
      <c r="IVO3" s="48"/>
      <c r="IVP3" s="48"/>
      <c r="IVQ3" s="48"/>
      <c r="IVR3" s="48"/>
      <c r="IVS3" s="48"/>
      <c r="IVT3" s="48"/>
      <c r="IVU3" s="48"/>
      <c r="IVV3" s="48"/>
      <c r="IVW3" s="48"/>
      <c r="IVX3" s="48"/>
      <c r="IVY3" s="48"/>
      <c r="IVZ3" s="48"/>
      <c r="IWA3" s="49"/>
      <c r="IWB3" s="48"/>
      <c r="IWC3" s="48"/>
      <c r="IWD3" s="48"/>
      <c r="IWE3" s="48"/>
      <c r="IWF3" s="48"/>
      <c r="IWG3" s="48"/>
      <c r="IWH3" s="48"/>
      <c r="IWI3" s="48"/>
      <c r="IWJ3" s="48"/>
      <c r="IWK3" s="48"/>
      <c r="IWL3" s="48"/>
      <c r="IWM3" s="48"/>
      <c r="IWN3" s="48"/>
      <c r="IWO3" s="49"/>
      <c r="IWP3" s="48"/>
      <c r="IWQ3" s="48"/>
      <c r="IWR3" s="48"/>
      <c r="IWS3" s="48"/>
      <c r="IWT3" s="48"/>
      <c r="IWU3" s="48"/>
      <c r="IWV3" s="48"/>
      <c r="IWW3" s="48"/>
      <c r="IWX3" s="48"/>
      <c r="IWY3" s="48"/>
      <c r="IWZ3" s="48"/>
      <c r="IXA3" s="48"/>
      <c r="IXB3" s="48"/>
      <c r="IXC3" s="49"/>
      <c r="IXD3" s="48"/>
      <c r="IXE3" s="48"/>
      <c r="IXF3" s="48"/>
      <c r="IXG3" s="48"/>
      <c r="IXH3" s="48"/>
      <c r="IXI3" s="48"/>
      <c r="IXJ3" s="48"/>
      <c r="IXK3" s="48"/>
      <c r="IXL3" s="48"/>
      <c r="IXM3" s="48"/>
      <c r="IXN3" s="48"/>
      <c r="IXO3" s="48"/>
      <c r="IXP3" s="48"/>
      <c r="IXQ3" s="49"/>
      <c r="IXR3" s="48"/>
      <c r="IXS3" s="48"/>
      <c r="IXT3" s="48"/>
      <c r="IXU3" s="48"/>
      <c r="IXV3" s="48"/>
      <c r="IXW3" s="48"/>
      <c r="IXX3" s="48"/>
      <c r="IXY3" s="48"/>
      <c r="IXZ3" s="48"/>
      <c r="IYA3" s="48"/>
      <c r="IYB3" s="48"/>
      <c r="IYC3" s="48"/>
      <c r="IYD3" s="48"/>
      <c r="IYE3" s="49"/>
      <c r="IYF3" s="48"/>
      <c r="IYG3" s="48"/>
      <c r="IYH3" s="48"/>
      <c r="IYI3" s="48"/>
      <c r="IYJ3" s="48"/>
      <c r="IYK3" s="48"/>
      <c r="IYL3" s="48"/>
      <c r="IYM3" s="48"/>
      <c r="IYN3" s="48"/>
      <c r="IYO3" s="48"/>
      <c r="IYP3" s="48"/>
      <c r="IYQ3" s="48"/>
      <c r="IYR3" s="48"/>
      <c r="IYS3" s="49"/>
      <c r="IYT3" s="48"/>
      <c r="IYU3" s="48"/>
      <c r="IYV3" s="48"/>
      <c r="IYW3" s="48"/>
      <c r="IYX3" s="48"/>
      <c r="IYY3" s="48"/>
      <c r="IYZ3" s="48"/>
      <c r="IZA3" s="48"/>
      <c r="IZB3" s="48"/>
      <c r="IZC3" s="48"/>
      <c r="IZD3" s="48"/>
      <c r="IZE3" s="48"/>
      <c r="IZF3" s="48"/>
      <c r="IZG3" s="49"/>
      <c r="IZH3" s="48"/>
      <c r="IZI3" s="48"/>
      <c r="IZJ3" s="48"/>
      <c r="IZK3" s="48"/>
      <c r="IZL3" s="48"/>
      <c r="IZM3" s="48"/>
      <c r="IZN3" s="48"/>
      <c r="IZO3" s="48"/>
      <c r="IZP3" s="48"/>
      <c r="IZQ3" s="48"/>
      <c r="IZR3" s="48"/>
      <c r="IZS3" s="48"/>
      <c r="IZT3" s="48"/>
      <c r="IZU3" s="49"/>
      <c r="IZV3" s="48"/>
      <c r="IZW3" s="48"/>
      <c r="IZX3" s="48"/>
      <c r="IZY3" s="48"/>
      <c r="IZZ3" s="48"/>
      <c r="JAA3" s="48"/>
      <c r="JAB3" s="48"/>
      <c r="JAC3" s="48"/>
      <c r="JAD3" s="48"/>
      <c r="JAE3" s="48"/>
      <c r="JAF3" s="48"/>
      <c r="JAG3" s="48"/>
      <c r="JAH3" s="48"/>
      <c r="JAI3" s="49"/>
      <c r="JAJ3" s="48"/>
      <c r="JAK3" s="48"/>
      <c r="JAL3" s="48"/>
      <c r="JAM3" s="48"/>
      <c r="JAN3" s="48"/>
      <c r="JAO3" s="48"/>
      <c r="JAP3" s="48"/>
      <c r="JAQ3" s="48"/>
      <c r="JAR3" s="48"/>
      <c r="JAS3" s="48"/>
      <c r="JAT3" s="48"/>
      <c r="JAU3" s="48"/>
      <c r="JAV3" s="48"/>
      <c r="JAW3" s="49"/>
      <c r="JAX3" s="48"/>
      <c r="JAY3" s="48"/>
      <c r="JAZ3" s="48"/>
      <c r="JBA3" s="48"/>
      <c r="JBB3" s="48"/>
      <c r="JBC3" s="48"/>
      <c r="JBD3" s="48"/>
      <c r="JBE3" s="48"/>
      <c r="JBF3" s="48"/>
      <c r="JBG3" s="48"/>
      <c r="JBH3" s="48"/>
      <c r="JBI3" s="48"/>
      <c r="JBJ3" s="48"/>
      <c r="JBK3" s="49"/>
      <c r="JBL3" s="48"/>
      <c r="JBM3" s="48"/>
      <c r="JBN3" s="48"/>
      <c r="JBO3" s="48"/>
      <c r="JBP3" s="48"/>
      <c r="JBQ3" s="48"/>
      <c r="JBR3" s="48"/>
      <c r="JBS3" s="48"/>
      <c r="JBT3" s="48"/>
      <c r="JBU3" s="48"/>
      <c r="JBV3" s="48"/>
      <c r="JBW3" s="48"/>
      <c r="JBX3" s="48"/>
      <c r="JBY3" s="49"/>
      <c r="JBZ3" s="48"/>
      <c r="JCA3" s="48"/>
      <c r="JCB3" s="48"/>
      <c r="JCC3" s="48"/>
      <c r="JCD3" s="48"/>
      <c r="JCE3" s="48"/>
      <c r="JCF3" s="48"/>
      <c r="JCG3" s="48"/>
      <c r="JCH3" s="48"/>
      <c r="JCI3" s="48"/>
      <c r="JCJ3" s="48"/>
      <c r="JCK3" s="48"/>
      <c r="JCL3" s="48"/>
      <c r="JCM3" s="49"/>
      <c r="JCN3" s="48"/>
      <c r="JCO3" s="48"/>
      <c r="JCP3" s="48"/>
      <c r="JCQ3" s="48"/>
      <c r="JCR3" s="48"/>
      <c r="JCS3" s="48"/>
      <c r="JCT3" s="48"/>
      <c r="JCU3" s="48"/>
      <c r="JCV3" s="48"/>
      <c r="JCW3" s="48"/>
      <c r="JCX3" s="48"/>
      <c r="JCY3" s="48"/>
      <c r="JCZ3" s="48"/>
      <c r="JDA3" s="49"/>
      <c r="JDB3" s="48"/>
      <c r="JDC3" s="48"/>
      <c r="JDD3" s="48"/>
      <c r="JDE3" s="48"/>
      <c r="JDF3" s="48"/>
      <c r="JDG3" s="48"/>
      <c r="JDH3" s="48"/>
      <c r="JDI3" s="48"/>
      <c r="JDJ3" s="48"/>
      <c r="JDK3" s="48"/>
      <c r="JDL3" s="48"/>
      <c r="JDM3" s="48"/>
      <c r="JDN3" s="48"/>
      <c r="JDO3" s="49"/>
      <c r="JDP3" s="48"/>
      <c r="JDQ3" s="48"/>
      <c r="JDR3" s="48"/>
      <c r="JDS3" s="48"/>
      <c r="JDT3" s="48"/>
      <c r="JDU3" s="48"/>
      <c r="JDV3" s="48"/>
      <c r="JDW3" s="48"/>
      <c r="JDX3" s="48"/>
      <c r="JDY3" s="48"/>
      <c r="JDZ3" s="48"/>
      <c r="JEA3" s="48"/>
      <c r="JEB3" s="48"/>
      <c r="JEC3" s="49"/>
      <c r="JED3" s="48"/>
      <c r="JEE3" s="48"/>
      <c r="JEF3" s="48"/>
      <c r="JEG3" s="48"/>
      <c r="JEH3" s="48"/>
      <c r="JEI3" s="48"/>
      <c r="JEJ3" s="48"/>
      <c r="JEK3" s="48"/>
      <c r="JEL3" s="48"/>
      <c r="JEM3" s="48"/>
      <c r="JEN3" s="48"/>
      <c r="JEO3" s="48"/>
      <c r="JEP3" s="48"/>
      <c r="JEQ3" s="49"/>
      <c r="JER3" s="48"/>
      <c r="JES3" s="48"/>
      <c r="JET3" s="48"/>
      <c r="JEU3" s="48"/>
      <c r="JEV3" s="48"/>
      <c r="JEW3" s="48"/>
      <c r="JEX3" s="48"/>
      <c r="JEY3" s="48"/>
      <c r="JEZ3" s="48"/>
      <c r="JFA3" s="48"/>
      <c r="JFB3" s="48"/>
      <c r="JFC3" s="48"/>
      <c r="JFD3" s="48"/>
      <c r="JFE3" s="49"/>
      <c r="JFF3" s="48"/>
      <c r="JFG3" s="48"/>
      <c r="JFH3" s="48"/>
      <c r="JFI3" s="48"/>
      <c r="JFJ3" s="48"/>
      <c r="JFK3" s="48"/>
      <c r="JFL3" s="48"/>
      <c r="JFM3" s="48"/>
      <c r="JFN3" s="48"/>
      <c r="JFO3" s="48"/>
      <c r="JFP3" s="48"/>
      <c r="JFQ3" s="48"/>
      <c r="JFR3" s="48"/>
      <c r="JFS3" s="49"/>
      <c r="JFT3" s="48"/>
      <c r="JFU3" s="48"/>
      <c r="JFV3" s="48"/>
      <c r="JFW3" s="48"/>
      <c r="JFX3" s="48"/>
      <c r="JFY3" s="48"/>
      <c r="JFZ3" s="48"/>
      <c r="JGA3" s="48"/>
      <c r="JGB3" s="48"/>
      <c r="JGC3" s="48"/>
      <c r="JGD3" s="48"/>
      <c r="JGE3" s="48"/>
      <c r="JGF3" s="48"/>
      <c r="JGG3" s="49"/>
      <c r="JGH3" s="48"/>
      <c r="JGI3" s="48"/>
      <c r="JGJ3" s="48"/>
      <c r="JGK3" s="48"/>
      <c r="JGL3" s="48"/>
      <c r="JGM3" s="48"/>
      <c r="JGN3" s="48"/>
      <c r="JGO3" s="48"/>
      <c r="JGP3" s="48"/>
      <c r="JGQ3" s="48"/>
      <c r="JGR3" s="48"/>
      <c r="JGS3" s="48"/>
      <c r="JGT3" s="48"/>
      <c r="JGU3" s="49"/>
      <c r="JGV3" s="48"/>
      <c r="JGW3" s="48"/>
      <c r="JGX3" s="48"/>
      <c r="JGY3" s="48"/>
      <c r="JGZ3" s="48"/>
      <c r="JHA3" s="48"/>
      <c r="JHB3" s="48"/>
      <c r="JHC3" s="48"/>
      <c r="JHD3" s="48"/>
      <c r="JHE3" s="48"/>
      <c r="JHF3" s="48"/>
      <c r="JHG3" s="48"/>
      <c r="JHH3" s="48"/>
      <c r="JHI3" s="49"/>
      <c r="JHJ3" s="48"/>
      <c r="JHK3" s="48"/>
      <c r="JHL3" s="48"/>
      <c r="JHM3" s="48"/>
      <c r="JHN3" s="48"/>
      <c r="JHO3" s="48"/>
      <c r="JHP3" s="48"/>
      <c r="JHQ3" s="48"/>
      <c r="JHR3" s="48"/>
      <c r="JHS3" s="48"/>
      <c r="JHT3" s="48"/>
      <c r="JHU3" s="48"/>
      <c r="JHV3" s="48"/>
      <c r="JHW3" s="49"/>
      <c r="JHX3" s="48"/>
      <c r="JHY3" s="48"/>
      <c r="JHZ3" s="48"/>
      <c r="JIA3" s="48"/>
      <c r="JIB3" s="48"/>
      <c r="JIC3" s="48"/>
      <c r="JID3" s="48"/>
      <c r="JIE3" s="48"/>
      <c r="JIF3" s="48"/>
      <c r="JIG3" s="48"/>
      <c r="JIH3" s="48"/>
      <c r="JII3" s="48"/>
      <c r="JIJ3" s="48"/>
      <c r="JIK3" s="49"/>
      <c r="JIL3" s="48"/>
      <c r="JIM3" s="48"/>
      <c r="JIN3" s="48"/>
      <c r="JIO3" s="48"/>
      <c r="JIP3" s="48"/>
      <c r="JIQ3" s="48"/>
      <c r="JIR3" s="48"/>
      <c r="JIS3" s="48"/>
      <c r="JIT3" s="48"/>
      <c r="JIU3" s="48"/>
      <c r="JIV3" s="48"/>
      <c r="JIW3" s="48"/>
      <c r="JIX3" s="48"/>
      <c r="JIY3" s="49"/>
      <c r="JIZ3" s="48"/>
      <c r="JJA3" s="48"/>
      <c r="JJB3" s="48"/>
      <c r="JJC3" s="48"/>
      <c r="JJD3" s="48"/>
      <c r="JJE3" s="48"/>
      <c r="JJF3" s="48"/>
      <c r="JJG3" s="48"/>
      <c r="JJH3" s="48"/>
      <c r="JJI3" s="48"/>
      <c r="JJJ3" s="48"/>
      <c r="JJK3" s="48"/>
      <c r="JJL3" s="48"/>
      <c r="JJM3" s="49"/>
      <c r="JJN3" s="48"/>
      <c r="JJO3" s="48"/>
      <c r="JJP3" s="48"/>
      <c r="JJQ3" s="48"/>
      <c r="JJR3" s="48"/>
      <c r="JJS3" s="48"/>
      <c r="JJT3" s="48"/>
      <c r="JJU3" s="48"/>
      <c r="JJV3" s="48"/>
      <c r="JJW3" s="48"/>
      <c r="JJX3" s="48"/>
      <c r="JJY3" s="48"/>
      <c r="JJZ3" s="48"/>
      <c r="JKA3" s="49"/>
      <c r="JKB3" s="48"/>
      <c r="JKC3" s="48"/>
      <c r="JKD3" s="48"/>
      <c r="JKE3" s="48"/>
      <c r="JKF3" s="48"/>
      <c r="JKG3" s="48"/>
      <c r="JKH3" s="48"/>
      <c r="JKI3" s="48"/>
      <c r="JKJ3" s="48"/>
      <c r="JKK3" s="48"/>
      <c r="JKL3" s="48"/>
      <c r="JKM3" s="48"/>
      <c r="JKN3" s="48"/>
      <c r="JKO3" s="49"/>
      <c r="JKP3" s="48"/>
      <c r="JKQ3" s="48"/>
      <c r="JKR3" s="48"/>
      <c r="JKS3" s="48"/>
      <c r="JKT3" s="48"/>
      <c r="JKU3" s="48"/>
      <c r="JKV3" s="48"/>
      <c r="JKW3" s="48"/>
      <c r="JKX3" s="48"/>
      <c r="JKY3" s="48"/>
      <c r="JKZ3" s="48"/>
      <c r="JLA3" s="48"/>
      <c r="JLB3" s="48"/>
      <c r="JLC3" s="49"/>
      <c r="JLD3" s="48"/>
      <c r="JLE3" s="48"/>
      <c r="JLF3" s="48"/>
      <c r="JLG3" s="48"/>
      <c r="JLH3" s="48"/>
      <c r="JLI3" s="48"/>
      <c r="JLJ3" s="48"/>
      <c r="JLK3" s="48"/>
      <c r="JLL3" s="48"/>
      <c r="JLM3" s="48"/>
      <c r="JLN3" s="48"/>
      <c r="JLO3" s="48"/>
      <c r="JLP3" s="48"/>
      <c r="JLQ3" s="49"/>
      <c r="JLR3" s="48"/>
      <c r="JLS3" s="48"/>
      <c r="JLT3" s="48"/>
      <c r="JLU3" s="48"/>
      <c r="JLV3" s="48"/>
      <c r="JLW3" s="48"/>
      <c r="JLX3" s="48"/>
      <c r="JLY3" s="48"/>
      <c r="JLZ3" s="48"/>
      <c r="JMA3" s="48"/>
      <c r="JMB3" s="48"/>
      <c r="JMC3" s="48"/>
      <c r="JMD3" s="48"/>
      <c r="JME3" s="49"/>
      <c r="JMF3" s="48"/>
      <c r="JMG3" s="48"/>
      <c r="JMH3" s="48"/>
      <c r="JMI3" s="48"/>
      <c r="JMJ3" s="48"/>
      <c r="JMK3" s="48"/>
      <c r="JML3" s="48"/>
      <c r="JMM3" s="48"/>
      <c r="JMN3" s="48"/>
      <c r="JMO3" s="48"/>
      <c r="JMP3" s="48"/>
      <c r="JMQ3" s="48"/>
      <c r="JMR3" s="48"/>
      <c r="JMS3" s="49"/>
      <c r="JMT3" s="48"/>
      <c r="JMU3" s="48"/>
      <c r="JMV3" s="48"/>
      <c r="JMW3" s="48"/>
      <c r="JMX3" s="48"/>
      <c r="JMY3" s="48"/>
      <c r="JMZ3" s="48"/>
      <c r="JNA3" s="48"/>
      <c r="JNB3" s="48"/>
      <c r="JNC3" s="48"/>
      <c r="JND3" s="48"/>
      <c r="JNE3" s="48"/>
      <c r="JNF3" s="48"/>
      <c r="JNG3" s="49"/>
      <c r="JNH3" s="48"/>
      <c r="JNI3" s="48"/>
      <c r="JNJ3" s="48"/>
      <c r="JNK3" s="48"/>
      <c r="JNL3" s="48"/>
      <c r="JNM3" s="48"/>
      <c r="JNN3" s="48"/>
      <c r="JNO3" s="48"/>
      <c r="JNP3" s="48"/>
      <c r="JNQ3" s="48"/>
      <c r="JNR3" s="48"/>
      <c r="JNS3" s="48"/>
      <c r="JNT3" s="48"/>
      <c r="JNU3" s="49"/>
      <c r="JNV3" s="48"/>
      <c r="JNW3" s="48"/>
      <c r="JNX3" s="48"/>
      <c r="JNY3" s="48"/>
      <c r="JNZ3" s="48"/>
      <c r="JOA3" s="48"/>
      <c r="JOB3" s="48"/>
      <c r="JOC3" s="48"/>
      <c r="JOD3" s="48"/>
      <c r="JOE3" s="48"/>
      <c r="JOF3" s="48"/>
      <c r="JOG3" s="48"/>
      <c r="JOH3" s="48"/>
      <c r="JOI3" s="49"/>
      <c r="JOJ3" s="48"/>
      <c r="JOK3" s="48"/>
      <c r="JOL3" s="48"/>
      <c r="JOM3" s="48"/>
      <c r="JON3" s="48"/>
      <c r="JOO3" s="48"/>
      <c r="JOP3" s="48"/>
      <c r="JOQ3" s="48"/>
      <c r="JOR3" s="48"/>
      <c r="JOS3" s="48"/>
      <c r="JOT3" s="48"/>
      <c r="JOU3" s="48"/>
      <c r="JOV3" s="48"/>
      <c r="JOW3" s="49"/>
      <c r="JOX3" s="48"/>
      <c r="JOY3" s="48"/>
      <c r="JOZ3" s="48"/>
      <c r="JPA3" s="48"/>
      <c r="JPB3" s="48"/>
      <c r="JPC3" s="48"/>
      <c r="JPD3" s="48"/>
      <c r="JPE3" s="48"/>
      <c r="JPF3" s="48"/>
      <c r="JPG3" s="48"/>
      <c r="JPH3" s="48"/>
      <c r="JPI3" s="48"/>
      <c r="JPJ3" s="48"/>
      <c r="JPK3" s="49"/>
      <c r="JPL3" s="48"/>
      <c r="JPM3" s="48"/>
      <c r="JPN3" s="48"/>
      <c r="JPO3" s="48"/>
      <c r="JPP3" s="48"/>
      <c r="JPQ3" s="48"/>
      <c r="JPR3" s="48"/>
      <c r="JPS3" s="48"/>
      <c r="JPT3" s="48"/>
      <c r="JPU3" s="48"/>
      <c r="JPV3" s="48"/>
      <c r="JPW3" s="48"/>
      <c r="JPX3" s="48"/>
      <c r="JPY3" s="49"/>
      <c r="JPZ3" s="48"/>
      <c r="JQA3" s="48"/>
      <c r="JQB3" s="48"/>
      <c r="JQC3" s="48"/>
      <c r="JQD3" s="48"/>
      <c r="JQE3" s="48"/>
      <c r="JQF3" s="48"/>
      <c r="JQG3" s="48"/>
      <c r="JQH3" s="48"/>
      <c r="JQI3" s="48"/>
      <c r="JQJ3" s="48"/>
      <c r="JQK3" s="48"/>
      <c r="JQL3" s="48"/>
      <c r="JQM3" s="49"/>
      <c r="JQN3" s="48"/>
      <c r="JQO3" s="48"/>
      <c r="JQP3" s="48"/>
      <c r="JQQ3" s="48"/>
      <c r="JQR3" s="48"/>
      <c r="JQS3" s="48"/>
      <c r="JQT3" s="48"/>
      <c r="JQU3" s="48"/>
      <c r="JQV3" s="48"/>
      <c r="JQW3" s="48"/>
      <c r="JQX3" s="48"/>
      <c r="JQY3" s="48"/>
      <c r="JQZ3" s="48"/>
      <c r="JRA3" s="49"/>
      <c r="JRB3" s="48"/>
      <c r="JRC3" s="48"/>
      <c r="JRD3" s="48"/>
      <c r="JRE3" s="48"/>
      <c r="JRF3" s="48"/>
      <c r="JRG3" s="48"/>
      <c r="JRH3" s="48"/>
      <c r="JRI3" s="48"/>
      <c r="JRJ3" s="48"/>
      <c r="JRK3" s="48"/>
      <c r="JRL3" s="48"/>
      <c r="JRM3" s="48"/>
      <c r="JRN3" s="48"/>
      <c r="JRO3" s="49"/>
      <c r="JRP3" s="48"/>
      <c r="JRQ3" s="48"/>
      <c r="JRR3" s="48"/>
      <c r="JRS3" s="48"/>
      <c r="JRT3" s="48"/>
      <c r="JRU3" s="48"/>
      <c r="JRV3" s="48"/>
      <c r="JRW3" s="48"/>
      <c r="JRX3" s="48"/>
      <c r="JRY3" s="48"/>
      <c r="JRZ3" s="48"/>
      <c r="JSA3" s="48"/>
      <c r="JSB3" s="48"/>
      <c r="JSC3" s="49"/>
      <c r="JSD3" s="48"/>
      <c r="JSE3" s="48"/>
      <c r="JSF3" s="48"/>
      <c r="JSG3" s="48"/>
      <c r="JSH3" s="48"/>
      <c r="JSI3" s="48"/>
      <c r="JSJ3" s="48"/>
      <c r="JSK3" s="48"/>
      <c r="JSL3" s="48"/>
      <c r="JSM3" s="48"/>
      <c r="JSN3" s="48"/>
      <c r="JSO3" s="48"/>
      <c r="JSP3" s="48"/>
      <c r="JSQ3" s="49"/>
      <c r="JSR3" s="48"/>
      <c r="JSS3" s="48"/>
      <c r="JST3" s="48"/>
      <c r="JSU3" s="48"/>
      <c r="JSV3" s="48"/>
      <c r="JSW3" s="48"/>
      <c r="JSX3" s="48"/>
      <c r="JSY3" s="48"/>
      <c r="JSZ3" s="48"/>
      <c r="JTA3" s="48"/>
      <c r="JTB3" s="48"/>
      <c r="JTC3" s="48"/>
      <c r="JTD3" s="48"/>
      <c r="JTE3" s="49"/>
      <c r="JTF3" s="48"/>
      <c r="JTG3" s="48"/>
      <c r="JTH3" s="48"/>
      <c r="JTI3" s="48"/>
      <c r="JTJ3" s="48"/>
      <c r="JTK3" s="48"/>
      <c r="JTL3" s="48"/>
      <c r="JTM3" s="48"/>
      <c r="JTN3" s="48"/>
      <c r="JTO3" s="48"/>
      <c r="JTP3" s="48"/>
      <c r="JTQ3" s="48"/>
      <c r="JTR3" s="48"/>
      <c r="JTS3" s="49"/>
      <c r="JTT3" s="48"/>
      <c r="JTU3" s="48"/>
      <c r="JTV3" s="48"/>
      <c r="JTW3" s="48"/>
      <c r="JTX3" s="48"/>
      <c r="JTY3" s="48"/>
      <c r="JTZ3" s="48"/>
      <c r="JUA3" s="48"/>
      <c r="JUB3" s="48"/>
      <c r="JUC3" s="48"/>
      <c r="JUD3" s="48"/>
      <c r="JUE3" s="48"/>
      <c r="JUF3" s="48"/>
      <c r="JUG3" s="49"/>
      <c r="JUH3" s="48"/>
      <c r="JUI3" s="48"/>
      <c r="JUJ3" s="48"/>
      <c r="JUK3" s="48"/>
      <c r="JUL3" s="48"/>
      <c r="JUM3" s="48"/>
      <c r="JUN3" s="48"/>
      <c r="JUO3" s="48"/>
      <c r="JUP3" s="48"/>
      <c r="JUQ3" s="48"/>
      <c r="JUR3" s="48"/>
      <c r="JUS3" s="48"/>
      <c r="JUT3" s="48"/>
      <c r="JUU3" s="49"/>
      <c r="JUV3" s="48"/>
      <c r="JUW3" s="48"/>
      <c r="JUX3" s="48"/>
      <c r="JUY3" s="48"/>
      <c r="JUZ3" s="48"/>
      <c r="JVA3" s="48"/>
      <c r="JVB3" s="48"/>
      <c r="JVC3" s="48"/>
      <c r="JVD3" s="48"/>
      <c r="JVE3" s="48"/>
      <c r="JVF3" s="48"/>
      <c r="JVG3" s="48"/>
      <c r="JVH3" s="48"/>
      <c r="JVI3" s="49"/>
      <c r="JVJ3" s="48"/>
      <c r="JVK3" s="48"/>
      <c r="JVL3" s="48"/>
      <c r="JVM3" s="48"/>
      <c r="JVN3" s="48"/>
      <c r="JVO3" s="48"/>
      <c r="JVP3" s="48"/>
      <c r="JVQ3" s="48"/>
      <c r="JVR3" s="48"/>
      <c r="JVS3" s="48"/>
      <c r="JVT3" s="48"/>
      <c r="JVU3" s="48"/>
      <c r="JVV3" s="48"/>
      <c r="JVW3" s="49"/>
      <c r="JVX3" s="48"/>
      <c r="JVY3" s="48"/>
      <c r="JVZ3" s="48"/>
      <c r="JWA3" s="48"/>
      <c r="JWB3" s="48"/>
      <c r="JWC3" s="48"/>
      <c r="JWD3" s="48"/>
      <c r="JWE3" s="48"/>
      <c r="JWF3" s="48"/>
      <c r="JWG3" s="48"/>
      <c r="JWH3" s="48"/>
      <c r="JWI3" s="48"/>
      <c r="JWJ3" s="48"/>
      <c r="JWK3" s="49"/>
      <c r="JWL3" s="48"/>
      <c r="JWM3" s="48"/>
      <c r="JWN3" s="48"/>
      <c r="JWO3" s="48"/>
      <c r="JWP3" s="48"/>
      <c r="JWQ3" s="48"/>
      <c r="JWR3" s="48"/>
      <c r="JWS3" s="48"/>
      <c r="JWT3" s="48"/>
      <c r="JWU3" s="48"/>
      <c r="JWV3" s="48"/>
      <c r="JWW3" s="48"/>
      <c r="JWX3" s="48"/>
      <c r="JWY3" s="49"/>
      <c r="JWZ3" s="48"/>
      <c r="JXA3" s="48"/>
      <c r="JXB3" s="48"/>
      <c r="JXC3" s="48"/>
      <c r="JXD3" s="48"/>
      <c r="JXE3" s="48"/>
      <c r="JXF3" s="48"/>
      <c r="JXG3" s="48"/>
      <c r="JXH3" s="48"/>
      <c r="JXI3" s="48"/>
      <c r="JXJ3" s="48"/>
      <c r="JXK3" s="48"/>
      <c r="JXL3" s="48"/>
      <c r="JXM3" s="49"/>
      <c r="JXN3" s="48"/>
      <c r="JXO3" s="48"/>
      <c r="JXP3" s="48"/>
      <c r="JXQ3" s="48"/>
      <c r="JXR3" s="48"/>
      <c r="JXS3" s="48"/>
      <c r="JXT3" s="48"/>
      <c r="JXU3" s="48"/>
      <c r="JXV3" s="48"/>
      <c r="JXW3" s="48"/>
      <c r="JXX3" s="48"/>
      <c r="JXY3" s="48"/>
      <c r="JXZ3" s="48"/>
      <c r="JYA3" s="49"/>
      <c r="JYB3" s="48"/>
      <c r="JYC3" s="48"/>
      <c r="JYD3" s="48"/>
      <c r="JYE3" s="48"/>
      <c r="JYF3" s="48"/>
      <c r="JYG3" s="48"/>
      <c r="JYH3" s="48"/>
      <c r="JYI3" s="48"/>
      <c r="JYJ3" s="48"/>
      <c r="JYK3" s="48"/>
      <c r="JYL3" s="48"/>
      <c r="JYM3" s="48"/>
      <c r="JYN3" s="48"/>
      <c r="JYO3" s="49"/>
      <c r="JYP3" s="48"/>
      <c r="JYQ3" s="48"/>
      <c r="JYR3" s="48"/>
      <c r="JYS3" s="48"/>
      <c r="JYT3" s="48"/>
      <c r="JYU3" s="48"/>
      <c r="JYV3" s="48"/>
      <c r="JYW3" s="48"/>
      <c r="JYX3" s="48"/>
      <c r="JYY3" s="48"/>
      <c r="JYZ3" s="48"/>
      <c r="JZA3" s="48"/>
      <c r="JZB3" s="48"/>
      <c r="JZC3" s="49"/>
      <c r="JZD3" s="48"/>
      <c r="JZE3" s="48"/>
      <c r="JZF3" s="48"/>
      <c r="JZG3" s="48"/>
      <c r="JZH3" s="48"/>
      <c r="JZI3" s="48"/>
      <c r="JZJ3" s="48"/>
      <c r="JZK3" s="48"/>
      <c r="JZL3" s="48"/>
      <c r="JZM3" s="48"/>
      <c r="JZN3" s="48"/>
      <c r="JZO3" s="48"/>
      <c r="JZP3" s="48"/>
      <c r="JZQ3" s="49"/>
      <c r="JZR3" s="48"/>
      <c r="JZS3" s="48"/>
      <c r="JZT3" s="48"/>
      <c r="JZU3" s="48"/>
      <c r="JZV3" s="48"/>
      <c r="JZW3" s="48"/>
      <c r="JZX3" s="48"/>
      <c r="JZY3" s="48"/>
      <c r="JZZ3" s="48"/>
      <c r="KAA3" s="48"/>
      <c r="KAB3" s="48"/>
      <c r="KAC3" s="48"/>
      <c r="KAD3" s="48"/>
      <c r="KAE3" s="49"/>
      <c r="KAF3" s="48"/>
      <c r="KAG3" s="48"/>
      <c r="KAH3" s="48"/>
      <c r="KAI3" s="48"/>
      <c r="KAJ3" s="48"/>
      <c r="KAK3" s="48"/>
      <c r="KAL3" s="48"/>
      <c r="KAM3" s="48"/>
      <c r="KAN3" s="48"/>
      <c r="KAO3" s="48"/>
      <c r="KAP3" s="48"/>
      <c r="KAQ3" s="48"/>
      <c r="KAR3" s="48"/>
      <c r="KAS3" s="49"/>
      <c r="KAT3" s="48"/>
      <c r="KAU3" s="48"/>
      <c r="KAV3" s="48"/>
      <c r="KAW3" s="48"/>
      <c r="KAX3" s="48"/>
      <c r="KAY3" s="48"/>
      <c r="KAZ3" s="48"/>
      <c r="KBA3" s="48"/>
      <c r="KBB3" s="48"/>
      <c r="KBC3" s="48"/>
      <c r="KBD3" s="48"/>
      <c r="KBE3" s="48"/>
      <c r="KBF3" s="48"/>
      <c r="KBG3" s="49"/>
      <c r="KBH3" s="48"/>
      <c r="KBI3" s="48"/>
      <c r="KBJ3" s="48"/>
      <c r="KBK3" s="48"/>
      <c r="KBL3" s="48"/>
      <c r="KBM3" s="48"/>
      <c r="KBN3" s="48"/>
      <c r="KBO3" s="48"/>
      <c r="KBP3" s="48"/>
      <c r="KBQ3" s="48"/>
      <c r="KBR3" s="48"/>
      <c r="KBS3" s="48"/>
      <c r="KBT3" s="48"/>
      <c r="KBU3" s="49"/>
      <c r="KBV3" s="48"/>
      <c r="KBW3" s="48"/>
      <c r="KBX3" s="48"/>
      <c r="KBY3" s="48"/>
      <c r="KBZ3" s="48"/>
      <c r="KCA3" s="48"/>
      <c r="KCB3" s="48"/>
      <c r="KCC3" s="48"/>
      <c r="KCD3" s="48"/>
      <c r="KCE3" s="48"/>
      <c r="KCF3" s="48"/>
      <c r="KCG3" s="48"/>
      <c r="KCH3" s="48"/>
      <c r="KCI3" s="49"/>
      <c r="KCJ3" s="48"/>
      <c r="KCK3" s="48"/>
      <c r="KCL3" s="48"/>
      <c r="KCM3" s="48"/>
      <c r="KCN3" s="48"/>
      <c r="KCO3" s="48"/>
      <c r="KCP3" s="48"/>
      <c r="KCQ3" s="48"/>
      <c r="KCR3" s="48"/>
      <c r="KCS3" s="48"/>
      <c r="KCT3" s="48"/>
      <c r="KCU3" s="48"/>
      <c r="KCV3" s="48"/>
      <c r="KCW3" s="49"/>
      <c r="KCX3" s="48"/>
      <c r="KCY3" s="48"/>
      <c r="KCZ3" s="48"/>
      <c r="KDA3" s="48"/>
      <c r="KDB3" s="48"/>
      <c r="KDC3" s="48"/>
      <c r="KDD3" s="48"/>
      <c r="KDE3" s="48"/>
      <c r="KDF3" s="48"/>
      <c r="KDG3" s="48"/>
      <c r="KDH3" s="48"/>
      <c r="KDI3" s="48"/>
      <c r="KDJ3" s="48"/>
      <c r="KDK3" s="49"/>
      <c r="KDL3" s="48"/>
      <c r="KDM3" s="48"/>
      <c r="KDN3" s="48"/>
      <c r="KDO3" s="48"/>
      <c r="KDP3" s="48"/>
      <c r="KDQ3" s="48"/>
      <c r="KDR3" s="48"/>
      <c r="KDS3" s="48"/>
      <c r="KDT3" s="48"/>
      <c r="KDU3" s="48"/>
      <c r="KDV3" s="48"/>
      <c r="KDW3" s="48"/>
      <c r="KDX3" s="48"/>
      <c r="KDY3" s="49"/>
      <c r="KDZ3" s="48"/>
      <c r="KEA3" s="48"/>
      <c r="KEB3" s="48"/>
      <c r="KEC3" s="48"/>
      <c r="KED3" s="48"/>
      <c r="KEE3" s="48"/>
      <c r="KEF3" s="48"/>
      <c r="KEG3" s="48"/>
      <c r="KEH3" s="48"/>
      <c r="KEI3" s="48"/>
      <c r="KEJ3" s="48"/>
      <c r="KEK3" s="48"/>
      <c r="KEL3" s="48"/>
      <c r="KEM3" s="49"/>
      <c r="KEN3" s="48"/>
      <c r="KEO3" s="48"/>
      <c r="KEP3" s="48"/>
      <c r="KEQ3" s="48"/>
      <c r="KER3" s="48"/>
      <c r="KES3" s="48"/>
      <c r="KET3" s="48"/>
      <c r="KEU3" s="48"/>
      <c r="KEV3" s="48"/>
      <c r="KEW3" s="48"/>
      <c r="KEX3" s="48"/>
      <c r="KEY3" s="48"/>
      <c r="KEZ3" s="48"/>
      <c r="KFA3" s="49"/>
      <c r="KFB3" s="48"/>
      <c r="KFC3" s="48"/>
      <c r="KFD3" s="48"/>
      <c r="KFE3" s="48"/>
      <c r="KFF3" s="48"/>
      <c r="KFG3" s="48"/>
      <c r="KFH3" s="48"/>
      <c r="KFI3" s="48"/>
      <c r="KFJ3" s="48"/>
      <c r="KFK3" s="48"/>
      <c r="KFL3" s="48"/>
      <c r="KFM3" s="48"/>
      <c r="KFN3" s="48"/>
      <c r="KFO3" s="49"/>
      <c r="KFP3" s="48"/>
      <c r="KFQ3" s="48"/>
      <c r="KFR3" s="48"/>
      <c r="KFS3" s="48"/>
      <c r="KFT3" s="48"/>
      <c r="KFU3" s="48"/>
      <c r="KFV3" s="48"/>
      <c r="KFW3" s="48"/>
      <c r="KFX3" s="48"/>
      <c r="KFY3" s="48"/>
      <c r="KFZ3" s="48"/>
      <c r="KGA3" s="48"/>
      <c r="KGB3" s="48"/>
      <c r="KGC3" s="49"/>
      <c r="KGD3" s="48"/>
      <c r="KGE3" s="48"/>
      <c r="KGF3" s="48"/>
      <c r="KGG3" s="48"/>
      <c r="KGH3" s="48"/>
      <c r="KGI3" s="48"/>
      <c r="KGJ3" s="48"/>
      <c r="KGK3" s="48"/>
      <c r="KGL3" s="48"/>
      <c r="KGM3" s="48"/>
      <c r="KGN3" s="48"/>
      <c r="KGO3" s="48"/>
      <c r="KGP3" s="48"/>
      <c r="KGQ3" s="49"/>
      <c r="KGR3" s="48"/>
      <c r="KGS3" s="48"/>
      <c r="KGT3" s="48"/>
      <c r="KGU3" s="48"/>
      <c r="KGV3" s="48"/>
      <c r="KGW3" s="48"/>
      <c r="KGX3" s="48"/>
      <c r="KGY3" s="48"/>
      <c r="KGZ3" s="48"/>
      <c r="KHA3" s="48"/>
      <c r="KHB3" s="48"/>
      <c r="KHC3" s="48"/>
      <c r="KHD3" s="48"/>
      <c r="KHE3" s="49"/>
      <c r="KHF3" s="48"/>
      <c r="KHG3" s="48"/>
      <c r="KHH3" s="48"/>
      <c r="KHI3" s="48"/>
      <c r="KHJ3" s="48"/>
      <c r="KHK3" s="48"/>
      <c r="KHL3" s="48"/>
      <c r="KHM3" s="48"/>
      <c r="KHN3" s="48"/>
      <c r="KHO3" s="48"/>
      <c r="KHP3" s="48"/>
      <c r="KHQ3" s="48"/>
      <c r="KHR3" s="48"/>
      <c r="KHS3" s="49"/>
      <c r="KHT3" s="48"/>
      <c r="KHU3" s="48"/>
      <c r="KHV3" s="48"/>
      <c r="KHW3" s="48"/>
      <c r="KHX3" s="48"/>
      <c r="KHY3" s="48"/>
      <c r="KHZ3" s="48"/>
      <c r="KIA3" s="48"/>
      <c r="KIB3" s="48"/>
      <c r="KIC3" s="48"/>
      <c r="KID3" s="48"/>
      <c r="KIE3" s="48"/>
      <c r="KIF3" s="48"/>
      <c r="KIG3" s="49"/>
      <c r="KIH3" s="48"/>
      <c r="KII3" s="48"/>
      <c r="KIJ3" s="48"/>
      <c r="KIK3" s="48"/>
      <c r="KIL3" s="48"/>
      <c r="KIM3" s="48"/>
      <c r="KIN3" s="48"/>
      <c r="KIO3" s="48"/>
      <c r="KIP3" s="48"/>
      <c r="KIQ3" s="48"/>
      <c r="KIR3" s="48"/>
      <c r="KIS3" s="48"/>
      <c r="KIT3" s="48"/>
      <c r="KIU3" s="49"/>
      <c r="KIV3" s="48"/>
      <c r="KIW3" s="48"/>
      <c r="KIX3" s="48"/>
      <c r="KIY3" s="48"/>
      <c r="KIZ3" s="48"/>
      <c r="KJA3" s="48"/>
      <c r="KJB3" s="48"/>
      <c r="KJC3" s="48"/>
      <c r="KJD3" s="48"/>
      <c r="KJE3" s="48"/>
      <c r="KJF3" s="48"/>
      <c r="KJG3" s="48"/>
      <c r="KJH3" s="48"/>
      <c r="KJI3" s="49"/>
      <c r="KJJ3" s="48"/>
      <c r="KJK3" s="48"/>
      <c r="KJL3" s="48"/>
      <c r="KJM3" s="48"/>
      <c r="KJN3" s="48"/>
      <c r="KJO3" s="48"/>
      <c r="KJP3" s="48"/>
      <c r="KJQ3" s="48"/>
      <c r="KJR3" s="48"/>
      <c r="KJS3" s="48"/>
      <c r="KJT3" s="48"/>
      <c r="KJU3" s="48"/>
      <c r="KJV3" s="48"/>
      <c r="KJW3" s="49"/>
      <c r="KJX3" s="48"/>
      <c r="KJY3" s="48"/>
      <c r="KJZ3" s="48"/>
      <c r="KKA3" s="48"/>
      <c r="KKB3" s="48"/>
      <c r="KKC3" s="48"/>
      <c r="KKD3" s="48"/>
      <c r="KKE3" s="48"/>
      <c r="KKF3" s="48"/>
      <c r="KKG3" s="48"/>
      <c r="KKH3" s="48"/>
      <c r="KKI3" s="48"/>
      <c r="KKJ3" s="48"/>
      <c r="KKK3" s="49"/>
      <c r="KKL3" s="48"/>
      <c r="KKM3" s="48"/>
      <c r="KKN3" s="48"/>
      <c r="KKO3" s="48"/>
      <c r="KKP3" s="48"/>
      <c r="KKQ3" s="48"/>
      <c r="KKR3" s="48"/>
      <c r="KKS3" s="48"/>
      <c r="KKT3" s="48"/>
      <c r="KKU3" s="48"/>
      <c r="KKV3" s="48"/>
      <c r="KKW3" s="48"/>
      <c r="KKX3" s="48"/>
      <c r="KKY3" s="49"/>
      <c r="KKZ3" s="48"/>
      <c r="KLA3" s="48"/>
      <c r="KLB3" s="48"/>
      <c r="KLC3" s="48"/>
      <c r="KLD3" s="48"/>
      <c r="KLE3" s="48"/>
      <c r="KLF3" s="48"/>
      <c r="KLG3" s="48"/>
      <c r="KLH3" s="48"/>
      <c r="KLI3" s="48"/>
      <c r="KLJ3" s="48"/>
      <c r="KLK3" s="48"/>
      <c r="KLL3" s="48"/>
      <c r="KLM3" s="49"/>
      <c r="KLN3" s="48"/>
      <c r="KLO3" s="48"/>
      <c r="KLP3" s="48"/>
      <c r="KLQ3" s="48"/>
      <c r="KLR3" s="48"/>
      <c r="KLS3" s="48"/>
      <c r="KLT3" s="48"/>
      <c r="KLU3" s="48"/>
      <c r="KLV3" s="48"/>
      <c r="KLW3" s="48"/>
      <c r="KLX3" s="48"/>
      <c r="KLY3" s="48"/>
      <c r="KLZ3" s="48"/>
      <c r="KMA3" s="49"/>
      <c r="KMB3" s="48"/>
      <c r="KMC3" s="48"/>
      <c r="KMD3" s="48"/>
      <c r="KME3" s="48"/>
      <c r="KMF3" s="48"/>
      <c r="KMG3" s="48"/>
      <c r="KMH3" s="48"/>
      <c r="KMI3" s="48"/>
      <c r="KMJ3" s="48"/>
      <c r="KMK3" s="48"/>
      <c r="KML3" s="48"/>
      <c r="KMM3" s="48"/>
      <c r="KMN3" s="48"/>
      <c r="KMO3" s="49"/>
      <c r="KMP3" s="48"/>
      <c r="KMQ3" s="48"/>
      <c r="KMR3" s="48"/>
      <c r="KMS3" s="48"/>
      <c r="KMT3" s="48"/>
      <c r="KMU3" s="48"/>
      <c r="KMV3" s="48"/>
      <c r="KMW3" s="48"/>
      <c r="KMX3" s="48"/>
      <c r="KMY3" s="48"/>
      <c r="KMZ3" s="48"/>
      <c r="KNA3" s="48"/>
      <c r="KNB3" s="48"/>
      <c r="KNC3" s="49"/>
      <c r="KND3" s="48"/>
      <c r="KNE3" s="48"/>
      <c r="KNF3" s="48"/>
      <c r="KNG3" s="48"/>
      <c r="KNH3" s="48"/>
      <c r="KNI3" s="48"/>
      <c r="KNJ3" s="48"/>
      <c r="KNK3" s="48"/>
      <c r="KNL3" s="48"/>
      <c r="KNM3" s="48"/>
      <c r="KNN3" s="48"/>
      <c r="KNO3" s="48"/>
      <c r="KNP3" s="48"/>
      <c r="KNQ3" s="49"/>
      <c r="KNR3" s="48"/>
      <c r="KNS3" s="48"/>
      <c r="KNT3" s="48"/>
      <c r="KNU3" s="48"/>
      <c r="KNV3" s="48"/>
      <c r="KNW3" s="48"/>
      <c r="KNX3" s="48"/>
      <c r="KNY3" s="48"/>
      <c r="KNZ3" s="48"/>
      <c r="KOA3" s="48"/>
      <c r="KOB3" s="48"/>
      <c r="KOC3" s="48"/>
      <c r="KOD3" s="48"/>
      <c r="KOE3" s="49"/>
      <c r="KOF3" s="48"/>
      <c r="KOG3" s="48"/>
      <c r="KOH3" s="48"/>
      <c r="KOI3" s="48"/>
      <c r="KOJ3" s="48"/>
      <c r="KOK3" s="48"/>
      <c r="KOL3" s="48"/>
      <c r="KOM3" s="48"/>
      <c r="KON3" s="48"/>
      <c r="KOO3" s="48"/>
      <c r="KOP3" s="48"/>
      <c r="KOQ3" s="48"/>
      <c r="KOR3" s="48"/>
      <c r="KOS3" s="49"/>
      <c r="KOT3" s="48"/>
      <c r="KOU3" s="48"/>
      <c r="KOV3" s="48"/>
      <c r="KOW3" s="48"/>
      <c r="KOX3" s="48"/>
      <c r="KOY3" s="48"/>
      <c r="KOZ3" s="48"/>
      <c r="KPA3" s="48"/>
      <c r="KPB3" s="48"/>
      <c r="KPC3" s="48"/>
      <c r="KPD3" s="48"/>
      <c r="KPE3" s="48"/>
      <c r="KPF3" s="48"/>
      <c r="KPG3" s="49"/>
      <c r="KPH3" s="48"/>
      <c r="KPI3" s="48"/>
      <c r="KPJ3" s="48"/>
      <c r="KPK3" s="48"/>
      <c r="KPL3" s="48"/>
      <c r="KPM3" s="48"/>
      <c r="KPN3" s="48"/>
      <c r="KPO3" s="48"/>
      <c r="KPP3" s="48"/>
      <c r="KPQ3" s="48"/>
      <c r="KPR3" s="48"/>
      <c r="KPS3" s="48"/>
      <c r="KPT3" s="48"/>
      <c r="KPU3" s="49"/>
      <c r="KPV3" s="48"/>
      <c r="KPW3" s="48"/>
      <c r="KPX3" s="48"/>
      <c r="KPY3" s="48"/>
      <c r="KPZ3" s="48"/>
      <c r="KQA3" s="48"/>
      <c r="KQB3" s="48"/>
      <c r="KQC3" s="48"/>
      <c r="KQD3" s="48"/>
      <c r="KQE3" s="48"/>
      <c r="KQF3" s="48"/>
      <c r="KQG3" s="48"/>
      <c r="KQH3" s="48"/>
      <c r="KQI3" s="49"/>
      <c r="KQJ3" s="48"/>
      <c r="KQK3" s="48"/>
      <c r="KQL3" s="48"/>
      <c r="KQM3" s="48"/>
      <c r="KQN3" s="48"/>
      <c r="KQO3" s="48"/>
      <c r="KQP3" s="48"/>
      <c r="KQQ3" s="48"/>
      <c r="KQR3" s="48"/>
      <c r="KQS3" s="48"/>
      <c r="KQT3" s="48"/>
      <c r="KQU3" s="48"/>
      <c r="KQV3" s="48"/>
      <c r="KQW3" s="49"/>
      <c r="KQX3" s="48"/>
      <c r="KQY3" s="48"/>
      <c r="KQZ3" s="48"/>
      <c r="KRA3" s="48"/>
      <c r="KRB3" s="48"/>
      <c r="KRC3" s="48"/>
      <c r="KRD3" s="48"/>
      <c r="KRE3" s="48"/>
      <c r="KRF3" s="48"/>
      <c r="KRG3" s="48"/>
      <c r="KRH3" s="48"/>
      <c r="KRI3" s="48"/>
      <c r="KRJ3" s="48"/>
      <c r="KRK3" s="49"/>
      <c r="KRL3" s="48"/>
      <c r="KRM3" s="48"/>
      <c r="KRN3" s="48"/>
      <c r="KRO3" s="48"/>
      <c r="KRP3" s="48"/>
      <c r="KRQ3" s="48"/>
      <c r="KRR3" s="48"/>
      <c r="KRS3" s="48"/>
      <c r="KRT3" s="48"/>
      <c r="KRU3" s="48"/>
      <c r="KRV3" s="48"/>
      <c r="KRW3" s="48"/>
      <c r="KRX3" s="48"/>
      <c r="KRY3" s="49"/>
      <c r="KRZ3" s="48"/>
      <c r="KSA3" s="48"/>
      <c r="KSB3" s="48"/>
      <c r="KSC3" s="48"/>
      <c r="KSD3" s="48"/>
      <c r="KSE3" s="48"/>
      <c r="KSF3" s="48"/>
      <c r="KSG3" s="48"/>
      <c r="KSH3" s="48"/>
      <c r="KSI3" s="48"/>
      <c r="KSJ3" s="48"/>
      <c r="KSK3" s="48"/>
      <c r="KSL3" s="48"/>
      <c r="KSM3" s="49"/>
      <c r="KSN3" s="48"/>
      <c r="KSO3" s="48"/>
      <c r="KSP3" s="48"/>
      <c r="KSQ3" s="48"/>
      <c r="KSR3" s="48"/>
      <c r="KSS3" s="48"/>
      <c r="KST3" s="48"/>
      <c r="KSU3" s="48"/>
      <c r="KSV3" s="48"/>
      <c r="KSW3" s="48"/>
      <c r="KSX3" s="48"/>
      <c r="KSY3" s="48"/>
      <c r="KSZ3" s="48"/>
      <c r="KTA3" s="49"/>
      <c r="KTB3" s="48"/>
      <c r="KTC3" s="48"/>
      <c r="KTD3" s="48"/>
      <c r="KTE3" s="48"/>
      <c r="KTF3" s="48"/>
      <c r="KTG3" s="48"/>
      <c r="KTH3" s="48"/>
      <c r="KTI3" s="48"/>
      <c r="KTJ3" s="48"/>
      <c r="KTK3" s="48"/>
      <c r="KTL3" s="48"/>
      <c r="KTM3" s="48"/>
      <c r="KTN3" s="48"/>
      <c r="KTO3" s="49"/>
      <c r="KTP3" s="48"/>
      <c r="KTQ3" s="48"/>
      <c r="KTR3" s="48"/>
      <c r="KTS3" s="48"/>
      <c r="KTT3" s="48"/>
      <c r="KTU3" s="48"/>
      <c r="KTV3" s="48"/>
      <c r="KTW3" s="48"/>
      <c r="KTX3" s="48"/>
      <c r="KTY3" s="48"/>
      <c r="KTZ3" s="48"/>
      <c r="KUA3" s="48"/>
      <c r="KUB3" s="48"/>
      <c r="KUC3" s="49"/>
      <c r="KUD3" s="48"/>
      <c r="KUE3" s="48"/>
      <c r="KUF3" s="48"/>
      <c r="KUG3" s="48"/>
      <c r="KUH3" s="48"/>
      <c r="KUI3" s="48"/>
      <c r="KUJ3" s="48"/>
      <c r="KUK3" s="48"/>
      <c r="KUL3" s="48"/>
      <c r="KUM3" s="48"/>
      <c r="KUN3" s="48"/>
      <c r="KUO3" s="48"/>
      <c r="KUP3" s="48"/>
      <c r="KUQ3" s="49"/>
      <c r="KUR3" s="48"/>
      <c r="KUS3" s="48"/>
      <c r="KUT3" s="48"/>
      <c r="KUU3" s="48"/>
      <c r="KUV3" s="48"/>
      <c r="KUW3" s="48"/>
      <c r="KUX3" s="48"/>
      <c r="KUY3" s="48"/>
      <c r="KUZ3" s="48"/>
      <c r="KVA3" s="48"/>
      <c r="KVB3" s="48"/>
      <c r="KVC3" s="48"/>
      <c r="KVD3" s="48"/>
      <c r="KVE3" s="49"/>
      <c r="KVF3" s="48"/>
      <c r="KVG3" s="48"/>
      <c r="KVH3" s="48"/>
      <c r="KVI3" s="48"/>
      <c r="KVJ3" s="48"/>
      <c r="KVK3" s="48"/>
      <c r="KVL3" s="48"/>
      <c r="KVM3" s="48"/>
      <c r="KVN3" s="48"/>
      <c r="KVO3" s="48"/>
      <c r="KVP3" s="48"/>
      <c r="KVQ3" s="48"/>
      <c r="KVR3" s="48"/>
      <c r="KVS3" s="49"/>
      <c r="KVT3" s="48"/>
      <c r="KVU3" s="48"/>
      <c r="KVV3" s="48"/>
      <c r="KVW3" s="48"/>
      <c r="KVX3" s="48"/>
      <c r="KVY3" s="48"/>
      <c r="KVZ3" s="48"/>
      <c r="KWA3" s="48"/>
      <c r="KWB3" s="48"/>
      <c r="KWC3" s="48"/>
      <c r="KWD3" s="48"/>
      <c r="KWE3" s="48"/>
      <c r="KWF3" s="48"/>
      <c r="KWG3" s="49"/>
      <c r="KWH3" s="48"/>
      <c r="KWI3" s="48"/>
      <c r="KWJ3" s="48"/>
      <c r="KWK3" s="48"/>
      <c r="KWL3" s="48"/>
      <c r="KWM3" s="48"/>
      <c r="KWN3" s="48"/>
      <c r="KWO3" s="48"/>
      <c r="KWP3" s="48"/>
      <c r="KWQ3" s="48"/>
      <c r="KWR3" s="48"/>
      <c r="KWS3" s="48"/>
      <c r="KWT3" s="48"/>
      <c r="KWU3" s="49"/>
      <c r="KWV3" s="48"/>
      <c r="KWW3" s="48"/>
      <c r="KWX3" s="48"/>
      <c r="KWY3" s="48"/>
      <c r="KWZ3" s="48"/>
      <c r="KXA3" s="48"/>
      <c r="KXB3" s="48"/>
      <c r="KXC3" s="48"/>
      <c r="KXD3" s="48"/>
      <c r="KXE3" s="48"/>
      <c r="KXF3" s="48"/>
      <c r="KXG3" s="48"/>
      <c r="KXH3" s="48"/>
      <c r="KXI3" s="49"/>
      <c r="KXJ3" s="48"/>
      <c r="KXK3" s="48"/>
      <c r="KXL3" s="48"/>
      <c r="KXM3" s="48"/>
      <c r="KXN3" s="48"/>
      <c r="KXO3" s="48"/>
      <c r="KXP3" s="48"/>
      <c r="KXQ3" s="48"/>
      <c r="KXR3" s="48"/>
      <c r="KXS3" s="48"/>
      <c r="KXT3" s="48"/>
      <c r="KXU3" s="48"/>
      <c r="KXV3" s="48"/>
      <c r="KXW3" s="49"/>
      <c r="KXX3" s="48"/>
      <c r="KXY3" s="48"/>
      <c r="KXZ3" s="48"/>
      <c r="KYA3" s="48"/>
      <c r="KYB3" s="48"/>
      <c r="KYC3" s="48"/>
      <c r="KYD3" s="48"/>
      <c r="KYE3" s="48"/>
      <c r="KYF3" s="48"/>
      <c r="KYG3" s="48"/>
      <c r="KYH3" s="48"/>
      <c r="KYI3" s="48"/>
      <c r="KYJ3" s="48"/>
      <c r="KYK3" s="49"/>
      <c r="KYL3" s="48"/>
      <c r="KYM3" s="48"/>
      <c r="KYN3" s="48"/>
      <c r="KYO3" s="48"/>
      <c r="KYP3" s="48"/>
      <c r="KYQ3" s="48"/>
      <c r="KYR3" s="48"/>
      <c r="KYS3" s="48"/>
      <c r="KYT3" s="48"/>
      <c r="KYU3" s="48"/>
      <c r="KYV3" s="48"/>
      <c r="KYW3" s="48"/>
      <c r="KYX3" s="48"/>
      <c r="KYY3" s="49"/>
      <c r="KYZ3" s="48"/>
      <c r="KZA3" s="48"/>
      <c r="KZB3" s="48"/>
      <c r="KZC3" s="48"/>
      <c r="KZD3" s="48"/>
      <c r="KZE3" s="48"/>
      <c r="KZF3" s="48"/>
      <c r="KZG3" s="48"/>
      <c r="KZH3" s="48"/>
      <c r="KZI3" s="48"/>
      <c r="KZJ3" s="48"/>
      <c r="KZK3" s="48"/>
      <c r="KZL3" s="48"/>
      <c r="KZM3" s="49"/>
      <c r="KZN3" s="48"/>
      <c r="KZO3" s="48"/>
      <c r="KZP3" s="48"/>
      <c r="KZQ3" s="48"/>
      <c r="KZR3" s="48"/>
      <c r="KZS3" s="48"/>
      <c r="KZT3" s="48"/>
      <c r="KZU3" s="48"/>
      <c r="KZV3" s="48"/>
      <c r="KZW3" s="48"/>
      <c r="KZX3" s="48"/>
      <c r="KZY3" s="48"/>
      <c r="KZZ3" s="48"/>
      <c r="LAA3" s="49"/>
      <c r="LAB3" s="48"/>
      <c r="LAC3" s="48"/>
      <c r="LAD3" s="48"/>
      <c r="LAE3" s="48"/>
      <c r="LAF3" s="48"/>
      <c r="LAG3" s="48"/>
      <c r="LAH3" s="48"/>
      <c r="LAI3" s="48"/>
      <c r="LAJ3" s="48"/>
      <c r="LAK3" s="48"/>
      <c r="LAL3" s="48"/>
      <c r="LAM3" s="48"/>
      <c r="LAN3" s="48"/>
      <c r="LAO3" s="49"/>
      <c r="LAP3" s="48"/>
      <c r="LAQ3" s="48"/>
      <c r="LAR3" s="48"/>
      <c r="LAS3" s="48"/>
      <c r="LAT3" s="48"/>
      <c r="LAU3" s="48"/>
      <c r="LAV3" s="48"/>
      <c r="LAW3" s="48"/>
      <c r="LAX3" s="48"/>
      <c r="LAY3" s="48"/>
      <c r="LAZ3" s="48"/>
      <c r="LBA3" s="48"/>
      <c r="LBB3" s="48"/>
      <c r="LBC3" s="49"/>
      <c r="LBD3" s="48"/>
      <c r="LBE3" s="48"/>
      <c r="LBF3" s="48"/>
      <c r="LBG3" s="48"/>
      <c r="LBH3" s="48"/>
      <c r="LBI3" s="48"/>
      <c r="LBJ3" s="48"/>
      <c r="LBK3" s="48"/>
      <c r="LBL3" s="48"/>
      <c r="LBM3" s="48"/>
      <c r="LBN3" s="48"/>
      <c r="LBO3" s="48"/>
      <c r="LBP3" s="48"/>
      <c r="LBQ3" s="49"/>
      <c r="LBR3" s="48"/>
      <c r="LBS3" s="48"/>
      <c r="LBT3" s="48"/>
      <c r="LBU3" s="48"/>
      <c r="LBV3" s="48"/>
      <c r="LBW3" s="48"/>
      <c r="LBX3" s="48"/>
      <c r="LBY3" s="48"/>
      <c r="LBZ3" s="48"/>
      <c r="LCA3" s="48"/>
      <c r="LCB3" s="48"/>
      <c r="LCC3" s="48"/>
      <c r="LCD3" s="48"/>
      <c r="LCE3" s="49"/>
      <c r="LCF3" s="48"/>
      <c r="LCG3" s="48"/>
      <c r="LCH3" s="48"/>
      <c r="LCI3" s="48"/>
      <c r="LCJ3" s="48"/>
      <c r="LCK3" s="48"/>
      <c r="LCL3" s="48"/>
      <c r="LCM3" s="48"/>
      <c r="LCN3" s="48"/>
      <c r="LCO3" s="48"/>
      <c r="LCP3" s="48"/>
      <c r="LCQ3" s="48"/>
      <c r="LCR3" s="48"/>
      <c r="LCS3" s="49"/>
      <c r="LCT3" s="48"/>
      <c r="LCU3" s="48"/>
      <c r="LCV3" s="48"/>
      <c r="LCW3" s="48"/>
      <c r="LCX3" s="48"/>
      <c r="LCY3" s="48"/>
      <c r="LCZ3" s="48"/>
      <c r="LDA3" s="48"/>
      <c r="LDB3" s="48"/>
      <c r="LDC3" s="48"/>
      <c r="LDD3" s="48"/>
      <c r="LDE3" s="48"/>
      <c r="LDF3" s="48"/>
      <c r="LDG3" s="49"/>
      <c r="LDH3" s="48"/>
      <c r="LDI3" s="48"/>
      <c r="LDJ3" s="48"/>
      <c r="LDK3" s="48"/>
      <c r="LDL3" s="48"/>
      <c r="LDM3" s="48"/>
      <c r="LDN3" s="48"/>
      <c r="LDO3" s="48"/>
      <c r="LDP3" s="48"/>
      <c r="LDQ3" s="48"/>
      <c r="LDR3" s="48"/>
      <c r="LDS3" s="48"/>
      <c r="LDT3" s="48"/>
      <c r="LDU3" s="49"/>
      <c r="LDV3" s="48"/>
      <c r="LDW3" s="48"/>
      <c r="LDX3" s="48"/>
      <c r="LDY3" s="48"/>
      <c r="LDZ3" s="48"/>
      <c r="LEA3" s="48"/>
      <c r="LEB3" s="48"/>
      <c r="LEC3" s="48"/>
      <c r="LED3" s="48"/>
      <c r="LEE3" s="48"/>
      <c r="LEF3" s="48"/>
      <c r="LEG3" s="48"/>
      <c r="LEH3" s="48"/>
      <c r="LEI3" s="49"/>
      <c r="LEJ3" s="48"/>
      <c r="LEK3" s="48"/>
      <c r="LEL3" s="48"/>
      <c r="LEM3" s="48"/>
      <c r="LEN3" s="48"/>
      <c r="LEO3" s="48"/>
      <c r="LEP3" s="48"/>
      <c r="LEQ3" s="48"/>
      <c r="LER3" s="48"/>
      <c r="LES3" s="48"/>
      <c r="LET3" s="48"/>
      <c r="LEU3" s="48"/>
      <c r="LEV3" s="48"/>
      <c r="LEW3" s="49"/>
      <c r="LEX3" s="48"/>
      <c r="LEY3" s="48"/>
      <c r="LEZ3" s="48"/>
      <c r="LFA3" s="48"/>
      <c r="LFB3" s="48"/>
      <c r="LFC3" s="48"/>
      <c r="LFD3" s="48"/>
      <c r="LFE3" s="48"/>
      <c r="LFF3" s="48"/>
      <c r="LFG3" s="48"/>
      <c r="LFH3" s="48"/>
      <c r="LFI3" s="48"/>
      <c r="LFJ3" s="48"/>
      <c r="LFK3" s="49"/>
      <c r="LFL3" s="48"/>
      <c r="LFM3" s="48"/>
      <c r="LFN3" s="48"/>
      <c r="LFO3" s="48"/>
      <c r="LFP3" s="48"/>
      <c r="LFQ3" s="48"/>
      <c r="LFR3" s="48"/>
      <c r="LFS3" s="48"/>
      <c r="LFT3" s="48"/>
      <c r="LFU3" s="48"/>
      <c r="LFV3" s="48"/>
      <c r="LFW3" s="48"/>
      <c r="LFX3" s="48"/>
      <c r="LFY3" s="49"/>
      <c r="LFZ3" s="48"/>
      <c r="LGA3" s="48"/>
      <c r="LGB3" s="48"/>
      <c r="LGC3" s="48"/>
      <c r="LGD3" s="48"/>
      <c r="LGE3" s="48"/>
      <c r="LGF3" s="48"/>
      <c r="LGG3" s="48"/>
      <c r="LGH3" s="48"/>
      <c r="LGI3" s="48"/>
      <c r="LGJ3" s="48"/>
      <c r="LGK3" s="48"/>
      <c r="LGL3" s="48"/>
      <c r="LGM3" s="49"/>
      <c r="LGN3" s="48"/>
      <c r="LGO3" s="48"/>
      <c r="LGP3" s="48"/>
      <c r="LGQ3" s="48"/>
      <c r="LGR3" s="48"/>
      <c r="LGS3" s="48"/>
      <c r="LGT3" s="48"/>
      <c r="LGU3" s="48"/>
      <c r="LGV3" s="48"/>
      <c r="LGW3" s="48"/>
      <c r="LGX3" s="48"/>
      <c r="LGY3" s="48"/>
      <c r="LGZ3" s="48"/>
      <c r="LHA3" s="49"/>
      <c r="LHB3" s="48"/>
      <c r="LHC3" s="48"/>
      <c r="LHD3" s="48"/>
      <c r="LHE3" s="48"/>
      <c r="LHF3" s="48"/>
      <c r="LHG3" s="48"/>
      <c r="LHH3" s="48"/>
      <c r="LHI3" s="48"/>
      <c r="LHJ3" s="48"/>
      <c r="LHK3" s="48"/>
      <c r="LHL3" s="48"/>
      <c r="LHM3" s="48"/>
      <c r="LHN3" s="48"/>
      <c r="LHO3" s="49"/>
      <c r="LHP3" s="48"/>
      <c r="LHQ3" s="48"/>
      <c r="LHR3" s="48"/>
      <c r="LHS3" s="48"/>
      <c r="LHT3" s="48"/>
      <c r="LHU3" s="48"/>
      <c r="LHV3" s="48"/>
      <c r="LHW3" s="48"/>
      <c r="LHX3" s="48"/>
      <c r="LHY3" s="48"/>
      <c r="LHZ3" s="48"/>
      <c r="LIA3" s="48"/>
      <c r="LIB3" s="48"/>
      <c r="LIC3" s="49"/>
      <c r="LID3" s="48"/>
      <c r="LIE3" s="48"/>
      <c r="LIF3" s="48"/>
      <c r="LIG3" s="48"/>
      <c r="LIH3" s="48"/>
      <c r="LII3" s="48"/>
      <c r="LIJ3" s="48"/>
      <c r="LIK3" s="48"/>
      <c r="LIL3" s="48"/>
      <c r="LIM3" s="48"/>
      <c r="LIN3" s="48"/>
      <c r="LIO3" s="48"/>
      <c r="LIP3" s="48"/>
      <c r="LIQ3" s="49"/>
      <c r="LIR3" s="48"/>
      <c r="LIS3" s="48"/>
      <c r="LIT3" s="48"/>
      <c r="LIU3" s="48"/>
      <c r="LIV3" s="48"/>
      <c r="LIW3" s="48"/>
      <c r="LIX3" s="48"/>
      <c r="LIY3" s="48"/>
      <c r="LIZ3" s="48"/>
      <c r="LJA3" s="48"/>
      <c r="LJB3" s="48"/>
      <c r="LJC3" s="48"/>
      <c r="LJD3" s="48"/>
      <c r="LJE3" s="49"/>
      <c r="LJF3" s="48"/>
      <c r="LJG3" s="48"/>
      <c r="LJH3" s="48"/>
      <c r="LJI3" s="48"/>
      <c r="LJJ3" s="48"/>
      <c r="LJK3" s="48"/>
      <c r="LJL3" s="48"/>
      <c r="LJM3" s="48"/>
      <c r="LJN3" s="48"/>
      <c r="LJO3" s="48"/>
      <c r="LJP3" s="48"/>
      <c r="LJQ3" s="48"/>
      <c r="LJR3" s="48"/>
      <c r="LJS3" s="49"/>
      <c r="LJT3" s="48"/>
      <c r="LJU3" s="48"/>
      <c r="LJV3" s="48"/>
      <c r="LJW3" s="48"/>
      <c r="LJX3" s="48"/>
      <c r="LJY3" s="48"/>
      <c r="LJZ3" s="48"/>
      <c r="LKA3" s="48"/>
      <c r="LKB3" s="48"/>
      <c r="LKC3" s="48"/>
      <c r="LKD3" s="48"/>
      <c r="LKE3" s="48"/>
      <c r="LKF3" s="48"/>
      <c r="LKG3" s="49"/>
      <c r="LKH3" s="48"/>
      <c r="LKI3" s="48"/>
      <c r="LKJ3" s="48"/>
      <c r="LKK3" s="48"/>
      <c r="LKL3" s="48"/>
      <c r="LKM3" s="48"/>
      <c r="LKN3" s="48"/>
      <c r="LKO3" s="48"/>
      <c r="LKP3" s="48"/>
      <c r="LKQ3" s="48"/>
      <c r="LKR3" s="48"/>
      <c r="LKS3" s="48"/>
      <c r="LKT3" s="48"/>
      <c r="LKU3" s="49"/>
      <c r="LKV3" s="48"/>
      <c r="LKW3" s="48"/>
      <c r="LKX3" s="48"/>
      <c r="LKY3" s="48"/>
      <c r="LKZ3" s="48"/>
      <c r="LLA3" s="48"/>
      <c r="LLB3" s="48"/>
      <c r="LLC3" s="48"/>
      <c r="LLD3" s="48"/>
      <c r="LLE3" s="48"/>
      <c r="LLF3" s="48"/>
      <c r="LLG3" s="48"/>
      <c r="LLH3" s="48"/>
      <c r="LLI3" s="49"/>
      <c r="LLJ3" s="48"/>
      <c r="LLK3" s="48"/>
      <c r="LLL3" s="48"/>
      <c r="LLM3" s="48"/>
      <c r="LLN3" s="48"/>
      <c r="LLO3" s="48"/>
      <c r="LLP3" s="48"/>
      <c r="LLQ3" s="48"/>
      <c r="LLR3" s="48"/>
      <c r="LLS3" s="48"/>
      <c r="LLT3" s="48"/>
      <c r="LLU3" s="48"/>
      <c r="LLV3" s="48"/>
      <c r="LLW3" s="49"/>
      <c r="LLX3" s="48"/>
      <c r="LLY3" s="48"/>
      <c r="LLZ3" s="48"/>
      <c r="LMA3" s="48"/>
      <c r="LMB3" s="48"/>
      <c r="LMC3" s="48"/>
      <c r="LMD3" s="48"/>
      <c r="LME3" s="48"/>
      <c r="LMF3" s="48"/>
      <c r="LMG3" s="48"/>
      <c r="LMH3" s="48"/>
      <c r="LMI3" s="48"/>
      <c r="LMJ3" s="48"/>
      <c r="LMK3" s="49"/>
      <c r="LML3" s="48"/>
      <c r="LMM3" s="48"/>
      <c r="LMN3" s="48"/>
      <c r="LMO3" s="48"/>
      <c r="LMP3" s="48"/>
      <c r="LMQ3" s="48"/>
      <c r="LMR3" s="48"/>
      <c r="LMS3" s="48"/>
      <c r="LMT3" s="48"/>
      <c r="LMU3" s="48"/>
      <c r="LMV3" s="48"/>
      <c r="LMW3" s="48"/>
      <c r="LMX3" s="48"/>
      <c r="LMY3" s="49"/>
      <c r="LMZ3" s="48"/>
      <c r="LNA3" s="48"/>
      <c r="LNB3" s="48"/>
      <c r="LNC3" s="48"/>
      <c r="LND3" s="48"/>
      <c r="LNE3" s="48"/>
      <c r="LNF3" s="48"/>
      <c r="LNG3" s="48"/>
      <c r="LNH3" s="48"/>
      <c r="LNI3" s="48"/>
      <c r="LNJ3" s="48"/>
      <c r="LNK3" s="48"/>
      <c r="LNL3" s="48"/>
      <c r="LNM3" s="49"/>
      <c r="LNN3" s="48"/>
      <c r="LNO3" s="48"/>
      <c r="LNP3" s="48"/>
      <c r="LNQ3" s="48"/>
      <c r="LNR3" s="48"/>
      <c r="LNS3" s="48"/>
      <c r="LNT3" s="48"/>
      <c r="LNU3" s="48"/>
      <c r="LNV3" s="48"/>
      <c r="LNW3" s="48"/>
      <c r="LNX3" s="48"/>
      <c r="LNY3" s="48"/>
      <c r="LNZ3" s="48"/>
      <c r="LOA3" s="49"/>
      <c r="LOB3" s="48"/>
      <c r="LOC3" s="48"/>
      <c r="LOD3" s="48"/>
      <c r="LOE3" s="48"/>
      <c r="LOF3" s="48"/>
      <c r="LOG3" s="48"/>
      <c r="LOH3" s="48"/>
      <c r="LOI3" s="48"/>
      <c r="LOJ3" s="48"/>
      <c r="LOK3" s="48"/>
      <c r="LOL3" s="48"/>
      <c r="LOM3" s="48"/>
      <c r="LON3" s="48"/>
      <c r="LOO3" s="49"/>
      <c r="LOP3" s="48"/>
      <c r="LOQ3" s="48"/>
      <c r="LOR3" s="48"/>
      <c r="LOS3" s="48"/>
      <c r="LOT3" s="48"/>
      <c r="LOU3" s="48"/>
      <c r="LOV3" s="48"/>
      <c r="LOW3" s="48"/>
      <c r="LOX3" s="48"/>
      <c r="LOY3" s="48"/>
      <c r="LOZ3" s="48"/>
      <c r="LPA3" s="48"/>
      <c r="LPB3" s="48"/>
      <c r="LPC3" s="49"/>
      <c r="LPD3" s="48"/>
      <c r="LPE3" s="48"/>
      <c r="LPF3" s="48"/>
      <c r="LPG3" s="48"/>
      <c r="LPH3" s="48"/>
      <c r="LPI3" s="48"/>
      <c r="LPJ3" s="48"/>
      <c r="LPK3" s="48"/>
      <c r="LPL3" s="48"/>
      <c r="LPM3" s="48"/>
      <c r="LPN3" s="48"/>
      <c r="LPO3" s="48"/>
      <c r="LPP3" s="48"/>
      <c r="LPQ3" s="49"/>
      <c r="LPR3" s="48"/>
      <c r="LPS3" s="48"/>
      <c r="LPT3" s="48"/>
      <c r="LPU3" s="48"/>
      <c r="LPV3" s="48"/>
      <c r="LPW3" s="48"/>
      <c r="LPX3" s="48"/>
      <c r="LPY3" s="48"/>
      <c r="LPZ3" s="48"/>
      <c r="LQA3" s="48"/>
      <c r="LQB3" s="48"/>
      <c r="LQC3" s="48"/>
      <c r="LQD3" s="48"/>
      <c r="LQE3" s="49"/>
      <c r="LQF3" s="48"/>
      <c r="LQG3" s="48"/>
      <c r="LQH3" s="48"/>
      <c r="LQI3" s="48"/>
      <c r="LQJ3" s="48"/>
      <c r="LQK3" s="48"/>
      <c r="LQL3" s="48"/>
      <c r="LQM3" s="48"/>
      <c r="LQN3" s="48"/>
      <c r="LQO3" s="48"/>
      <c r="LQP3" s="48"/>
      <c r="LQQ3" s="48"/>
      <c r="LQR3" s="48"/>
      <c r="LQS3" s="49"/>
      <c r="LQT3" s="48"/>
      <c r="LQU3" s="48"/>
      <c r="LQV3" s="48"/>
      <c r="LQW3" s="48"/>
      <c r="LQX3" s="48"/>
      <c r="LQY3" s="48"/>
      <c r="LQZ3" s="48"/>
      <c r="LRA3" s="48"/>
      <c r="LRB3" s="48"/>
      <c r="LRC3" s="48"/>
      <c r="LRD3" s="48"/>
      <c r="LRE3" s="48"/>
      <c r="LRF3" s="48"/>
      <c r="LRG3" s="49"/>
      <c r="LRH3" s="48"/>
      <c r="LRI3" s="48"/>
      <c r="LRJ3" s="48"/>
      <c r="LRK3" s="48"/>
      <c r="LRL3" s="48"/>
      <c r="LRM3" s="48"/>
      <c r="LRN3" s="48"/>
      <c r="LRO3" s="48"/>
      <c r="LRP3" s="48"/>
      <c r="LRQ3" s="48"/>
      <c r="LRR3" s="48"/>
      <c r="LRS3" s="48"/>
      <c r="LRT3" s="48"/>
      <c r="LRU3" s="49"/>
      <c r="LRV3" s="48"/>
      <c r="LRW3" s="48"/>
      <c r="LRX3" s="48"/>
      <c r="LRY3" s="48"/>
      <c r="LRZ3" s="48"/>
      <c r="LSA3" s="48"/>
      <c r="LSB3" s="48"/>
      <c r="LSC3" s="48"/>
      <c r="LSD3" s="48"/>
      <c r="LSE3" s="48"/>
      <c r="LSF3" s="48"/>
      <c r="LSG3" s="48"/>
      <c r="LSH3" s="48"/>
      <c r="LSI3" s="49"/>
      <c r="LSJ3" s="48"/>
      <c r="LSK3" s="48"/>
      <c r="LSL3" s="48"/>
      <c r="LSM3" s="48"/>
      <c r="LSN3" s="48"/>
      <c r="LSO3" s="48"/>
      <c r="LSP3" s="48"/>
      <c r="LSQ3" s="48"/>
      <c r="LSR3" s="48"/>
      <c r="LSS3" s="48"/>
      <c r="LST3" s="48"/>
      <c r="LSU3" s="48"/>
      <c r="LSV3" s="48"/>
      <c r="LSW3" s="49"/>
      <c r="LSX3" s="48"/>
      <c r="LSY3" s="48"/>
      <c r="LSZ3" s="48"/>
      <c r="LTA3" s="48"/>
      <c r="LTB3" s="48"/>
      <c r="LTC3" s="48"/>
      <c r="LTD3" s="48"/>
      <c r="LTE3" s="48"/>
      <c r="LTF3" s="48"/>
      <c r="LTG3" s="48"/>
      <c r="LTH3" s="48"/>
      <c r="LTI3" s="48"/>
      <c r="LTJ3" s="48"/>
      <c r="LTK3" s="49"/>
      <c r="LTL3" s="48"/>
      <c r="LTM3" s="48"/>
      <c r="LTN3" s="48"/>
      <c r="LTO3" s="48"/>
      <c r="LTP3" s="48"/>
      <c r="LTQ3" s="48"/>
      <c r="LTR3" s="48"/>
      <c r="LTS3" s="48"/>
      <c r="LTT3" s="48"/>
      <c r="LTU3" s="48"/>
      <c r="LTV3" s="48"/>
      <c r="LTW3" s="48"/>
      <c r="LTX3" s="48"/>
      <c r="LTY3" s="49"/>
      <c r="LTZ3" s="48"/>
      <c r="LUA3" s="48"/>
      <c r="LUB3" s="48"/>
      <c r="LUC3" s="48"/>
      <c r="LUD3" s="48"/>
      <c r="LUE3" s="48"/>
      <c r="LUF3" s="48"/>
      <c r="LUG3" s="48"/>
      <c r="LUH3" s="48"/>
      <c r="LUI3" s="48"/>
      <c r="LUJ3" s="48"/>
      <c r="LUK3" s="48"/>
      <c r="LUL3" s="48"/>
      <c r="LUM3" s="49"/>
      <c r="LUN3" s="48"/>
      <c r="LUO3" s="48"/>
      <c r="LUP3" s="48"/>
      <c r="LUQ3" s="48"/>
      <c r="LUR3" s="48"/>
      <c r="LUS3" s="48"/>
      <c r="LUT3" s="48"/>
      <c r="LUU3" s="48"/>
      <c r="LUV3" s="48"/>
      <c r="LUW3" s="48"/>
      <c r="LUX3" s="48"/>
      <c r="LUY3" s="48"/>
      <c r="LUZ3" s="48"/>
      <c r="LVA3" s="49"/>
      <c r="LVB3" s="48"/>
      <c r="LVC3" s="48"/>
      <c r="LVD3" s="48"/>
      <c r="LVE3" s="48"/>
      <c r="LVF3" s="48"/>
      <c r="LVG3" s="48"/>
      <c r="LVH3" s="48"/>
      <c r="LVI3" s="48"/>
      <c r="LVJ3" s="48"/>
      <c r="LVK3" s="48"/>
      <c r="LVL3" s="48"/>
      <c r="LVM3" s="48"/>
      <c r="LVN3" s="48"/>
      <c r="LVO3" s="49"/>
      <c r="LVP3" s="48"/>
      <c r="LVQ3" s="48"/>
      <c r="LVR3" s="48"/>
      <c r="LVS3" s="48"/>
      <c r="LVT3" s="48"/>
      <c r="LVU3" s="48"/>
      <c r="LVV3" s="48"/>
      <c r="LVW3" s="48"/>
      <c r="LVX3" s="48"/>
      <c r="LVY3" s="48"/>
      <c r="LVZ3" s="48"/>
      <c r="LWA3" s="48"/>
      <c r="LWB3" s="48"/>
      <c r="LWC3" s="49"/>
      <c r="LWD3" s="48"/>
      <c r="LWE3" s="48"/>
      <c r="LWF3" s="48"/>
      <c r="LWG3" s="48"/>
      <c r="LWH3" s="48"/>
      <c r="LWI3" s="48"/>
      <c r="LWJ3" s="48"/>
      <c r="LWK3" s="48"/>
      <c r="LWL3" s="48"/>
      <c r="LWM3" s="48"/>
      <c r="LWN3" s="48"/>
      <c r="LWO3" s="48"/>
      <c r="LWP3" s="48"/>
      <c r="LWQ3" s="49"/>
      <c r="LWR3" s="48"/>
      <c r="LWS3" s="48"/>
      <c r="LWT3" s="48"/>
      <c r="LWU3" s="48"/>
      <c r="LWV3" s="48"/>
      <c r="LWW3" s="48"/>
      <c r="LWX3" s="48"/>
      <c r="LWY3" s="48"/>
      <c r="LWZ3" s="48"/>
      <c r="LXA3" s="48"/>
      <c r="LXB3" s="48"/>
      <c r="LXC3" s="48"/>
      <c r="LXD3" s="48"/>
      <c r="LXE3" s="49"/>
      <c r="LXF3" s="48"/>
      <c r="LXG3" s="48"/>
      <c r="LXH3" s="48"/>
      <c r="LXI3" s="48"/>
      <c r="LXJ3" s="48"/>
      <c r="LXK3" s="48"/>
      <c r="LXL3" s="48"/>
      <c r="LXM3" s="48"/>
      <c r="LXN3" s="48"/>
      <c r="LXO3" s="48"/>
      <c r="LXP3" s="48"/>
      <c r="LXQ3" s="48"/>
      <c r="LXR3" s="48"/>
      <c r="LXS3" s="49"/>
      <c r="LXT3" s="48"/>
      <c r="LXU3" s="48"/>
      <c r="LXV3" s="48"/>
      <c r="LXW3" s="48"/>
      <c r="LXX3" s="48"/>
      <c r="LXY3" s="48"/>
      <c r="LXZ3" s="48"/>
      <c r="LYA3" s="48"/>
      <c r="LYB3" s="48"/>
      <c r="LYC3" s="48"/>
      <c r="LYD3" s="48"/>
      <c r="LYE3" s="48"/>
      <c r="LYF3" s="48"/>
      <c r="LYG3" s="49"/>
      <c r="LYH3" s="48"/>
      <c r="LYI3" s="48"/>
      <c r="LYJ3" s="48"/>
      <c r="LYK3" s="48"/>
      <c r="LYL3" s="48"/>
      <c r="LYM3" s="48"/>
      <c r="LYN3" s="48"/>
      <c r="LYO3" s="48"/>
      <c r="LYP3" s="48"/>
      <c r="LYQ3" s="48"/>
      <c r="LYR3" s="48"/>
      <c r="LYS3" s="48"/>
      <c r="LYT3" s="48"/>
      <c r="LYU3" s="49"/>
      <c r="LYV3" s="48"/>
      <c r="LYW3" s="48"/>
      <c r="LYX3" s="48"/>
      <c r="LYY3" s="48"/>
      <c r="LYZ3" s="48"/>
      <c r="LZA3" s="48"/>
      <c r="LZB3" s="48"/>
      <c r="LZC3" s="48"/>
      <c r="LZD3" s="48"/>
      <c r="LZE3" s="48"/>
      <c r="LZF3" s="48"/>
      <c r="LZG3" s="48"/>
      <c r="LZH3" s="48"/>
      <c r="LZI3" s="49"/>
      <c r="LZJ3" s="48"/>
      <c r="LZK3" s="48"/>
      <c r="LZL3" s="48"/>
      <c r="LZM3" s="48"/>
      <c r="LZN3" s="48"/>
      <c r="LZO3" s="48"/>
      <c r="LZP3" s="48"/>
      <c r="LZQ3" s="48"/>
      <c r="LZR3" s="48"/>
      <c r="LZS3" s="48"/>
      <c r="LZT3" s="48"/>
      <c r="LZU3" s="48"/>
      <c r="LZV3" s="48"/>
      <c r="LZW3" s="49"/>
      <c r="LZX3" s="48"/>
      <c r="LZY3" s="48"/>
      <c r="LZZ3" s="48"/>
      <c r="MAA3" s="48"/>
      <c r="MAB3" s="48"/>
      <c r="MAC3" s="48"/>
      <c r="MAD3" s="48"/>
      <c r="MAE3" s="48"/>
      <c r="MAF3" s="48"/>
      <c r="MAG3" s="48"/>
      <c r="MAH3" s="48"/>
      <c r="MAI3" s="48"/>
      <c r="MAJ3" s="48"/>
      <c r="MAK3" s="49"/>
      <c r="MAL3" s="48"/>
      <c r="MAM3" s="48"/>
      <c r="MAN3" s="48"/>
      <c r="MAO3" s="48"/>
      <c r="MAP3" s="48"/>
      <c r="MAQ3" s="48"/>
      <c r="MAR3" s="48"/>
      <c r="MAS3" s="48"/>
      <c r="MAT3" s="48"/>
      <c r="MAU3" s="48"/>
      <c r="MAV3" s="48"/>
      <c r="MAW3" s="48"/>
      <c r="MAX3" s="48"/>
      <c r="MAY3" s="49"/>
      <c r="MAZ3" s="48"/>
      <c r="MBA3" s="48"/>
      <c r="MBB3" s="48"/>
      <c r="MBC3" s="48"/>
      <c r="MBD3" s="48"/>
      <c r="MBE3" s="48"/>
      <c r="MBF3" s="48"/>
      <c r="MBG3" s="48"/>
      <c r="MBH3" s="48"/>
      <c r="MBI3" s="48"/>
      <c r="MBJ3" s="48"/>
      <c r="MBK3" s="48"/>
      <c r="MBL3" s="48"/>
      <c r="MBM3" s="49"/>
      <c r="MBN3" s="48"/>
      <c r="MBO3" s="48"/>
      <c r="MBP3" s="48"/>
      <c r="MBQ3" s="48"/>
      <c r="MBR3" s="48"/>
      <c r="MBS3" s="48"/>
      <c r="MBT3" s="48"/>
      <c r="MBU3" s="48"/>
      <c r="MBV3" s="48"/>
      <c r="MBW3" s="48"/>
      <c r="MBX3" s="48"/>
      <c r="MBY3" s="48"/>
      <c r="MBZ3" s="48"/>
      <c r="MCA3" s="49"/>
      <c r="MCB3" s="48"/>
      <c r="MCC3" s="48"/>
      <c r="MCD3" s="48"/>
      <c r="MCE3" s="48"/>
      <c r="MCF3" s="48"/>
      <c r="MCG3" s="48"/>
      <c r="MCH3" s="48"/>
      <c r="MCI3" s="48"/>
      <c r="MCJ3" s="48"/>
      <c r="MCK3" s="48"/>
      <c r="MCL3" s="48"/>
      <c r="MCM3" s="48"/>
      <c r="MCN3" s="48"/>
      <c r="MCO3" s="49"/>
      <c r="MCP3" s="48"/>
      <c r="MCQ3" s="48"/>
      <c r="MCR3" s="48"/>
      <c r="MCS3" s="48"/>
      <c r="MCT3" s="48"/>
      <c r="MCU3" s="48"/>
      <c r="MCV3" s="48"/>
      <c r="MCW3" s="48"/>
      <c r="MCX3" s="48"/>
      <c r="MCY3" s="48"/>
      <c r="MCZ3" s="48"/>
      <c r="MDA3" s="48"/>
      <c r="MDB3" s="48"/>
      <c r="MDC3" s="49"/>
      <c r="MDD3" s="48"/>
      <c r="MDE3" s="48"/>
      <c r="MDF3" s="48"/>
      <c r="MDG3" s="48"/>
      <c r="MDH3" s="48"/>
      <c r="MDI3" s="48"/>
      <c r="MDJ3" s="48"/>
      <c r="MDK3" s="48"/>
      <c r="MDL3" s="48"/>
      <c r="MDM3" s="48"/>
      <c r="MDN3" s="48"/>
      <c r="MDO3" s="48"/>
      <c r="MDP3" s="48"/>
      <c r="MDQ3" s="49"/>
      <c r="MDR3" s="48"/>
      <c r="MDS3" s="48"/>
      <c r="MDT3" s="48"/>
      <c r="MDU3" s="48"/>
      <c r="MDV3" s="48"/>
      <c r="MDW3" s="48"/>
      <c r="MDX3" s="48"/>
      <c r="MDY3" s="48"/>
      <c r="MDZ3" s="48"/>
      <c r="MEA3" s="48"/>
      <c r="MEB3" s="48"/>
      <c r="MEC3" s="48"/>
      <c r="MED3" s="48"/>
      <c r="MEE3" s="49"/>
      <c r="MEF3" s="48"/>
      <c r="MEG3" s="48"/>
      <c r="MEH3" s="48"/>
      <c r="MEI3" s="48"/>
      <c r="MEJ3" s="48"/>
      <c r="MEK3" s="48"/>
      <c r="MEL3" s="48"/>
      <c r="MEM3" s="48"/>
      <c r="MEN3" s="48"/>
      <c r="MEO3" s="48"/>
      <c r="MEP3" s="48"/>
      <c r="MEQ3" s="48"/>
      <c r="MER3" s="48"/>
      <c r="MES3" s="49"/>
      <c r="MET3" s="48"/>
      <c r="MEU3" s="48"/>
      <c r="MEV3" s="48"/>
      <c r="MEW3" s="48"/>
      <c r="MEX3" s="48"/>
      <c r="MEY3" s="48"/>
      <c r="MEZ3" s="48"/>
      <c r="MFA3" s="48"/>
      <c r="MFB3" s="48"/>
      <c r="MFC3" s="48"/>
      <c r="MFD3" s="48"/>
      <c r="MFE3" s="48"/>
      <c r="MFF3" s="48"/>
      <c r="MFG3" s="49"/>
      <c r="MFH3" s="48"/>
      <c r="MFI3" s="48"/>
      <c r="MFJ3" s="48"/>
      <c r="MFK3" s="48"/>
      <c r="MFL3" s="48"/>
      <c r="MFM3" s="48"/>
      <c r="MFN3" s="48"/>
      <c r="MFO3" s="48"/>
      <c r="MFP3" s="48"/>
      <c r="MFQ3" s="48"/>
      <c r="MFR3" s="48"/>
      <c r="MFS3" s="48"/>
      <c r="MFT3" s="48"/>
      <c r="MFU3" s="49"/>
      <c r="MFV3" s="48"/>
      <c r="MFW3" s="48"/>
      <c r="MFX3" s="48"/>
      <c r="MFY3" s="48"/>
      <c r="MFZ3" s="48"/>
      <c r="MGA3" s="48"/>
      <c r="MGB3" s="48"/>
      <c r="MGC3" s="48"/>
      <c r="MGD3" s="48"/>
      <c r="MGE3" s="48"/>
      <c r="MGF3" s="48"/>
      <c r="MGG3" s="48"/>
      <c r="MGH3" s="48"/>
      <c r="MGI3" s="49"/>
      <c r="MGJ3" s="48"/>
      <c r="MGK3" s="48"/>
      <c r="MGL3" s="48"/>
      <c r="MGM3" s="48"/>
      <c r="MGN3" s="48"/>
      <c r="MGO3" s="48"/>
      <c r="MGP3" s="48"/>
      <c r="MGQ3" s="48"/>
      <c r="MGR3" s="48"/>
      <c r="MGS3" s="48"/>
      <c r="MGT3" s="48"/>
      <c r="MGU3" s="48"/>
      <c r="MGV3" s="48"/>
      <c r="MGW3" s="49"/>
      <c r="MGX3" s="48"/>
      <c r="MGY3" s="48"/>
      <c r="MGZ3" s="48"/>
      <c r="MHA3" s="48"/>
      <c r="MHB3" s="48"/>
      <c r="MHC3" s="48"/>
      <c r="MHD3" s="48"/>
      <c r="MHE3" s="48"/>
      <c r="MHF3" s="48"/>
      <c r="MHG3" s="48"/>
      <c r="MHH3" s="48"/>
      <c r="MHI3" s="48"/>
      <c r="MHJ3" s="48"/>
      <c r="MHK3" s="49"/>
      <c r="MHL3" s="48"/>
      <c r="MHM3" s="48"/>
      <c r="MHN3" s="48"/>
      <c r="MHO3" s="48"/>
      <c r="MHP3" s="48"/>
      <c r="MHQ3" s="48"/>
      <c r="MHR3" s="48"/>
      <c r="MHS3" s="48"/>
      <c r="MHT3" s="48"/>
      <c r="MHU3" s="48"/>
      <c r="MHV3" s="48"/>
      <c r="MHW3" s="48"/>
      <c r="MHX3" s="48"/>
      <c r="MHY3" s="49"/>
      <c r="MHZ3" s="48"/>
      <c r="MIA3" s="48"/>
      <c r="MIB3" s="48"/>
      <c r="MIC3" s="48"/>
      <c r="MID3" s="48"/>
      <c r="MIE3" s="48"/>
      <c r="MIF3" s="48"/>
      <c r="MIG3" s="48"/>
      <c r="MIH3" s="48"/>
      <c r="MII3" s="48"/>
      <c r="MIJ3" s="48"/>
      <c r="MIK3" s="48"/>
      <c r="MIL3" s="48"/>
      <c r="MIM3" s="49"/>
      <c r="MIN3" s="48"/>
      <c r="MIO3" s="48"/>
      <c r="MIP3" s="48"/>
      <c r="MIQ3" s="48"/>
      <c r="MIR3" s="48"/>
      <c r="MIS3" s="48"/>
      <c r="MIT3" s="48"/>
      <c r="MIU3" s="48"/>
      <c r="MIV3" s="48"/>
      <c r="MIW3" s="48"/>
      <c r="MIX3" s="48"/>
      <c r="MIY3" s="48"/>
      <c r="MIZ3" s="48"/>
      <c r="MJA3" s="49"/>
      <c r="MJB3" s="48"/>
      <c r="MJC3" s="48"/>
      <c r="MJD3" s="48"/>
      <c r="MJE3" s="48"/>
      <c r="MJF3" s="48"/>
      <c r="MJG3" s="48"/>
      <c r="MJH3" s="48"/>
      <c r="MJI3" s="48"/>
      <c r="MJJ3" s="48"/>
      <c r="MJK3" s="48"/>
      <c r="MJL3" s="48"/>
      <c r="MJM3" s="48"/>
      <c r="MJN3" s="48"/>
      <c r="MJO3" s="49"/>
      <c r="MJP3" s="48"/>
      <c r="MJQ3" s="48"/>
      <c r="MJR3" s="48"/>
      <c r="MJS3" s="48"/>
      <c r="MJT3" s="48"/>
      <c r="MJU3" s="48"/>
      <c r="MJV3" s="48"/>
      <c r="MJW3" s="48"/>
      <c r="MJX3" s="48"/>
      <c r="MJY3" s="48"/>
      <c r="MJZ3" s="48"/>
      <c r="MKA3" s="48"/>
      <c r="MKB3" s="48"/>
      <c r="MKC3" s="49"/>
      <c r="MKD3" s="48"/>
      <c r="MKE3" s="48"/>
      <c r="MKF3" s="48"/>
      <c r="MKG3" s="48"/>
      <c r="MKH3" s="48"/>
      <c r="MKI3" s="48"/>
      <c r="MKJ3" s="48"/>
      <c r="MKK3" s="48"/>
      <c r="MKL3" s="48"/>
      <c r="MKM3" s="48"/>
      <c r="MKN3" s="48"/>
      <c r="MKO3" s="48"/>
      <c r="MKP3" s="48"/>
      <c r="MKQ3" s="49"/>
      <c r="MKR3" s="48"/>
      <c r="MKS3" s="48"/>
      <c r="MKT3" s="48"/>
      <c r="MKU3" s="48"/>
      <c r="MKV3" s="48"/>
      <c r="MKW3" s="48"/>
      <c r="MKX3" s="48"/>
      <c r="MKY3" s="48"/>
      <c r="MKZ3" s="48"/>
      <c r="MLA3" s="48"/>
      <c r="MLB3" s="48"/>
      <c r="MLC3" s="48"/>
      <c r="MLD3" s="48"/>
      <c r="MLE3" s="49"/>
      <c r="MLF3" s="48"/>
      <c r="MLG3" s="48"/>
      <c r="MLH3" s="48"/>
      <c r="MLI3" s="48"/>
      <c r="MLJ3" s="48"/>
      <c r="MLK3" s="48"/>
      <c r="MLL3" s="48"/>
      <c r="MLM3" s="48"/>
      <c r="MLN3" s="48"/>
      <c r="MLO3" s="48"/>
      <c r="MLP3" s="48"/>
      <c r="MLQ3" s="48"/>
      <c r="MLR3" s="48"/>
      <c r="MLS3" s="49"/>
      <c r="MLT3" s="48"/>
      <c r="MLU3" s="48"/>
      <c r="MLV3" s="48"/>
      <c r="MLW3" s="48"/>
      <c r="MLX3" s="48"/>
      <c r="MLY3" s="48"/>
      <c r="MLZ3" s="48"/>
      <c r="MMA3" s="48"/>
      <c r="MMB3" s="48"/>
      <c r="MMC3" s="48"/>
      <c r="MMD3" s="48"/>
      <c r="MME3" s="48"/>
      <c r="MMF3" s="48"/>
      <c r="MMG3" s="49"/>
      <c r="MMH3" s="48"/>
      <c r="MMI3" s="48"/>
      <c r="MMJ3" s="48"/>
      <c r="MMK3" s="48"/>
      <c r="MML3" s="48"/>
      <c r="MMM3" s="48"/>
      <c r="MMN3" s="48"/>
      <c r="MMO3" s="48"/>
      <c r="MMP3" s="48"/>
      <c r="MMQ3" s="48"/>
      <c r="MMR3" s="48"/>
      <c r="MMS3" s="48"/>
      <c r="MMT3" s="48"/>
      <c r="MMU3" s="49"/>
      <c r="MMV3" s="48"/>
      <c r="MMW3" s="48"/>
      <c r="MMX3" s="48"/>
      <c r="MMY3" s="48"/>
      <c r="MMZ3" s="48"/>
      <c r="MNA3" s="48"/>
      <c r="MNB3" s="48"/>
      <c r="MNC3" s="48"/>
      <c r="MND3" s="48"/>
      <c r="MNE3" s="48"/>
      <c r="MNF3" s="48"/>
      <c r="MNG3" s="48"/>
      <c r="MNH3" s="48"/>
      <c r="MNI3" s="49"/>
      <c r="MNJ3" s="48"/>
      <c r="MNK3" s="48"/>
      <c r="MNL3" s="48"/>
      <c r="MNM3" s="48"/>
      <c r="MNN3" s="48"/>
      <c r="MNO3" s="48"/>
      <c r="MNP3" s="48"/>
      <c r="MNQ3" s="48"/>
      <c r="MNR3" s="48"/>
      <c r="MNS3" s="48"/>
      <c r="MNT3" s="48"/>
      <c r="MNU3" s="48"/>
      <c r="MNV3" s="48"/>
      <c r="MNW3" s="49"/>
      <c r="MNX3" s="48"/>
      <c r="MNY3" s="48"/>
      <c r="MNZ3" s="48"/>
      <c r="MOA3" s="48"/>
      <c r="MOB3" s="48"/>
      <c r="MOC3" s="48"/>
      <c r="MOD3" s="48"/>
      <c r="MOE3" s="48"/>
      <c r="MOF3" s="48"/>
      <c r="MOG3" s="48"/>
      <c r="MOH3" s="48"/>
      <c r="MOI3" s="48"/>
      <c r="MOJ3" s="48"/>
      <c r="MOK3" s="49"/>
      <c r="MOL3" s="48"/>
      <c r="MOM3" s="48"/>
      <c r="MON3" s="48"/>
      <c r="MOO3" s="48"/>
      <c r="MOP3" s="48"/>
      <c r="MOQ3" s="48"/>
      <c r="MOR3" s="48"/>
      <c r="MOS3" s="48"/>
      <c r="MOT3" s="48"/>
      <c r="MOU3" s="48"/>
      <c r="MOV3" s="48"/>
      <c r="MOW3" s="48"/>
      <c r="MOX3" s="48"/>
      <c r="MOY3" s="49"/>
      <c r="MOZ3" s="48"/>
      <c r="MPA3" s="48"/>
      <c r="MPB3" s="48"/>
      <c r="MPC3" s="48"/>
      <c r="MPD3" s="48"/>
      <c r="MPE3" s="48"/>
      <c r="MPF3" s="48"/>
      <c r="MPG3" s="48"/>
      <c r="MPH3" s="48"/>
      <c r="MPI3" s="48"/>
      <c r="MPJ3" s="48"/>
      <c r="MPK3" s="48"/>
      <c r="MPL3" s="48"/>
      <c r="MPM3" s="49"/>
      <c r="MPN3" s="48"/>
      <c r="MPO3" s="48"/>
      <c r="MPP3" s="48"/>
      <c r="MPQ3" s="48"/>
      <c r="MPR3" s="48"/>
      <c r="MPS3" s="48"/>
      <c r="MPT3" s="48"/>
      <c r="MPU3" s="48"/>
      <c r="MPV3" s="48"/>
      <c r="MPW3" s="48"/>
      <c r="MPX3" s="48"/>
      <c r="MPY3" s="48"/>
      <c r="MPZ3" s="48"/>
      <c r="MQA3" s="49"/>
      <c r="MQB3" s="48"/>
      <c r="MQC3" s="48"/>
      <c r="MQD3" s="48"/>
      <c r="MQE3" s="48"/>
      <c r="MQF3" s="48"/>
      <c r="MQG3" s="48"/>
      <c r="MQH3" s="48"/>
      <c r="MQI3" s="48"/>
      <c r="MQJ3" s="48"/>
      <c r="MQK3" s="48"/>
      <c r="MQL3" s="48"/>
      <c r="MQM3" s="48"/>
      <c r="MQN3" s="48"/>
      <c r="MQO3" s="49"/>
      <c r="MQP3" s="48"/>
      <c r="MQQ3" s="48"/>
      <c r="MQR3" s="48"/>
      <c r="MQS3" s="48"/>
      <c r="MQT3" s="48"/>
      <c r="MQU3" s="48"/>
      <c r="MQV3" s="48"/>
      <c r="MQW3" s="48"/>
      <c r="MQX3" s="48"/>
      <c r="MQY3" s="48"/>
      <c r="MQZ3" s="48"/>
      <c r="MRA3" s="48"/>
      <c r="MRB3" s="48"/>
      <c r="MRC3" s="49"/>
      <c r="MRD3" s="48"/>
      <c r="MRE3" s="48"/>
      <c r="MRF3" s="48"/>
      <c r="MRG3" s="48"/>
      <c r="MRH3" s="48"/>
      <c r="MRI3" s="48"/>
      <c r="MRJ3" s="48"/>
      <c r="MRK3" s="48"/>
      <c r="MRL3" s="48"/>
      <c r="MRM3" s="48"/>
      <c r="MRN3" s="48"/>
      <c r="MRO3" s="48"/>
      <c r="MRP3" s="48"/>
      <c r="MRQ3" s="49"/>
      <c r="MRR3" s="48"/>
      <c r="MRS3" s="48"/>
      <c r="MRT3" s="48"/>
      <c r="MRU3" s="48"/>
      <c r="MRV3" s="48"/>
      <c r="MRW3" s="48"/>
      <c r="MRX3" s="48"/>
      <c r="MRY3" s="48"/>
      <c r="MRZ3" s="48"/>
      <c r="MSA3" s="48"/>
      <c r="MSB3" s="48"/>
      <c r="MSC3" s="48"/>
      <c r="MSD3" s="48"/>
      <c r="MSE3" s="49"/>
      <c r="MSF3" s="48"/>
      <c r="MSG3" s="48"/>
      <c r="MSH3" s="48"/>
      <c r="MSI3" s="48"/>
      <c r="MSJ3" s="48"/>
      <c r="MSK3" s="48"/>
      <c r="MSL3" s="48"/>
      <c r="MSM3" s="48"/>
      <c r="MSN3" s="48"/>
      <c r="MSO3" s="48"/>
      <c r="MSP3" s="48"/>
      <c r="MSQ3" s="48"/>
      <c r="MSR3" s="48"/>
      <c r="MSS3" s="49"/>
      <c r="MST3" s="48"/>
      <c r="MSU3" s="48"/>
      <c r="MSV3" s="48"/>
      <c r="MSW3" s="48"/>
      <c r="MSX3" s="48"/>
      <c r="MSY3" s="48"/>
      <c r="MSZ3" s="48"/>
      <c r="MTA3" s="48"/>
      <c r="MTB3" s="48"/>
      <c r="MTC3" s="48"/>
      <c r="MTD3" s="48"/>
      <c r="MTE3" s="48"/>
      <c r="MTF3" s="48"/>
      <c r="MTG3" s="49"/>
      <c r="MTH3" s="48"/>
      <c r="MTI3" s="48"/>
      <c r="MTJ3" s="48"/>
      <c r="MTK3" s="48"/>
      <c r="MTL3" s="48"/>
      <c r="MTM3" s="48"/>
      <c r="MTN3" s="48"/>
      <c r="MTO3" s="48"/>
      <c r="MTP3" s="48"/>
      <c r="MTQ3" s="48"/>
      <c r="MTR3" s="48"/>
      <c r="MTS3" s="48"/>
      <c r="MTT3" s="48"/>
      <c r="MTU3" s="49"/>
      <c r="MTV3" s="48"/>
      <c r="MTW3" s="48"/>
      <c r="MTX3" s="48"/>
      <c r="MTY3" s="48"/>
      <c r="MTZ3" s="48"/>
      <c r="MUA3" s="48"/>
      <c r="MUB3" s="48"/>
      <c r="MUC3" s="48"/>
      <c r="MUD3" s="48"/>
      <c r="MUE3" s="48"/>
      <c r="MUF3" s="48"/>
      <c r="MUG3" s="48"/>
      <c r="MUH3" s="48"/>
      <c r="MUI3" s="49"/>
      <c r="MUJ3" s="48"/>
      <c r="MUK3" s="48"/>
      <c r="MUL3" s="48"/>
      <c r="MUM3" s="48"/>
      <c r="MUN3" s="48"/>
      <c r="MUO3" s="48"/>
      <c r="MUP3" s="48"/>
      <c r="MUQ3" s="48"/>
      <c r="MUR3" s="48"/>
      <c r="MUS3" s="48"/>
      <c r="MUT3" s="48"/>
      <c r="MUU3" s="48"/>
      <c r="MUV3" s="48"/>
      <c r="MUW3" s="49"/>
      <c r="MUX3" s="48"/>
      <c r="MUY3" s="48"/>
      <c r="MUZ3" s="48"/>
      <c r="MVA3" s="48"/>
      <c r="MVB3" s="48"/>
      <c r="MVC3" s="48"/>
      <c r="MVD3" s="48"/>
      <c r="MVE3" s="48"/>
      <c r="MVF3" s="48"/>
      <c r="MVG3" s="48"/>
      <c r="MVH3" s="48"/>
      <c r="MVI3" s="48"/>
      <c r="MVJ3" s="48"/>
      <c r="MVK3" s="49"/>
      <c r="MVL3" s="48"/>
      <c r="MVM3" s="48"/>
      <c r="MVN3" s="48"/>
      <c r="MVO3" s="48"/>
      <c r="MVP3" s="48"/>
      <c r="MVQ3" s="48"/>
      <c r="MVR3" s="48"/>
      <c r="MVS3" s="48"/>
      <c r="MVT3" s="48"/>
      <c r="MVU3" s="48"/>
      <c r="MVV3" s="48"/>
      <c r="MVW3" s="48"/>
      <c r="MVX3" s="48"/>
      <c r="MVY3" s="49"/>
      <c r="MVZ3" s="48"/>
      <c r="MWA3" s="48"/>
      <c r="MWB3" s="48"/>
      <c r="MWC3" s="48"/>
      <c r="MWD3" s="48"/>
      <c r="MWE3" s="48"/>
      <c r="MWF3" s="48"/>
      <c r="MWG3" s="48"/>
      <c r="MWH3" s="48"/>
      <c r="MWI3" s="48"/>
      <c r="MWJ3" s="48"/>
      <c r="MWK3" s="48"/>
      <c r="MWL3" s="48"/>
      <c r="MWM3" s="49"/>
      <c r="MWN3" s="48"/>
      <c r="MWO3" s="48"/>
      <c r="MWP3" s="48"/>
      <c r="MWQ3" s="48"/>
      <c r="MWR3" s="48"/>
      <c r="MWS3" s="48"/>
      <c r="MWT3" s="48"/>
      <c r="MWU3" s="48"/>
      <c r="MWV3" s="48"/>
      <c r="MWW3" s="48"/>
      <c r="MWX3" s="48"/>
      <c r="MWY3" s="48"/>
      <c r="MWZ3" s="48"/>
      <c r="MXA3" s="49"/>
      <c r="MXB3" s="48"/>
      <c r="MXC3" s="48"/>
      <c r="MXD3" s="48"/>
      <c r="MXE3" s="48"/>
      <c r="MXF3" s="48"/>
      <c r="MXG3" s="48"/>
      <c r="MXH3" s="48"/>
      <c r="MXI3" s="48"/>
      <c r="MXJ3" s="48"/>
      <c r="MXK3" s="48"/>
      <c r="MXL3" s="48"/>
      <c r="MXM3" s="48"/>
      <c r="MXN3" s="48"/>
      <c r="MXO3" s="49"/>
      <c r="MXP3" s="48"/>
      <c r="MXQ3" s="48"/>
      <c r="MXR3" s="48"/>
      <c r="MXS3" s="48"/>
      <c r="MXT3" s="48"/>
      <c r="MXU3" s="48"/>
      <c r="MXV3" s="48"/>
      <c r="MXW3" s="48"/>
      <c r="MXX3" s="48"/>
      <c r="MXY3" s="48"/>
      <c r="MXZ3" s="48"/>
      <c r="MYA3" s="48"/>
      <c r="MYB3" s="48"/>
      <c r="MYC3" s="49"/>
      <c r="MYD3" s="48"/>
      <c r="MYE3" s="48"/>
      <c r="MYF3" s="48"/>
      <c r="MYG3" s="48"/>
      <c r="MYH3" s="48"/>
      <c r="MYI3" s="48"/>
      <c r="MYJ3" s="48"/>
      <c r="MYK3" s="48"/>
      <c r="MYL3" s="48"/>
      <c r="MYM3" s="48"/>
      <c r="MYN3" s="48"/>
      <c r="MYO3" s="48"/>
      <c r="MYP3" s="48"/>
      <c r="MYQ3" s="49"/>
      <c r="MYR3" s="48"/>
      <c r="MYS3" s="48"/>
      <c r="MYT3" s="48"/>
      <c r="MYU3" s="48"/>
      <c r="MYV3" s="48"/>
      <c r="MYW3" s="48"/>
      <c r="MYX3" s="48"/>
      <c r="MYY3" s="48"/>
      <c r="MYZ3" s="48"/>
      <c r="MZA3" s="48"/>
      <c r="MZB3" s="48"/>
      <c r="MZC3" s="48"/>
      <c r="MZD3" s="48"/>
      <c r="MZE3" s="49"/>
      <c r="MZF3" s="48"/>
      <c r="MZG3" s="48"/>
      <c r="MZH3" s="48"/>
      <c r="MZI3" s="48"/>
      <c r="MZJ3" s="48"/>
      <c r="MZK3" s="48"/>
      <c r="MZL3" s="48"/>
      <c r="MZM3" s="48"/>
      <c r="MZN3" s="48"/>
      <c r="MZO3" s="48"/>
      <c r="MZP3" s="48"/>
      <c r="MZQ3" s="48"/>
      <c r="MZR3" s="48"/>
      <c r="MZS3" s="49"/>
      <c r="MZT3" s="48"/>
      <c r="MZU3" s="48"/>
      <c r="MZV3" s="48"/>
      <c r="MZW3" s="48"/>
      <c r="MZX3" s="48"/>
      <c r="MZY3" s="48"/>
      <c r="MZZ3" s="48"/>
      <c r="NAA3" s="48"/>
      <c r="NAB3" s="48"/>
      <c r="NAC3" s="48"/>
      <c r="NAD3" s="48"/>
      <c r="NAE3" s="48"/>
      <c r="NAF3" s="48"/>
      <c r="NAG3" s="49"/>
      <c r="NAH3" s="48"/>
      <c r="NAI3" s="48"/>
      <c r="NAJ3" s="48"/>
      <c r="NAK3" s="48"/>
      <c r="NAL3" s="48"/>
      <c r="NAM3" s="48"/>
      <c r="NAN3" s="48"/>
      <c r="NAO3" s="48"/>
      <c r="NAP3" s="48"/>
      <c r="NAQ3" s="48"/>
      <c r="NAR3" s="48"/>
      <c r="NAS3" s="48"/>
      <c r="NAT3" s="48"/>
      <c r="NAU3" s="49"/>
      <c r="NAV3" s="48"/>
      <c r="NAW3" s="48"/>
      <c r="NAX3" s="48"/>
      <c r="NAY3" s="48"/>
      <c r="NAZ3" s="48"/>
      <c r="NBA3" s="48"/>
      <c r="NBB3" s="48"/>
      <c r="NBC3" s="48"/>
      <c r="NBD3" s="48"/>
      <c r="NBE3" s="48"/>
      <c r="NBF3" s="48"/>
      <c r="NBG3" s="48"/>
      <c r="NBH3" s="48"/>
      <c r="NBI3" s="49"/>
      <c r="NBJ3" s="48"/>
      <c r="NBK3" s="48"/>
      <c r="NBL3" s="48"/>
      <c r="NBM3" s="48"/>
      <c r="NBN3" s="48"/>
      <c r="NBO3" s="48"/>
      <c r="NBP3" s="48"/>
      <c r="NBQ3" s="48"/>
      <c r="NBR3" s="48"/>
      <c r="NBS3" s="48"/>
      <c r="NBT3" s="48"/>
      <c r="NBU3" s="48"/>
      <c r="NBV3" s="48"/>
      <c r="NBW3" s="49"/>
      <c r="NBX3" s="48"/>
      <c r="NBY3" s="48"/>
      <c r="NBZ3" s="48"/>
      <c r="NCA3" s="48"/>
      <c r="NCB3" s="48"/>
      <c r="NCC3" s="48"/>
      <c r="NCD3" s="48"/>
      <c r="NCE3" s="48"/>
      <c r="NCF3" s="48"/>
      <c r="NCG3" s="48"/>
      <c r="NCH3" s="48"/>
      <c r="NCI3" s="48"/>
      <c r="NCJ3" s="48"/>
      <c r="NCK3" s="49"/>
      <c r="NCL3" s="48"/>
      <c r="NCM3" s="48"/>
      <c r="NCN3" s="48"/>
      <c r="NCO3" s="48"/>
      <c r="NCP3" s="48"/>
      <c r="NCQ3" s="48"/>
      <c r="NCR3" s="48"/>
      <c r="NCS3" s="48"/>
      <c r="NCT3" s="48"/>
      <c r="NCU3" s="48"/>
      <c r="NCV3" s="48"/>
      <c r="NCW3" s="48"/>
      <c r="NCX3" s="48"/>
      <c r="NCY3" s="49"/>
      <c r="NCZ3" s="48"/>
      <c r="NDA3" s="48"/>
      <c r="NDB3" s="48"/>
      <c r="NDC3" s="48"/>
      <c r="NDD3" s="48"/>
      <c r="NDE3" s="48"/>
      <c r="NDF3" s="48"/>
      <c r="NDG3" s="48"/>
      <c r="NDH3" s="48"/>
      <c r="NDI3" s="48"/>
      <c r="NDJ3" s="48"/>
      <c r="NDK3" s="48"/>
      <c r="NDL3" s="48"/>
      <c r="NDM3" s="49"/>
      <c r="NDN3" s="48"/>
      <c r="NDO3" s="48"/>
      <c r="NDP3" s="48"/>
      <c r="NDQ3" s="48"/>
      <c r="NDR3" s="48"/>
      <c r="NDS3" s="48"/>
      <c r="NDT3" s="48"/>
      <c r="NDU3" s="48"/>
      <c r="NDV3" s="48"/>
      <c r="NDW3" s="48"/>
      <c r="NDX3" s="48"/>
      <c r="NDY3" s="48"/>
      <c r="NDZ3" s="48"/>
      <c r="NEA3" s="49"/>
      <c r="NEB3" s="48"/>
      <c r="NEC3" s="48"/>
      <c r="NED3" s="48"/>
      <c r="NEE3" s="48"/>
      <c r="NEF3" s="48"/>
      <c r="NEG3" s="48"/>
      <c r="NEH3" s="48"/>
      <c r="NEI3" s="48"/>
      <c r="NEJ3" s="48"/>
      <c r="NEK3" s="48"/>
      <c r="NEL3" s="48"/>
      <c r="NEM3" s="48"/>
      <c r="NEN3" s="48"/>
      <c r="NEO3" s="49"/>
      <c r="NEP3" s="48"/>
      <c r="NEQ3" s="48"/>
      <c r="NER3" s="48"/>
      <c r="NES3" s="48"/>
      <c r="NET3" s="48"/>
      <c r="NEU3" s="48"/>
      <c r="NEV3" s="48"/>
      <c r="NEW3" s="48"/>
      <c r="NEX3" s="48"/>
      <c r="NEY3" s="48"/>
      <c r="NEZ3" s="48"/>
      <c r="NFA3" s="48"/>
      <c r="NFB3" s="48"/>
      <c r="NFC3" s="49"/>
      <c r="NFD3" s="48"/>
      <c r="NFE3" s="48"/>
      <c r="NFF3" s="48"/>
      <c r="NFG3" s="48"/>
      <c r="NFH3" s="48"/>
      <c r="NFI3" s="48"/>
      <c r="NFJ3" s="48"/>
      <c r="NFK3" s="48"/>
      <c r="NFL3" s="48"/>
      <c r="NFM3" s="48"/>
      <c r="NFN3" s="48"/>
      <c r="NFO3" s="48"/>
      <c r="NFP3" s="48"/>
      <c r="NFQ3" s="49"/>
      <c r="NFR3" s="48"/>
      <c r="NFS3" s="48"/>
      <c r="NFT3" s="48"/>
      <c r="NFU3" s="48"/>
      <c r="NFV3" s="48"/>
      <c r="NFW3" s="48"/>
      <c r="NFX3" s="48"/>
      <c r="NFY3" s="48"/>
      <c r="NFZ3" s="48"/>
      <c r="NGA3" s="48"/>
      <c r="NGB3" s="48"/>
      <c r="NGC3" s="48"/>
      <c r="NGD3" s="48"/>
      <c r="NGE3" s="49"/>
      <c r="NGF3" s="48"/>
      <c r="NGG3" s="48"/>
      <c r="NGH3" s="48"/>
      <c r="NGI3" s="48"/>
      <c r="NGJ3" s="48"/>
      <c r="NGK3" s="48"/>
      <c r="NGL3" s="48"/>
      <c r="NGM3" s="48"/>
      <c r="NGN3" s="48"/>
      <c r="NGO3" s="48"/>
      <c r="NGP3" s="48"/>
      <c r="NGQ3" s="48"/>
      <c r="NGR3" s="48"/>
      <c r="NGS3" s="49"/>
      <c r="NGT3" s="48"/>
      <c r="NGU3" s="48"/>
      <c r="NGV3" s="48"/>
      <c r="NGW3" s="48"/>
      <c r="NGX3" s="48"/>
      <c r="NGY3" s="48"/>
      <c r="NGZ3" s="48"/>
      <c r="NHA3" s="48"/>
      <c r="NHB3" s="48"/>
      <c r="NHC3" s="48"/>
      <c r="NHD3" s="48"/>
      <c r="NHE3" s="48"/>
      <c r="NHF3" s="48"/>
      <c r="NHG3" s="49"/>
      <c r="NHH3" s="48"/>
      <c r="NHI3" s="48"/>
      <c r="NHJ3" s="48"/>
      <c r="NHK3" s="48"/>
      <c r="NHL3" s="48"/>
      <c r="NHM3" s="48"/>
      <c r="NHN3" s="48"/>
      <c r="NHO3" s="48"/>
      <c r="NHP3" s="48"/>
      <c r="NHQ3" s="48"/>
      <c r="NHR3" s="48"/>
      <c r="NHS3" s="48"/>
      <c r="NHT3" s="48"/>
      <c r="NHU3" s="49"/>
      <c r="NHV3" s="48"/>
      <c r="NHW3" s="48"/>
      <c r="NHX3" s="48"/>
      <c r="NHY3" s="48"/>
      <c r="NHZ3" s="48"/>
      <c r="NIA3" s="48"/>
      <c r="NIB3" s="48"/>
      <c r="NIC3" s="48"/>
      <c r="NID3" s="48"/>
      <c r="NIE3" s="48"/>
      <c r="NIF3" s="48"/>
      <c r="NIG3" s="48"/>
      <c r="NIH3" s="48"/>
      <c r="NII3" s="49"/>
      <c r="NIJ3" s="48"/>
      <c r="NIK3" s="48"/>
      <c r="NIL3" s="48"/>
      <c r="NIM3" s="48"/>
      <c r="NIN3" s="48"/>
      <c r="NIO3" s="48"/>
      <c r="NIP3" s="48"/>
      <c r="NIQ3" s="48"/>
      <c r="NIR3" s="48"/>
      <c r="NIS3" s="48"/>
      <c r="NIT3" s="48"/>
      <c r="NIU3" s="48"/>
      <c r="NIV3" s="48"/>
      <c r="NIW3" s="49"/>
      <c r="NIX3" s="48"/>
      <c r="NIY3" s="48"/>
      <c r="NIZ3" s="48"/>
      <c r="NJA3" s="48"/>
      <c r="NJB3" s="48"/>
      <c r="NJC3" s="48"/>
      <c r="NJD3" s="48"/>
      <c r="NJE3" s="48"/>
      <c r="NJF3" s="48"/>
      <c r="NJG3" s="48"/>
      <c r="NJH3" s="48"/>
      <c r="NJI3" s="48"/>
      <c r="NJJ3" s="48"/>
      <c r="NJK3" s="49"/>
      <c r="NJL3" s="48"/>
      <c r="NJM3" s="48"/>
      <c r="NJN3" s="48"/>
      <c r="NJO3" s="48"/>
      <c r="NJP3" s="48"/>
      <c r="NJQ3" s="48"/>
      <c r="NJR3" s="48"/>
      <c r="NJS3" s="48"/>
      <c r="NJT3" s="48"/>
      <c r="NJU3" s="48"/>
      <c r="NJV3" s="48"/>
      <c r="NJW3" s="48"/>
      <c r="NJX3" s="48"/>
      <c r="NJY3" s="49"/>
      <c r="NJZ3" s="48"/>
      <c r="NKA3" s="48"/>
      <c r="NKB3" s="48"/>
      <c r="NKC3" s="48"/>
      <c r="NKD3" s="48"/>
      <c r="NKE3" s="48"/>
      <c r="NKF3" s="48"/>
      <c r="NKG3" s="48"/>
      <c r="NKH3" s="48"/>
      <c r="NKI3" s="48"/>
      <c r="NKJ3" s="48"/>
      <c r="NKK3" s="48"/>
      <c r="NKL3" s="48"/>
      <c r="NKM3" s="49"/>
      <c r="NKN3" s="48"/>
      <c r="NKO3" s="48"/>
      <c r="NKP3" s="48"/>
      <c r="NKQ3" s="48"/>
      <c r="NKR3" s="48"/>
      <c r="NKS3" s="48"/>
      <c r="NKT3" s="48"/>
      <c r="NKU3" s="48"/>
      <c r="NKV3" s="48"/>
      <c r="NKW3" s="48"/>
      <c r="NKX3" s="48"/>
      <c r="NKY3" s="48"/>
      <c r="NKZ3" s="48"/>
      <c r="NLA3" s="49"/>
      <c r="NLB3" s="48"/>
      <c r="NLC3" s="48"/>
      <c r="NLD3" s="48"/>
      <c r="NLE3" s="48"/>
      <c r="NLF3" s="48"/>
      <c r="NLG3" s="48"/>
      <c r="NLH3" s="48"/>
      <c r="NLI3" s="48"/>
      <c r="NLJ3" s="48"/>
      <c r="NLK3" s="48"/>
      <c r="NLL3" s="48"/>
      <c r="NLM3" s="48"/>
      <c r="NLN3" s="48"/>
      <c r="NLO3" s="49"/>
      <c r="NLP3" s="48"/>
      <c r="NLQ3" s="48"/>
      <c r="NLR3" s="48"/>
      <c r="NLS3" s="48"/>
      <c r="NLT3" s="48"/>
      <c r="NLU3" s="48"/>
      <c r="NLV3" s="48"/>
      <c r="NLW3" s="48"/>
      <c r="NLX3" s="48"/>
      <c r="NLY3" s="48"/>
      <c r="NLZ3" s="48"/>
      <c r="NMA3" s="48"/>
      <c r="NMB3" s="48"/>
      <c r="NMC3" s="49"/>
      <c r="NMD3" s="48"/>
      <c r="NME3" s="48"/>
      <c r="NMF3" s="48"/>
      <c r="NMG3" s="48"/>
      <c r="NMH3" s="48"/>
      <c r="NMI3" s="48"/>
      <c r="NMJ3" s="48"/>
      <c r="NMK3" s="48"/>
      <c r="NML3" s="48"/>
      <c r="NMM3" s="48"/>
      <c r="NMN3" s="48"/>
      <c r="NMO3" s="48"/>
      <c r="NMP3" s="48"/>
      <c r="NMQ3" s="49"/>
      <c r="NMR3" s="48"/>
      <c r="NMS3" s="48"/>
      <c r="NMT3" s="48"/>
      <c r="NMU3" s="48"/>
      <c r="NMV3" s="48"/>
      <c r="NMW3" s="48"/>
      <c r="NMX3" s="48"/>
      <c r="NMY3" s="48"/>
      <c r="NMZ3" s="48"/>
      <c r="NNA3" s="48"/>
      <c r="NNB3" s="48"/>
      <c r="NNC3" s="48"/>
      <c r="NND3" s="48"/>
      <c r="NNE3" s="49"/>
      <c r="NNF3" s="48"/>
      <c r="NNG3" s="48"/>
      <c r="NNH3" s="48"/>
      <c r="NNI3" s="48"/>
      <c r="NNJ3" s="48"/>
      <c r="NNK3" s="48"/>
      <c r="NNL3" s="48"/>
      <c r="NNM3" s="48"/>
      <c r="NNN3" s="48"/>
      <c r="NNO3" s="48"/>
      <c r="NNP3" s="48"/>
      <c r="NNQ3" s="48"/>
      <c r="NNR3" s="48"/>
      <c r="NNS3" s="49"/>
      <c r="NNT3" s="48"/>
      <c r="NNU3" s="48"/>
      <c r="NNV3" s="48"/>
      <c r="NNW3" s="48"/>
      <c r="NNX3" s="48"/>
      <c r="NNY3" s="48"/>
      <c r="NNZ3" s="48"/>
      <c r="NOA3" s="48"/>
      <c r="NOB3" s="48"/>
      <c r="NOC3" s="48"/>
      <c r="NOD3" s="48"/>
      <c r="NOE3" s="48"/>
      <c r="NOF3" s="48"/>
      <c r="NOG3" s="49"/>
      <c r="NOH3" s="48"/>
      <c r="NOI3" s="48"/>
      <c r="NOJ3" s="48"/>
      <c r="NOK3" s="48"/>
      <c r="NOL3" s="48"/>
      <c r="NOM3" s="48"/>
      <c r="NON3" s="48"/>
      <c r="NOO3" s="48"/>
      <c r="NOP3" s="48"/>
      <c r="NOQ3" s="48"/>
      <c r="NOR3" s="48"/>
      <c r="NOS3" s="48"/>
      <c r="NOT3" s="48"/>
      <c r="NOU3" s="49"/>
      <c r="NOV3" s="48"/>
      <c r="NOW3" s="48"/>
      <c r="NOX3" s="48"/>
      <c r="NOY3" s="48"/>
      <c r="NOZ3" s="48"/>
      <c r="NPA3" s="48"/>
      <c r="NPB3" s="48"/>
      <c r="NPC3" s="48"/>
      <c r="NPD3" s="48"/>
      <c r="NPE3" s="48"/>
      <c r="NPF3" s="48"/>
      <c r="NPG3" s="48"/>
      <c r="NPH3" s="48"/>
      <c r="NPI3" s="49"/>
      <c r="NPJ3" s="48"/>
      <c r="NPK3" s="48"/>
      <c r="NPL3" s="48"/>
      <c r="NPM3" s="48"/>
      <c r="NPN3" s="48"/>
      <c r="NPO3" s="48"/>
      <c r="NPP3" s="48"/>
      <c r="NPQ3" s="48"/>
      <c r="NPR3" s="48"/>
      <c r="NPS3" s="48"/>
      <c r="NPT3" s="48"/>
      <c r="NPU3" s="48"/>
      <c r="NPV3" s="48"/>
      <c r="NPW3" s="49"/>
      <c r="NPX3" s="48"/>
      <c r="NPY3" s="48"/>
      <c r="NPZ3" s="48"/>
      <c r="NQA3" s="48"/>
      <c r="NQB3" s="48"/>
      <c r="NQC3" s="48"/>
      <c r="NQD3" s="48"/>
      <c r="NQE3" s="48"/>
      <c r="NQF3" s="48"/>
      <c r="NQG3" s="48"/>
      <c r="NQH3" s="48"/>
      <c r="NQI3" s="48"/>
      <c r="NQJ3" s="48"/>
      <c r="NQK3" s="49"/>
      <c r="NQL3" s="48"/>
      <c r="NQM3" s="48"/>
      <c r="NQN3" s="48"/>
      <c r="NQO3" s="48"/>
      <c r="NQP3" s="48"/>
      <c r="NQQ3" s="48"/>
      <c r="NQR3" s="48"/>
      <c r="NQS3" s="48"/>
      <c r="NQT3" s="48"/>
      <c r="NQU3" s="48"/>
      <c r="NQV3" s="48"/>
      <c r="NQW3" s="48"/>
      <c r="NQX3" s="48"/>
      <c r="NQY3" s="49"/>
      <c r="NQZ3" s="48"/>
      <c r="NRA3" s="48"/>
      <c r="NRB3" s="48"/>
      <c r="NRC3" s="48"/>
      <c r="NRD3" s="48"/>
      <c r="NRE3" s="48"/>
      <c r="NRF3" s="48"/>
      <c r="NRG3" s="48"/>
      <c r="NRH3" s="48"/>
      <c r="NRI3" s="48"/>
      <c r="NRJ3" s="48"/>
      <c r="NRK3" s="48"/>
      <c r="NRL3" s="48"/>
      <c r="NRM3" s="49"/>
      <c r="NRN3" s="48"/>
      <c r="NRO3" s="48"/>
      <c r="NRP3" s="48"/>
      <c r="NRQ3" s="48"/>
      <c r="NRR3" s="48"/>
      <c r="NRS3" s="48"/>
      <c r="NRT3" s="48"/>
      <c r="NRU3" s="48"/>
      <c r="NRV3" s="48"/>
      <c r="NRW3" s="48"/>
      <c r="NRX3" s="48"/>
      <c r="NRY3" s="48"/>
      <c r="NRZ3" s="48"/>
      <c r="NSA3" s="49"/>
      <c r="NSB3" s="48"/>
      <c r="NSC3" s="48"/>
      <c r="NSD3" s="48"/>
      <c r="NSE3" s="48"/>
      <c r="NSF3" s="48"/>
      <c r="NSG3" s="48"/>
      <c r="NSH3" s="48"/>
      <c r="NSI3" s="48"/>
      <c r="NSJ3" s="48"/>
      <c r="NSK3" s="48"/>
      <c r="NSL3" s="48"/>
      <c r="NSM3" s="48"/>
      <c r="NSN3" s="48"/>
      <c r="NSO3" s="49"/>
      <c r="NSP3" s="48"/>
      <c r="NSQ3" s="48"/>
      <c r="NSR3" s="48"/>
      <c r="NSS3" s="48"/>
      <c r="NST3" s="48"/>
      <c r="NSU3" s="48"/>
      <c r="NSV3" s="48"/>
      <c r="NSW3" s="48"/>
      <c r="NSX3" s="48"/>
      <c r="NSY3" s="48"/>
      <c r="NSZ3" s="48"/>
      <c r="NTA3" s="48"/>
      <c r="NTB3" s="48"/>
      <c r="NTC3" s="49"/>
      <c r="NTD3" s="48"/>
      <c r="NTE3" s="48"/>
      <c r="NTF3" s="48"/>
      <c r="NTG3" s="48"/>
      <c r="NTH3" s="48"/>
      <c r="NTI3" s="48"/>
      <c r="NTJ3" s="48"/>
      <c r="NTK3" s="48"/>
      <c r="NTL3" s="48"/>
      <c r="NTM3" s="48"/>
      <c r="NTN3" s="48"/>
      <c r="NTO3" s="48"/>
      <c r="NTP3" s="48"/>
      <c r="NTQ3" s="49"/>
      <c r="NTR3" s="48"/>
      <c r="NTS3" s="48"/>
      <c r="NTT3" s="48"/>
      <c r="NTU3" s="48"/>
      <c r="NTV3" s="48"/>
      <c r="NTW3" s="48"/>
      <c r="NTX3" s="48"/>
      <c r="NTY3" s="48"/>
      <c r="NTZ3" s="48"/>
      <c r="NUA3" s="48"/>
      <c r="NUB3" s="48"/>
      <c r="NUC3" s="48"/>
      <c r="NUD3" s="48"/>
      <c r="NUE3" s="49"/>
      <c r="NUF3" s="48"/>
      <c r="NUG3" s="48"/>
      <c r="NUH3" s="48"/>
      <c r="NUI3" s="48"/>
      <c r="NUJ3" s="48"/>
      <c r="NUK3" s="48"/>
      <c r="NUL3" s="48"/>
      <c r="NUM3" s="48"/>
      <c r="NUN3" s="48"/>
      <c r="NUO3" s="48"/>
      <c r="NUP3" s="48"/>
      <c r="NUQ3" s="48"/>
      <c r="NUR3" s="48"/>
      <c r="NUS3" s="49"/>
      <c r="NUT3" s="48"/>
      <c r="NUU3" s="48"/>
      <c r="NUV3" s="48"/>
      <c r="NUW3" s="48"/>
      <c r="NUX3" s="48"/>
      <c r="NUY3" s="48"/>
      <c r="NUZ3" s="48"/>
      <c r="NVA3" s="48"/>
      <c r="NVB3" s="48"/>
      <c r="NVC3" s="48"/>
      <c r="NVD3" s="48"/>
      <c r="NVE3" s="48"/>
      <c r="NVF3" s="48"/>
      <c r="NVG3" s="49"/>
      <c r="NVH3" s="48"/>
      <c r="NVI3" s="48"/>
      <c r="NVJ3" s="48"/>
      <c r="NVK3" s="48"/>
      <c r="NVL3" s="48"/>
      <c r="NVM3" s="48"/>
      <c r="NVN3" s="48"/>
      <c r="NVO3" s="48"/>
      <c r="NVP3" s="48"/>
      <c r="NVQ3" s="48"/>
      <c r="NVR3" s="48"/>
      <c r="NVS3" s="48"/>
      <c r="NVT3" s="48"/>
      <c r="NVU3" s="49"/>
      <c r="NVV3" s="48"/>
      <c r="NVW3" s="48"/>
      <c r="NVX3" s="48"/>
      <c r="NVY3" s="48"/>
      <c r="NVZ3" s="48"/>
      <c r="NWA3" s="48"/>
      <c r="NWB3" s="48"/>
      <c r="NWC3" s="48"/>
      <c r="NWD3" s="48"/>
      <c r="NWE3" s="48"/>
      <c r="NWF3" s="48"/>
      <c r="NWG3" s="48"/>
      <c r="NWH3" s="48"/>
      <c r="NWI3" s="49"/>
      <c r="NWJ3" s="48"/>
      <c r="NWK3" s="48"/>
      <c r="NWL3" s="48"/>
      <c r="NWM3" s="48"/>
      <c r="NWN3" s="48"/>
      <c r="NWO3" s="48"/>
      <c r="NWP3" s="48"/>
      <c r="NWQ3" s="48"/>
      <c r="NWR3" s="48"/>
      <c r="NWS3" s="48"/>
      <c r="NWT3" s="48"/>
      <c r="NWU3" s="48"/>
      <c r="NWV3" s="48"/>
      <c r="NWW3" s="49"/>
      <c r="NWX3" s="48"/>
      <c r="NWY3" s="48"/>
      <c r="NWZ3" s="48"/>
      <c r="NXA3" s="48"/>
      <c r="NXB3" s="48"/>
      <c r="NXC3" s="48"/>
      <c r="NXD3" s="48"/>
      <c r="NXE3" s="48"/>
      <c r="NXF3" s="48"/>
      <c r="NXG3" s="48"/>
      <c r="NXH3" s="48"/>
      <c r="NXI3" s="48"/>
      <c r="NXJ3" s="48"/>
      <c r="NXK3" s="49"/>
      <c r="NXL3" s="48"/>
      <c r="NXM3" s="48"/>
      <c r="NXN3" s="48"/>
      <c r="NXO3" s="48"/>
      <c r="NXP3" s="48"/>
      <c r="NXQ3" s="48"/>
      <c r="NXR3" s="48"/>
      <c r="NXS3" s="48"/>
      <c r="NXT3" s="48"/>
      <c r="NXU3" s="48"/>
      <c r="NXV3" s="48"/>
      <c r="NXW3" s="48"/>
      <c r="NXX3" s="48"/>
      <c r="NXY3" s="49"/>
      <c r="NXZ3" s="48"/>
      <c r="NYA3" s="48"/>
      <c r="NYB3" s="48"/>
      <c r="NYC3" s="48"/>
      <c r="NYD3" s="48"/>
      <c r="NYE3" s="48"/>
      <c r="NYF3" s="48"/>
      <c r="NYG3" s="48"/>
      <c r="NYH3" s="48"/>
      <c r="NYI3" s="48"/>
      <c r="NYJ3" s="48"/>
      <c r="NYK3" s="48"/>
      <c r="NYL3" s="48"/>
      <c r="NYM3" s="49"/>
      <c r="NYN3" s="48"/>
      <c r="NYO3" s="48"/>
      <c r="NYP3" s="48"/>
      <c r="NYQ3" s="48"/>
      <c r="NYR3" s="48"/>
      <c r="NYS3" s="48"/>
      <c r="NYT3" s="48"/>
      <c r="NYU3" s="48"/>
      <c r="NYV3" s="48"/>
      <c r="NYW3" s="48"/>
      <c r="NYX3" s="48"/>
      <c r="NYY3" s="48"/>
      <c r="NYZ3" s="48"/>
      <c r="NZA3" s="49"/>
      <c r="NZB3" s="48"/>
      <c r="NZC3" s="48"/>
      <c r="NZD3" s="48"/>
      <c r="NZE3" s="48"/>
      <c r="NZF3" s="48"/>
      <c r="NZG3" s="48"/>
      <c r="NZH3" s="48"/>
      <c r="NZI3" s="48"/>
      <c r="NZJ3" s="48"/>
      <c r="NZK3" s="48"/>
      <c r="NZL3" s="48"/>
      <c r="NZM3" s="48"/>
      <c r="NZN3" s="48"/>
      <c r="NZO3" s="49"/>
      <c r="NZP3" s="48"/>
      <c r="NZQ3" s="48"/>
      <c r="NZR3" s="48"/>
      <c r="NZS3" s="48"/>
      <c r="NZT3" s="48"/>
      <c r="NZU3" s="48"/>
      <c r="NZV3" s="48"/>
      <c r="NZW3" s="48"/>
      <c r="NZX3" s="48"/>
      <c r="NZY3" s="48"/>
      <c r="NZZ3" s="48"/>
      <c r="OAA3" s="48"/>
      <c r="OAB3" s="48"/>
      <c r="OAC3" s="49"/>
      <c r="OAD3" s="48"/>
      <c r="OAE3" s="48"/>
      <c r="OAF3" s="48"/>
      <c r="OAG3" s="48"/>
      <c r="OAH3" s="48"/>
      <c r="OAI3" s="48"/>
      <c r="OAJ3" s="48"/>
      <c r="OAK3" s="48"/>
      <c r="OAL3" s="48"/>
      <c r="OAM3" s="48"/>
      <c r="OAN3" s="48"/>
      <c r="OAO3" s="48"/>
      <c r="OAP3" s="48"/>
      <c r="OAQ3" s="49"/>
      <c r="OAR3" s="48"/>
      <c r="OAS3" s="48"/>
      <c r="OAT3" s="48"/>
      <c r="OAU3" s="48"/>
      <c r="OAV3" s="48"/>
      <c r="OAW3" s="48"/>
      <c r="OAX3" s="48"/>
      <c r="OAY3" s="48"/>
      <c r="OAZ3" s="48"/>
      <c r="OBA3" s="48"/>
      <c r="OBB3" s="48"/>
      <c r="OBC3" s="48"/>
      <c r="OBD3" s="48"/>
      <c r="OBE3" s="49"/>
      <c r="OBF3" s="48"/>
      <c r="OBG3" s="48"/>
      <c r="OBH3" s="48"/>
      <c r="OBI3" s="48"/>
      <c r="OBJ3" s="48"/>
      <c r="OBK3" s="48"/>
      <c r="OBL3" s="48"/>
      <c r="OBM3" s="48"/>
      <c r="OBN3" s="48"/>
      <c r="OBO3" s="48"/>
      <c r="OBP3" s="48"/>
      <c r="OBQ3" s="48"/>
      <c r="OBR3" s="48"/>
      <c r="OBS3" s="49"/>
      <c r="OBT3" s="48"/>
      <c r="OBU3" s="48"/>
      <c r="OBV3" s="48"/>
      <c r="OBW3" s="48"/>
      <c r="OBX3" s="48"/>
      <c r="OBY3" s="48"/>
      <c r="OBZ3" s="48"/>
      <c r="OCA3" s="48"/>
      <c r="OCB3" s="48"/>
      <c r="OCC3" s="48"/>
      <c r="OCD3" s="48"/>
      <c r="OCE3" s="48"/>
      <c r="OCF3" s="48"/>
      <c r="OCG3" s="49"/>
      <c r="OCH3" s="48"/>
      <c r="OCI3" s="48"/>
      <c r="OCJ3" s="48"/>
      <c r="OCK3" s="48"/>
      <c r="OCL3" s="48"/>
      <c r="OCM3" s="48"/>
      <c r="OCN3" s="48"/>
      <c r="OCO3" s="48"/>
      <c r="OCP3" s="48"/>
      <c r="OCQ3" s="48"/>
      <c r="OCR3" s="48"/>
      <c r="OCS3" s="48"/>
      <c r="OCT3" s="48"/>
      <c r="OCU3" s="49"/>
      <c r="OCV3" s="48"/>
      <c r="OCW3" s="48"/>
      <c r="OCX3" s="48"/>
      <c r="OCY3" s="48"/>
      <c r="OCZ3" s="48"/>
      <c r="ODA3" s="48"/>
      <c r="ODB3" s="48"/>
      <c r="ODC3" s="48"/>
      <c r="ODD3" s="48"/>
      <c r="ODE3" s="48"/>
      <c r="ODF3" s="48"/>
      <c r="ODG3" s="48"/>
      <c r="ODH3" s="48"/>
      <c r="ODI3" s="49"/>
      <c r="ODJ3" s="48"/>
      <c r="ODK3" s="48"/>
      <c r="ODL3" s="48"/>
      <c r="ODM3" s="48"/>
      <c r="ODN3" s="48"/>
      <c r="ODO3" s="48"/>
      <c r="ODP3" s="48"/>
      <c r="ODQ3" s="48"/>
      <c r="ODR3" s="48"/>
      <c r="ODS3" s="48"/>
      <c r="ODT3" s="48"/>
      <c r="ODU3" s="48"/>
      <c r="ODV3" s="48"/>
      <c r="ODW3" s="49"/>
      <c r="ODX3" s="48"/>
      <c r="ODY3" s="48"/>
      <c r="ODZ3" s="48"/>
      <c r="OEA3" s="48"/>
      <c r="OEB3" s="48"/>
      <c r="OEC3" s="48"/>
      <c r="OED3" s="48"/>
      <c r="OEE3" s="48"/>
      <c r="OEF3" s="48"/>
      <c r="OEG3" s="48"/>
      <c r="OEH3" s="48"/>
      <c r="OEI3" s="48"/>
      <c r="OEJ3" s="48"/>
      <c r="OEK3" s="49"/>
      <c r="OEL3" s="48"/>
      <c r="OEM3" s="48"/>
      <c r="OEN3" s="48"/>
      <c r="OEO3" s="48"/>
      <c r="OEP3" s="48"/>
      <c r="OEQ3" s="48"/>
      <c r="OER3" s="48"/>
      <c r="OES3" s="48"/>
      <c r="OET3" s="48"/>
      <c r="OEU3" s="48"/>
      <c r="OEV3" s="48"/>
      <c r="OEW3" s="48"/>
      <c r="OEX3" s="48"/>
      <c r="OEY3" s="49"/>
      <c r="OEZ3" s="48"/>
      <c r="OFA3" s="48"/>
      <c r="OFB3" s="48"/>
      <c r="OFC3" s="48"/>
      <c r="OFD3" s="48"/>
      <c r="OFE3" s="48"/>
      <c r="OFF3" s="48"/>
      <c r="OFG3" s="48"/>
      <c r="OFH3" s="48"/>
      <c r="OFI3" s="48"/>
      <c r="OFJ3" s="48"/>
      <c r="OFK3" s="48"/>
      <c r="OFL3" s="48"/>
      <c r="OFM3" s="49"/>
      <c r="OFN3" s="48"/>
      <c r="OFO3" s="48"/>
      <c r="OFP3" s="48"/>
      <c r="OFQ3" s="48"/>
      <c r="OFR3" s="48"/>
      <c r="OFS3" s="48"/>
      <c r="OFT3" s="48"/>
      <c r="OFU3" s="48"/>
      <c r="OFV3" s="48"/>
      <c r="OFW3" s="48"/>
      <c r="OFX3" s="48"/>
      <c r="OFY3" s="48"/>
      <c r="OFZ3" s="48"/>
      <c r="OGA3" s="49"/>
      <c r="OGB3" s="48"/>
      <c r="OGC3" s="48"/>
      <c r="OGD3" s="48"/>
      <c r="OGE3" s="48"/>
      <c r="OGF3" s="48"/>
      <c r="OGG3" s="48"/>
      <c r="OGH3" s="48"/>
      <c r="OGI3" s="48"/>
      <c r="OGJ3" s="48"/>
      <c r="OGK3" s="48"/>
      <c r="OGL3" s="48"/>
      <c r="OGM3" s="48"/>
      <c r="OGN3" s="48"/>
      <c r="OGO3" s="49"/>
      <c r="OGP3" s="48"/>
      <c r="OGQ3" s="48"/>
      <c r="OGR3" s="48"/>
      <c r="OGS3" s="48"/>
      <c r="OGT3" s="48"/>
      <c r="OGU3" s="48"/>
      <c r="OGV3" s="48"/>
      <c r="OGW3" s="48"/>
      <c r="OGX3" s="48"/>
      <c r="OGY3" s="48"/>
      <c r="OGZ3" s="48"/>
      <c r="OHA3" s="48"/>
      <c r="OHB3" s="48"/>
      <c r="OHC3" s="49"/>
      <c r="OHD3" s="48"/>
      <c r="OHE3" s="48"/>
      <c r="OHF3" s="48"/>
      <c r="OHG3" s="48"/>
      <c r="OHH3" s="48"/>
      <c r="OHI3" s="48"/>
      <c r="OHJ3" s="48"/>
      <c r="OHK3" s="48"/>
      <c r="OHL3" s="48"/>
      <c r="OHM3" s="48"/>
      <c r="OHN3" s="48"/>
      <c r="OHO3" s="48"/>
      <c r="OHP3" s="48"/>
      <c r="OHQ3" s="49"/>
      <c r="OHR3" s="48"/>
      <c r="OHS3" s="48"/>
      <c r="OHT3" s="48"/>
      <c r="OHU3" s="48"/>
      <c r="OHV3" s="48"/>
      <c r="OHW3" s="48"/>
      <c r="OHX3" s="48"/>
      <c r="OHY3" s="48"/>
      <c r="OHZ3" s="48"/>
      <c r="OIA3" s="48"/>
      <c r="OIB3" s="48"/>
      <c r="OIC3" s="48"/>
      <c r="OID3" s="48"/>
      <c r="OIE3" s="49"/>
      <c r="OIF3" s="48"/>
      <c r="OIG3" s="48"/>
      <c r="OIH3" s="48"/>
      <c r="OII3" s="48"/>
      <c r="OIJ3" s="48"/>
      <c r="OIK3" s="48"/>
      <c r="OIL3" s="48"/>
      <c r="OIM3" s="48"/>
      <c r="OIN3" s="48"/>
      <c r="OIO3" s="48"/>
      <c r="OIP3" s="48"/>
      <c r="OIQ3" s="48"/>
      <c r="OIR3" s="48"/>
      <c r="OIS3" s="49"/>
      <c r="OIT3" s="48"/>
      <c r="OIU3" s="48"/>
      <c r="OIV3" s="48"/>
      <c r="OIW3" s="48"/>
      <c r="OIX3" s="48"/>
      <c r="OIY3" s="48"/>
      <c r="OIZ3" s="48"/>
      <c r="OJA3" s="48"/>
      <c r="OJB3" s="48"/>
      <c r="OJC3" s="48"/>
      <c r="OJD3" s="48"/>
      <c r="OJE3" s="48"/>
      <c r="OJF3" s="48"/>
      <c r="OJG3" s="49"/>
      <c r="OJH3" s="48"/>
      <c r="OJI3" s="48"/>
      <c r="OJJ3" s="48"/>
      <c r="OJK3" s="48"/>
      <c r="OJL3" s="48"/>
      <c r="OJM3" s="48"/>
      <c r="OJN3" s="48"/>
      <c r="OJO3" s="48"/>
      <c r="OJP3" s="48"/>
      <c r="OJQ3" s="48"/>
      <c r="OJR3" s="48"/>
      <c r="OJS3" s="48"/>
      <c r="OJT3" s="48"/>
      <c r="OJU3" s="49"/>
      <c r="OJV3" s="48"/>
      <c r="OJW3" s="48"/>
      <c r="OJX3" s="48"/>
      <c r="OJY3" s="48"/>
      <c r="OJZ3" s="48"/>
      <c r="OKA3" s="48"/>
      <c r="OKB3" s="48"/>
      <c r="OKC3" s="48"/>
      <c r="OKD3" s="48"/>
      <c r="OKE3" s="48"/>
      <c r="OKF3" s="48"/>
      <c r="OKG3" s="48"/>
      <c r="OKH3" s="48"/>
      <c r="OKI3" s="49"/>
      <c r="OKJ3" s="48"/>
      <c r="OKK3" s="48"/>
      <c r="OKL3" s="48"/>
      <c r="OKM3" s="48"/>
      <c r="OKN3" s="48"/>
      <c r="OKO3" s="48"/>
      <c r="OKP3" s="48"/>
      <c r="OKQ3" s="48"/>
      <c r="OKR3" s="48"/>
      <c r="OKS3" s="48"/>
      <c r="OKT3" s="48"/>
      <c r="OKU3" s="48"/>
      <c r="OKV3" s="48"/>
      <c r="OKW3" s="49"/>
      <c r="OKX3" s="48"/>
      <c r="OKY3" s="48"/>
      <c r="OKZ3" s="48"/>
      <c r="OLA3" s="48"/>
      <c r="OLB3" s="48"/>
      <c r="OLC3" s="48"/>
      <c r="OLD3" s="48"/>
      <c r="OLE3" s="48"/>
      <c r="OLF3" s="48"/>
      <c r="OLG3" s="48"/>
      <c r="OLH3" s="48"/>
      <c r="OLI3" s="48"/>
      <c r="OLJ3" s="48"/>
      <c r="OLK3" s="49"/>
      <c r="OLL3" s="48"/>
      <c r="OLM3" s="48"/>
      <c r="OLN3" s="48"/>
      <c r="OLO3" s="48"/>
      <c r="OLP3" s="48"/>
      <c r="OLQ3" s="48"/>
      <c r="OLR3" s="48"/>
      <c r="OLS3" s="48"/>
      <c r="OLT3" s="48"/>
      <c r="OLU3" s="48"/>
      <c r="OLV3" s="48"/>
      <c r="OLW3" s="48"/>
      <c r="OLX3" s="48"/>
      <c r="OLY3" s="49"/>
      <c r="OLZ3" s="48"/>
      <c r="OMA3" s="48"/>
      <c r="OMB3" s="48"/>
      <c r="OMC3" s="48"/>
      <c r="OMD3" s="48"/>
      <c r="OME3" s="48"/>
      <c r="OMF3" s="48"/>
      <c r="OMG3" s="48"/>
      <c r="OMH3" s="48"/>
      <c r="OMI3" s="48"/>
      <c r="OMJ3" s="48"/>
      <c r="OMK3" s="48"/>
      <c r="OML3" s="48"/>
      <c r="OMM3" s="49"/>
      <c r="OMN3" s="48"/>
      <c r="OMO3" s="48"/>
      <c r="OMP3" s="48"/>
      <c r="OMQ3" s="48"/>
      <c r="OMR3" s="48"/>
      <c r="OMS3" s="48"/>
      <c r="OMT3" s="48"/>
      <c r="OMU3" s="48"/>
      <c r="OMV3" s="48"/>
      <c r="OMW3" s="48"/>
      <c r="OMX3" s="48"/>
      <c r="OMY3" s="48"/>
      <c r="OMZ3" s="48"/>
      <c r="ONA3" s="49"/>
      <c r="ONB3" s="48"/>
      <c r="ONC3" s="48"/>
      <c r="OND3" s="48"/>
      <c r="ONE3" s="48"/>
      <c r="ONF3" s="48"/>
      <c r="ONG3" s="48"/>
      <c r="ONH3" s="48"/>
      <c r="ONI3" s="48"/>
      <c r="ONJ3" s="48"/>
      <c r="ONK3" s="48"/>
      <c r="ONL3" s="48"/>
      <c r="ONM3" s="48"/>
      <c r="ONN3" s="48"/>
      <c r="ONO3" s="49"/>
      <c r="ONP3" s="48"/>
      <c r="ONQ3" s="48"/>
      <c r="ONR3" s="48"/>
      <c r="ONS3" s="48"/>
      <c r="ONT3" s="48"/>
      <c r="ONU3" s="48"/>
      <c r="ONV3" s="48"/>
      <c r="ONW3" s="48"/>
      <c r="ONX3" s="48"/>
      <c r="ONY3" s="48"/>
      <c r="ONZ3" s="48"/>
      <c r="OOA3" s="48"/>
      <c r="OOB3" s="48"/>
      <c r="OOC3" s="49"/>
      <c r="OOD3" s="48"/>
      <c r="OOE3" s="48"/>
      <c r="OOF3" s="48"/>
      <c r="OOG3" s="48"/>
      <c r="OOH3" s="48"/>
      <c r="OOI3" s="48"/>
      <c r="OOJ3" s="48"/>
      <c r="OOK3" s="48"/>
      <c r="OOL3" s="48"/>
      <c r="OOM3" s="48"/>
      <c r="OON3" s="48"/>
      <c r="OOO3" s="48"/>
      <c r="OOP3" s="48"/>
      <c r="OOQ3" s="49"/>
      <c r="OOR3" s="48"/>
      <c r="OOS3" s="48"/>
      <c r="OOT3" s="48"/>
      <c r="OOU3" s="48"/>
      <c r="OOV3" s="48"/>
      <c r="OOW3" s="48"/>
      <c r="OOX3" s="48"/>
      <c r="OOY3" s="48"/>
      <c r="OOZ3" s="48"/>
      <c r="OPA3" s="48"/>
      <c r="OPB3" s="48"/>
      <c r="OPC3" s="48"/>
      <c r="OPD3" s="48"/>
      <c r="OPE3" s="49"/>
      <c r="OPF3" s="48"/>
      <c r="OPG3" s="48"/>
      <c r="OPH3" s="48"/>
      <c r="OPI3" s="48"/>
      <c r="OPJ3" s="48"/>
      <c r="OPK3" s="48"/>
      <c r="OPL3" s="48"/>
      <c r="OPM3" s="48"/>
      <c r="OPN3" s="48"/>
      <c r="OPO3" s="48"/>
      <c r="OPP3" s="48"/>
      <c r="OPQ3" s="48"/>
      <c r="OPR3" s="48"/>
      <c r="OPS3" s="49"/>
      <c r="OPT3" s="48"/>
      <c r="OPU3" s="48"/>
      <c r="OPV3" s="48"/>
      <c r="OPW3" s="48"/>
      <c r="OPX3" s="48"/>
      <c r="OPY3" s="48"/>
      <c r="OPZ3" s="48"/>
      <c r="OQA3" s="48"/>
      <c r="OQB3" s="48"/>
      <c r="OQC3" s="48"/>
      <c r="OQD3" s="48"/>
      <c r="OQE3" s="48"/>
      <c r="OQF3" s="48"/>
      <c r="OQG3" s="49"/>
      <c r="OQH3" s="48"/>
      <c r="OQI3" s="48"/>
      <c r="OQJ3" s="48"/>
      <c r="OQK3" s="48"/>
      <c r="OQL3" s="48"/>
      <c r="OQM3" s="48"/>
      <c r="OQN3" s="48"/>
      <c r="OQO3" s="48"/>
      <c r="OQP3" s="48"/>
      <c r="OQQ3" s="48"/>
      <c r="OQR3" s="48"/>
      <c r="OQS3" s="48"/>
      <c r="OQT3" s="48"/>
      <c r="OQU3" s="49"/>
      <c r="OQV3" s="48"/>
      <c r="OQW3" s="48"/>
      <c r="OQX3" s="48"/>
      <c r="OQY3" s="48"/>
      <c r="OQZ3" s="48"/>
      <c r="ORA3" s="48"/>
      <c r="ORB3" s="48"/>
      <c r="ORC3" s="48"/>
      <c r="ORD3" s="48"/>
      <c r="ORE3" s="48"/>
      <c r="ORF3" s="48"/>
      <c r="ORG3" s="48"/>
      <c r="ORH3" s="48"/>
      <c r="ORI3" s="49"/>
      <c r="ORJ3" s="48"/>
      <c r="ORK3" s="48"/>
      <c r="ORL3" s="48"/>
      <c r="ORM3" s="48"/>
      <c r="ORN3" s="48"/>
      <c r="ORO3" s="48"/>
      <c r="ORP3" s="48"/>
      <c r="ORQ3" s="48"/>
      <c r="ORR3" s="48"/>
      <c r="ORS3" s="48"/>
      <c r="ORT3" s="48"/>
      <c r="ORU3" s="48"/>
      <c r="ORV3" s="48"/>
      <c r="ORW3" s="49"/>
      <c r="ORX3" s="48"/>
      <c r="ORY3" s="48"/>
      <c r="ORZ3" s="48"/>
      <c r="OSA3" s="48"/>
      <c r="OSB3" s="48"/>
      <c r="OSC3" s="48"/>
      <c r="OSD3" s="48"/>
      <c r="OSE3" s="48"/>
      <c r="OSF3" s="48"/>
      <c r="OSG3" s="48"/>
      <c r="OSH3" s="48"/>
      <c r="OSI3" s="48"/>
      <c r="OSJ3" s="48"/>
      <c r="OSK3" s="49"/>
      <c r="OSL3" s="48"/>
      <c r="OSM3" s="48"/>
      <c r="OSN3" s="48"/>
      <c r="OSO3" s="48"/>
      <c r="OSP3" s="48"/>
      <c r="OSQ3" s="48"/>
      <c r="OSR3" s="48"/>
      <c r="OSS3" s="48"/>
      <c r="OST3" s="48"/>
      <c r="OSU3" s="48"/>
      <c r="OSV3" s="48"/>
      <c r="OSW3" s="48"/>
      <c r="OSX3" s="48"/>
      <c r="OSY3" s="49"/>
      <c r="OSZ3" s="48"/>
      <c r="OTA3" s="48"/>
      <c r="OTB3" s="48"/>
      <c r="OTC3" s="48"/>
      <c r="OTD3" s="48"/>
      <c r="OTE3" s="48"/>
      <c r="OTF3" s="48"/>
      <c r="OTG3" s="48"/>
      <c r="OTH3" s="48"/>
      <c r="OTI3" s="48"/>
      <c r="OTJ3" s="48"/>
      <c r="OTK3" s="48"/>
      <c r="OTL3" s="48"/>
      <c r="OTM3" s="49"/>
      <c r="OTN3" s="48"/>
      <c r="OTO3" s="48"/>
      <c r="OTP3" s="48"/>
      <c r="OTQ3" s="48"/>
      <c r="OTR3" s="48"/>
      <c r="OTS3" s="48"/>
      <c r="OTT3" s="48"/>
      <c r="OTU3" s="48"/>
      <c r="OTV3" s="48"/>
      <c r="OTW3" s="48"/>
      <c r="OTX3" s="48"/>
      <c r="OTY3" s="48"/>
      <c r="OTZ3" s="48"/>
      <c r="OUA3" s="49"/>
      <c r="OUB3" s="48"/>
      <c r="OUC3" s="48"/>
      <c r="OUD3" s="48"/>
      <c r="OUE3" s="48"/>
      <c r="OUF3" s="48"/>
      <c r="OUG3" s="48"/>
      <c r="OUH3" s="48"/>
      <c r="OUI3" s="48"/>
      <c r="OUJ3" s="48"/>
      <c r="OUK3" s="48"/>
      <c r="OUL3" s="48"/>
      <c r="OUM3" s="48"/>
      <c r="OUN3" s="48"/>
      <c r="OUO3" s="49"/>
      <c r="OUP3" s="48"/>
      <c r="OUQ3" s="48"/>
      <c r="OUR3" s="48"/>
      <c r="OUS3" s="48"/>
      <c r="OUT3" s="48"/>
      <c r="OUU3" s="48"/>
      <c r="OUV3" s="48"/>
      <c r="OUW3" s="48"/>
      <c r="OUX3" s="48"/>
      <c r="OUY3" s="48"/>
      <c r="OUZ3" s="48"/>
      <c r="OVA3" s="48"/>
      <c r="OVB3" s="48"/>
      <c r="OVC3" s="49"/>
      <c r="OVD3" s="48"/>
      <c r="OVE3" s="48"/>
      <c r="OVF3" s="48"/>
      <c r="OVG3" s="48"/>
      <c r="OVH3" s="48"/>
      <c r="OVI3" s="48"/>
      <c r="OVJ3" s="48"/>
      <c r="OVK3" s="48"/>
      <c r="OVL3" s="48"/>
      <c r="OVM3" s="48"/>
      <c r="OVN3" s="48"/>
      <c r="OVO3" s="48"/>
      <c r="OVP3" s="48"/>
      <c r="OVQ3" s="49"/>
      <c r="OVR3" s="48"/>
      <c r="OVS3" s="48"/>
      <c r="OVT3" s="48"/>
      <c r="OVU3" s="48"/>
      <c r="OVV3" s="48"/>
      <c r="OVW3" s="48"/>
      <c r="OVX3" s="48"/>
      <c r="OVY3" s="48"/>
      <c r="OVZ3" s="48"/>
      <c r="OWA3" s="48"/>
      <c r="OWB3" s="48"/>
      <c r="OWC3" s="48"/>
      <c r="OWD3" s="48"/>
      <c r="OWE3" s="49"/>
      <c r="OWF3" s="48"/>
      <c r="OWG3" s="48"/>
      <c r="OWH3" s="48"/>
      <c r="OWI3" s="48"/>
      <c r="OWJ3" s="48"/>
      <c r="OWK3" s="48"/>
      <c r="OWL3" s="48"/>
      <c r="OWM3" s="48"/>
      <c r="OWN3" s="48"/>
      <c r="OWO3" s="48"/>
      <c r="OWP3" s="48"/>
      <c r="OWQ3" s="48"/>
      <c r="OWR3" s="48"/>
      <c r="OWS3" s="49"/>
      <c r="OWT3" s="48"/>
      <c r="OWU3" s="48"/>
      <c r="OWV3" s="48"/>
      <c r="OWW3" s="48"/>
      <c r="OWX3" s="48"/>
      <c r="OWY3" s="48"/>
      <c r="OWZ3" s="48"/>
      <c r="OXA3" s="48"/>
      <c r="OXB3" s="48"/>
      <c r="OXC3" s="48"/>
      <c r="OXD3" s="48"/>
      <c r="OXE3" s="48"/>
      <c r="OXF3" s="48"/>
      <c r="OXG3" s="49"/>
      <c r="OXH3" s="48"/>
      <c r="OXI3" s="48"/>
      <c r="OXJ3" s="48"/>
      <c r="OXK3" s="48"/>
      <c r="OXL3" s="48"/>
      <c r="OXM3" s="48"/>
      <c r="OXN3" s="48"/>
      <c r="OXO3" s="48"/>
      <c r="OXP3" s="48"/>
      <c r="OXQ3" s="48"/>
      <c r="OXR3" s="48"/>
      <c r="OXS3" s="48"/>
      <c r="OXT3" s="48"/>
      <c r="OXU3" s="49"/>
      <c r="OXV3" s="48"/>
      <c r="OXW3" s="48"/>
      <c r="OXX3" s="48"/>
      <c r="OXY3" s="48"/>
      <c r="OXZ3" s="48"/>
      <c r="OYA3" s="48"/>
      <c r="OYB3" s="48"/>
      <c r="OYC3" s="48"/>
      <c r="OYD3" s="48"/>
      <c r="OYE3" s="48"/>
      <c r="OYF3" s="48"/>
      <c r="OYG3" s="48"/>
      <c r="OYH3" s="48"/>
      <c r="OYI3" s="49"/>
      <c r="OYJ3" s="48"/>
      <c r="OYK3" s="48"/>
      <c r="OYL3" s="48"/>
      <c r="OYM3" s="48"/>
      <c r="OYN3" s="48"/>
      <c r="OYO3" s="48"/>
      <c r="OYP3" s="48"/>
      <c r="OYQ3" s="48"/>
      <c r="OYR3" s="48"/>
      <c r="OYS3" s="48"/>
      <c r="OYT3" s="48"/>
      <c r="OYU3" s="48"/>
      <c r="OYV3" s="48"/>
      <c r="OYW3" s="49"/>
      <c r="OYX3" s="48"/>
      <c r="OYY3" s="48"/>
      <c r="OYZ3" s="48"/>
      <c r="OZA3" s="48"/>
      <c r="OZB3" s="48"/>
      <c r="OZC3" s="48"/>
      <c r="OZD3" s="48"/>
      <c r="OZE3" s="48"/>
      <c r="OZF3" s="48"/>
      <c r="OZG3" s="48"/>
      <c r="OZH3" s="48"/>
      <c r="OZI3" s="48"/>
      <c r="OZJ3" s="48"/>
      <c r="OZK3" s="49"/>
      <c r="OZL3" s="48"/>
      <c r="OZM3" s="48"/>
      <c r="OZN3" s="48"/>
      <c r="OZO3" s="48"/>
      <c r="OZP3" s="48"/>
      <c r="OZQ3" s="48"/>
      <c r="OZR3" s="48"/>
      <c r="OZS3" s="48"/>
      <c r="OZT3" s="48"/>
      <c r="OZU3" s="48"/>
      <c r="OZV3" s="48"/>
      <c r="OZW3" s="48"/>
      <c r="OZX3" s="48"/>
      <c r="OZY3" s="49"/>
      <c r="OZZ3" s="48"/>
      <c r="PAA3" s="48"/>
      <c r="PAB3" s="48"/>
      <c r="PAC3" s="48"/>
      <c r="PAD3" s="48"/>
      <c r="PAE3" s="48"/>
      <c r="PAF3" s="48"/>
      <c r="PAG3" s="48"/>
      <c r="PAH3" s="48"/>
      <c r="PAI3" s="48"/>
      <c r="PAJ3" s="48"/>
      <c r="PAK3" s="48"/>
      <c r="PAL3" s="48"/>
      <c r="PAM3" s="49"/>
      <c r="PAN3" s="48"/>
      <c r="PAO3" s="48"/>
      <c r="PAP3" s="48"/>
      <c r="PAQ3" s="48"/>
      <c r="PAR3" s="48"/>
      <c r="PAS3" s="48"/>
      <c r="PAT3" s="48"/>
      <c r="PAU3" s="48"/>
      <c r="PAV3" s="48"/>
      <c r="PAW3" s="48"/>
      <c r="PAX3" s="48"/>
      <c r="PAY3" s="48"/>
      <c r="PAZ3" s="48"/>
      <c r="PBA3" s="49"/>
      <c r="PBB3" s="48"/>
      <c r="PBC3" s="48"/>
      <c r="PBD3" s="48"/>
      <c r="PBE3" s="48"/>
      <c r="PBF3" s="48"/>
      <c r="PBG3" s="48"/>
      <c r="PBH3" s="48"/>
      <c r="PBI3" s="48"/>
      <c r="PBJ3" s="48"/>
      <c r="PBK3" s="48"/>
      <c r="PBL3" s="48"/>
      <c r="PBM3" s="48"/>
      <c r="PBN3" s="48"/>
      <c r="PBO3" s="49"/>
      <c r="PBP3" s="48"/>
      <c r="PBQ3" s="48"/>
      <c r="PBR3" s="48"/>
      <c r="PBS3" s="48"/>
      <c r="PBT3" s="48"/>
      <c r="PBU3" s="48"/>
      <c r="PBV3" s="48"/>
      <c r="PBW3" s="48"/>
      <c r="PBX3" s="48"/>
      <c r="PBY3" s="48"/>
      <c r="PBZ3" s="48"/>
      <c r="PCA3" s="48"/>
      <c r="PCB3" s="48"/>
      <c r="PCC3" s="49"/>
      <c r="PCD3" s="48"/>
      <c r="PCE3" s="48"/>
      <c r="PCF3" s="48"/>
      <c r="PCG3" s="48"/>
      <c r="PCH3" s="48"/>
      <c r="PCI3" s="48"/>
      <c r="PCJ3" s="48"/>
      <c r="PCK3" s="48"/>
      <c r="PCL3" s="48"/>
      <c r="PCM3" s="48"/>
      <c r="PCN3" s="48"/>
      <c r="PCO3" s="48"/>
      <c r="PCP3" s="48"/>
      <c r="PCQ3" s="49"/>
      <c r="PCR3" s="48"/>
      <c r="PCS3" s="48"/>
      <c r="PCT3" s="48"/>
      <c r="PCU3" s="48"/>
      <c r="PCV3" s="48"/>
      <c r="PCW3" s="48"/>
      <c r="PCX3" s="48"/>
      <c r="PCY3" s="48"/>
      <c r="PCZ3" s="48"/>
      <c r="PDA3" s="48"/>
      <c r="PDB3" s="48"/>
      <c r="PDC3" s="48"/>
      <c r="PDD3" s="48"/>
      <c r="PDE3" s="49"/>
      <c r="PDF3" s="48"/>
      <c r="PDG3" s="48"/>
      <c r="PDH3" s="48"/>
      <c r="PDI3" s="48"/>
      <c r="PDJ3" s="48"/>
      <c r="PDK3" s="48"/>
      <c r="PDL3" s="48"/>
      <c r="PDM3" s="48"/>
      <c r="PDN3" s="48"/>
      <c r="PDO3" s="48"/>
      <c r="PDP3" s="48"/>
      <c r="PDQ3" s="48"/>
      <c r="PDR3" s="48"/>
      <c r="PDS3" s="49"/>
      <c r="PDT3" s="48"/>
      <c r="PDU3" s="48"/>
      <c r="PDV3" s="48"/>
      <c r="PDW3" s="48"/>
      <c r="PDX3" s="48"/>
      <c r="PDY3" s="48"/>
      <c r="PDZ3" s="48"/>
      <c r="PEA3" s="48"/>
      <c r="PEB3" s="48"/>
      <c r="PEC3" s="48"/>
      <c r="PED3" s="48"/>
      <c r="PEE3" s="48"/>
      <c r="PEF3" s="48"/>
      <c r="PEG3" s="49"/>
      <c r="PEH3" s="48"/>
      <c r="PEI3" s="48"/>
      <c r="PEJ3" s="48"/>
      <c r="PEK3" s="48"/>
      <c r="PEL3" s="48"/>
      <c r="PEM3" s="48"/>
      <c r="PEN3" s="48"/>
      <c r="PEO3" s="48"/>
      <c r="PEP3" s="48"/>
      <c r="PEQ3" s="48"/>
      <c r="PER3" s="48"/>
      <c r="PES3" s="48"/>
      <c r="PET3" s="48"/>
      <c r="PEU3" s="49"/>
      <c r="PEV3" s="48"/>
      <c r="PEW3" s="48"/>
      <c r="PEX3" s="48"/>
      <c r="PEY3" s="48"/>
      <c r="PEZ3" s="48"/>
      <c r="PFA3" s="48"/>
      <c r="PFB3" s="48"/>
      <c r="PFC3" s="48"/>
      <c r="PFD3" s="48"/>
      <c r="PFE3" s="48"/>
      <c r="PFF3" s="48"/>
      <c r="PFG3" s="48"/>
      <c r="PFH3" s="48"/>
      <c r="PFI3" s="49"/>
      <c r="PFJ3" s="48"/>
      <c r="PFK3" s="48"/>
      <c r="PFL3" s="48"/>
      <c r="PFM3" s="48"/>
      <c r="PFN3" s="48"/>
      <c r="PFO3" s="48"/>
      <c r="PFP3" s="48"/>
      <c r="PFQ3" s="48"/>
      <c r="PFR3" s="48"/>
      <c r="PFS3" s="48"/>
      <c r="PFT3" s="48"/>
      <c r="PFU3" s="48"/>
      <c r="PFV3" s="48"/>
      <c r="PFW3" s="49"/>
      <c r="PFX3" s="48"/>
      <c r="PFY3" s="48"/>
      <c r="PFZ3" s="48"/>
      <c r="PGA3" s="48"/>
      <c r="PGB3" s="48"/>
      <c r="PGC3" s="48"/>
      <c r="PGD3" s="48"/>
      <c r="PGE3" s="48"/>
      <c r="PGF3" s="48"/>
      <c r="PGG3" s="48"/>
      <c r="PGH3" s="48"/>
      <c r="PGI3" s="48"/>
      <c r="PGJ3" s="48"/>
      <c r="PGK3" s="49"/>
      <c r="PGL3" s="48"/>
      <c r="PGM3" s="48"/>
      <c r="PGN3" s="48"/>
      <c r="PGO3" s="48"/>
      <c r="PGP3" s="48"/>
      <c r="PGQ3" s="48"/>
      <c r="PGR3" s="48"/>
      <c r="PGS3" s="48"/>
      <c r="PGT3" s="48"/>
      <c r="PGU3" s="48"/>
      <c r="PGV3" s="48"/>
      <c r="PGW3" s="48"/>
      <c r="PGX3" s="48"/>
      <c r="PGY3" s="49"/>
      <c r="PGZ3" s="48"/>
      <c r="PHA3" s="48"/>
      <c r="PHB3" s="48"/>
      <c r="PHC3" s="48"/>
      <c r="PHD3" s="48"/>
      <c r="PHE3" s="48"/>
      <c r="PHF3" s="48"/>
      <c r="PHG3" s="48"/>
      <c r="PHH3" s="48"/>
      <c r="PHI3" s="48"/>
      <c r="PHJ3" s="48"/>
      <c r="PHK3" s="48"/>
      <c r="PHL3" s="48"/>
      <c r="PHM3" s="49"/>
      <c r="PHN3" s="48"/>
      <c r="PHO3" s="48"/>
      <c r="PHP3" s="48"/>
      <c r="PHQ3" s="48"/>
      <c r="PHR3" s="48"/>
      <c r="PHS3" s="48"/>
      <c r="PHT3" s="48"/>
      <c r="PHU3" s="48"/>
      <c r="PHV3" s="48"/>
      <c r="PHW3" s="48"/>
      <c r="PHX3" s="48"/>
      <c r="PHY3" s="48"/>
      <c r="PHZ3" s="48"/>
      <c r="PIA3" s="49"/>
      <c r="PIB3" s="48"/>
      <c r="PIC3" s="48"/>
      <c r="PID3" s="48"/>
      <c r="PIE3" s="48"/>
      <c r="PIF3" s="48"/>
      <c r="PIG3" s="48"/>
      <c r="PIH3" s="48"/>
      <c r="PII3" s="48"/>
      <c r="PIJ3" s="48"/>
      <c r="PIK3" s="48"/>
      <c r="PIL3" s="48"/>
      <c r="PIM3" s="48"/>
      <c r="PIN3" s="48"/>
      <c r="PIO3" s="49"/>
      <c r="PIP3" s="48"/>
      <c r="PIQ3" s="48"/>
      <c r="PIR3" s="48"/>
      <c r="PIS3" s="48"/>
      <c r="PIT3" s="48"/>
      <c r="PIU3" s="48"/>
      <c r="PIV3" s="48"/>
      <c r="PIW3" s="48"/>
      <c r="PIX3" s="48"/>
      <c r="PIY3" s="48"/>
      <c r="PIZ3" s="48"/>
      <c r="PJA3" s="48"/>
      <c r="PJB3" s="48"/>
      <c r="PJC3" s="49"/>
      <c r="PJD3" s="48"/>
      <c r="PJE3" s="48"/>
      <c r="PJF3" s="48"/>
      <c r="PJG3" s="48"/>
      <c r="PJH3" s="48"/>
      <c r="PJI3" s="48"/>
      <c r="PJJ3" s="48"/>
      <c r="PJK3" s="48"/>
      <c r="PJL3" s="48"/>
      <c r="PJM3" s="48"/>
      <c r="PJN3" s="48"/>
      <c r="PJO3" s="48"/>
      <c r="PJP3" s="48"/>
      <c r="PJQ3" s="49"/>
      <c r="PJR3" s="48"/>
      <c r="PJS3" s="48"/>
      <c r="PJT3" s="48"/>
      <c r="PJU3" s="48"/>
      <c r="PJV3" s="48"/>
      <c r="PJW3" s="48"/>
      <c r="PJX3" s="48"/>
      <c r="PJY3" s="48"/>
      <c r="PJZ3" s="48"/>
      <c r="PKA3" s="48"/>
      <c r="PKB3" s="48"/>
      <c r="PKC3" s="48"/>
      <c r="PKD3" s="48"/>
      <c r="PKE3" s="49"/>
      <c r="PKF3" s="48"/>
      <c r="PKG3" s="48"/>
      <c r="PKH3" s="48"/>
      <c r="PKI3" s="48"/>
      <c r="PKJ3" s="48"/>
      <c r="PKK3" s="48"/>
      <c r="PKL3" s="48"/>
      <c r="PKM3" s="48"/>
      <c r="PKN3" s="48"/>
      <c r="PKO3" s="48"/>
      <c r="PKP3" s="48"/>
      <c r="PKQ3" s="48"/>
      <c r="PKR3" s="48"/>
      <c r="PKS3" s="49"/>
      <c r="PKT3" s="48"/>
      <c r="PKU3" s="48"/>
      <c r="PKV3" s="48"/>
      <c r="PKW3" s="48"/>
      <c r="PKX3" s="48"/>
      <c r="PKY3" s="48"/>
      <c r="PKZ3" s="48"/>
      <c r="PLA3" s="48"/>
      <c r="PLB3" s="48"/>
      <c r="PLC3" s="48"/>
      <c r="PLD3" s="48"/>
      <c r="PLE3" s="48"/>
      <c r="PLF3" s="48"/>
      <c r="PLG3" s="49"/>
      <c r="PLH3" s="48"/>
      <c r="PLI3" s="48"/>
      <c r="PLJ3" s="48"/>
      <c r="PLK3" s="48"/>
      <c r="PLL3" s="48"/>
      <c r="PLM3" s="48"/>
      <c r="PLN3" s="48"/>
      <c r="PLO3" s="48"/>
      <c r="PLP3" s="48"/>
      <c r="PLQ3" s="48"/>
      <c r="PLR3" s="48"/>
      <c r="PLS3" s="48"/>
      <c r="PLT3" s="48"/>
      <c r="PLU3" s="49"/>
      <c r="PLV3" s="48"/>
      <c r="PLW3" s="48"/>
      <c r="PLX3" s="48"/>
      <c r="PLY3" s="48"/>
      <c r="PLZ3" s="48"/>
      <c r="PMA3" s="48"/>
      <c r="PMB3" s="48"/>
      <c r="PMC3" s="48"/>
      <c r="PMD3" s="48"/>
      <c r="PME3" s="48"/>
      <c r="PMF3" s="48"/>
      <c r="PMG3" s="48"/>
      <c r="PMH3" s="48"/>
      <c r="PMI3" s="49"/>
      <c r="PMJ3" s="48"/>
      <c r="PMK3" s="48"/>
      <c r="PML3" s="48"/>
      <c r="PMM3" s="48"/>
      <c r="PMN3" s="48"/>
      <c r="PMO3" s="48"/>
      <c r="PMP3" s="48"/>
      <c r="PMQ3" s="48"/>
      <c r="PMR3" s="48"/>
      <c r="PMS3" s="48"/>
      <c r="PMT3" s="48"/>
      <c r="PMU3" s="48"/>
      <c r="PMV3" s="48"/>
      <c r="PMW3" s="49"/>
      <c r="PMX3" s="48"/>
      <c r="PMY3" s="48"/>
      <c r="PMZ3" s="48"/>
      <c r="PNA3" s="48"/>
      <c r="PNB3" s="48"/>
      <c r="PNC3" s="48"/>
      <c r="PND3" s="48"/>
      <c r="PNE3" s="48"/>
      <c r="PNF3" s="48"/>
      <c r="PNG3" s="48"/>
      <c r="PNH3" s="48"/>
      <c r="PNI3" s="48"/>
      <c r="PNJ3" s="48"/>
      <c r="PNK3" s="49"/>
      <c r="PNL3" s="48"/>
      <c r="PNM3" s="48"/>
      <c r="PNN3" s="48"/>
      <c r="PNO3" s="48"/>
      <c r="PNP3" s="48"/>
      <c r="PNQ3" s="48"/>
      <c r="PNR3" s="48"/>
      <c r="PNS3" s="48"/>
      <c r="PNT3" s="48"/>
      <c r="PNU3" s="48"/>
      <c r="PNV3" s="48"/>
      <c r="PNW3" s="48"/>
      <c r="PNX3" s="48"/>
      <c r="PNY3" s="49"/>
      <c r="PNZ3" s="48"/>
      <c r="POA3" s="48"/>
      <c r="POB3" s="48"/>
      <c r="POC3" s="48"/>
      <c r="POD3" s="48"/>
      <c r="POE3" s="48"/>
      <c r="POF3" s="48"/>
      <c r="POG3" s="48"/>
      <c r="POH3" s="48"/>
      <c r="POI3" s="48"/>
      <c r="POJ3" s="48"/>
      <c r="POK3" s="48"/>
      <c r="POL3" s="48"/>
      <c r="POM3" s="49"/>
      <c r="PON3" s="48"/>
      <c r="POO3" s="48"/>
      <c r="POP3" s="48"/>
      <c r="POQ3" s="48"/>
      <c r="POR3" s="48"/>
      <c r="POS3" s="48"/>
      <c r="POT3" s="48"/>
      <c r="POU3" s="48"/>
      <c r="POV3" s="48"/>
      <c r="POW3" s="48"/>
      <c r="POX3" s="48"/>
      <c r="POY3" s="48"/>
      <c r="POZ3" s="48"/>
      <c r="PPA3" s="49"/>
      <c r="PPB3" s="48"/>
      <c r="PPC3" s="48"/>
      <c r="PPD3" s="48"/>
      <c r="PPE3" s="48"/>
      <c r="PPF3" s="48"/>
      <c r="PPG3" s="48"/>
      <c r="PPH3" s="48"/>
      <c r="PPI3" s="48"/>
      <c r="PPJ3" s="48"/>
      <c r="PPK3" s="48"/>
      <c r="PPL3" s="48"/>
      <c r="PPM3" s="48"/>
      <c r="PPN3" s="48"/>
      <c r="PPO3" s="49"/>
      <c r="PPP3" s="48"/>
      <c r="PPQ3" s="48"/>
      <c r="PPR3" s="48"/>
      <c r="PPS3" s="48"/>
      <c r="PPT3" s="48"/>
      <c r="PPU3" s="48"/>
      <c r="PPV3" s="48"/>
      <c r="PPW3" s="48"/>
      <c r="PPX3" s="48"/>
      <c r="PPY3" s="48"/>
      <c r="PPZ3" s="48"/>
      <c r="PQA3" s="48"/>
      <c r="PQB3" s="48"/>
      <c r="PQC3" s="49"/>
      <c r="PQD3" s="48"/>
      <c r="PQE3" s="48"/>
      <c r="PQF3" s="48"/>
      <c r="PQG3" s="48"/>
      <c r="PQH3" s="48"/>
      <c r="PQI3" s="48"/>
      <c r="PQJ3" s="48"/>
      <c r="PQK3" s="48"/>
      <c r="PQL3" s="48"/>
      <c r="PQM3" s="48"/>
      <c r="PQN3" s="48"/>
      <c r="PQO3" s="48"/>
      <c r="PQP3" s="48"/>
      <c r="PQQ3" s="49"/>
      <c r="PQR3" s="48"/>
      <c r="PQS3" s="48"/>
      <c r="PQT3" s="48"/>
      <c r="PQU3" s="48"/>
      <c r="PQV3" s="48"/>
      <c r="PQW3" s="48"/>
      <c r="PQX3" s="48"/>
      <c r="PQY3" s="48"/>
      <c r="PQZ3" s="48"/>
      <c r="PRA3" s="48"/>
      <c r="PRB3" s="48"/>
      <c r="PRC3" s="48"/>
      <c r="PRD3" s="48"/>
      <c r="PRE3" s="49"/>
      <c r="PRF3" s="48"/>
      <c r="PRG3" s="48"/>
      <c r="PRH3" s="48"/>
      <c r="PRI3" s="48"/>
      <c r="PRJ3" s="48"/>
      <c r="PRK3" s="48"/>
      <c r="PRL3" s="48"/>
      <c r="PRM3" s="48"/>
      <c r="PRN3" s="48"/>
      <c r="PRO3" s="48"/>
      <c r="PRP3" s="48"/>
      <c r="PRQ3" s="48"/>
      <c r="PRR3" s="48"/>
      <c r="PRS3" s="49"/>
      <c r="PRT3" s="48"/>
      <c r="PRU3" s="48"/>
      <c r="PRV3" s="48"/>
      <c r="PRW3" s="48"/>
      <c r="PRX3" s="48"/>
      <c r="PRY3" s="48"/>
      <c r="PRZ3" s="48"/>
      <c r="PSA3" s="48"/>
      <c r="PSB3" s="48"/>
      <c r="PSC3" s="48"/>
      <c r="PSD3" s="48"/>
      <c r="PSE3" s="48"/>
      <c r="PSF3" s="48"/>
      <c r="PSG3" s="49"/>
      <c r="PSH3" s="48"/>
      <c r="PSI3" s="48"/>
      <c r="PSJ3" s="48"/>
      <c r="PSK3" s="48"/>
      <c r="PSL3" s="48"/>
      <c r="PSM3" s="48"/>
      <c r="PSN3" s="48"/>
      <c r="PSO3" s="48"/>
      <c r="PSP3" s="48"/>
      <c r="PSQ3" s="48"/>
      <c r="PSR3" s="48"/>
      <c r="PSS3" s="48"/>
      <c r="PST3" s="48"/>
      <c r="PSU3" s="49"/>
      <c r="PSV3" s="48"/>
      <c r="PSW3" s="48"/>
      <c r="PSX3" s="48"/>
      <c r="PSY3" s="48"/>
      <c r="PSZ3" s="48"/>
      <c r="PTA3" s="48"/>
      <c r="PTB3" s="48"/>
      <c r="PTC3" s="48"/>
      <c r="PTD3" s="48"/>
      <c r="PTE3" s="48"/>
      <c r="PTF3" s="48"/>
      <c r="PTG3" s="48"/>
      <c r="PTH3" s="48"/>
      <c r="PTI3" s="49"/>
      <c r="PTJ3" s="48"/>
      <c r="PTK3" s="48"/>
      <c r="PTL3" s="48"/>
      <c r="PTM3" s="48"/>
      <c r="PTN3" s="48"/>
      <c r="PTO3" s="48"/>
      <c r="PTP3" s="48"/>
      <c r="PTQ3" s="48"/>
      <c r="PTR3" s="48"/>
      <c r="PTS3" s="48"/>
      <c r="PTT3" s="48"/>
      <c r="PTU3" s="48"/>
      <c r="PTV3" s="48"/>
      <c r="PTW3" s="49"/>
      <c r="PTX3" s="48"/>
      <c r="PTY3" s="48"/>
      <c r="PTZ3" s="48"/>
      <c r="PUA3" s="48"/>
      <c r="PUB3" s="48"/>
      <c r="PUC3" s="48"/>
      <c r="PUD3" s="48"/>
      <c r="PUE3" s="48"/>
      <c r="PUF3" s="48"/>
      <c r="PUG3" s="48"/>
      <c r="PUH3" s="48"/>
      <c r="PUI3" s="48"/>
      <c r="PUJ3" s="48"/>
      <c r="PUK3" s="49"/>
      <c r="PUL3" s="48"/>
      <c r="PUM3" s="48"/>
      <c r="PUN3" s="48"/>
      <c r="PUO3" s="48"/>
      <c r="PUP3" s="48"/>
      <c r="PUQ3" s="48"/>
      <c r="PUR3" s="48"/>
      <c r="PUS3" s="48"/>
      <c r="PUT3" s="48"/>
      <c r="PUU3" s="48"/>
      <c r="PUV3" s="48"/>
      <c r="PUW3" s="48"/>
      <c r="PUX3" s="48"/>
      <c r="PUY3" s="49"/>
      <c r="PUZ3" s="48"/>
      <c r="PVA3" s="48"/>
      <c r="PVB3" s="48"/>
      <c r="PVC3" s="48"/>
      <c r="PVD3" s="48"/>
      <c r="PVE3" s="48"/>
      <c r="PVF3" s="48"/>
      <c r="PVG3" s="48"/>
      <c r="PVH3" s="48"/>
      <c r="PVI3" s="48"/>
      <c r="PVJ3" s="48"/>
      <c r="PVK3" s="48"/>
      <c r="PVL3" s="48"/>
      <c r="PVM3" s="49"/>
      <c r="PVN3" s="48"/>
      <c r="PVO3" s="48"/>
      <c r="PVP3" s="48"/>
      <c r="PVQ3" s="48"/>
      <c r="PVR3" s="48"/>
      <c r="PVS3" s="48"/>
      <c r="PVT3" s="48"/>
      <c r="PVU3" s="48"/>
      <c r="PVV3" s="48"/>
      <c r="PVW3" s="48"/>
      <c r="PVX3" s="48"/>
      <c r="PVY3" s="48"/>
      <c r="PVZ3" s="48"/>
      <c r="PWA3" s="49"/>
      <c r="PWB3" s="48"/>
      <c r="PWC3" s="48"/>
      <c r="PWD3" s="48"/>
      <c r="PWE3" s="48"/>
      <c r="PWF3" s="48"/>
      <c r="PWG3" s="48"/>
      <c r="PWH3" s="48"/>
      <c r="PWI3" s="48"/>
      <c r="PWJ3" s="48"/>
      <c r="PWK3" s="48"/>
      <c r="PWL3" s="48"/>
      <c r="PWM3" s="48"/>
      <c r="PWN3" s="48"/>
      <c r="PWO3" s="49"/>
      <c r="PWP3" s="48"/>
      <c r="PWQ3" s="48"/>
      <c r="PWR3" s="48"/>
      <c r="PWS3" s="48"/>
      <c r="PWT3" s="48"/>
      <c r="PWU3" s="48"/>
      <c r="PWV3" s="48"/>
      <c r="PWW3" s="48"/>
      <c r="PWX3" s="48"/>
      <c r="PWY3" s="48"/>
      <c r="PWZ3" s="48"/>
      <c r="PXA3" s="48"/>
      <c r="PXB3" s="48"/>
      <c r="PXC3" s="49"/>
      <c r="PXD3" s="48"/>
      <c r="PXE3" s="48"/>
      <c r="PXF3" s="48"/>
      <c r="PXG3" s="48"/>
      <c r="PXH3" s="48"/>
      <c r="PXI3" s="48"/>
      <c r="PXJ3" s="48"/>
      <c r="PXK3" s="48"/>
      <c r="PXL3" s="48"/>
      <c r="PXM3" s="48"/>
      <c r="PXN3" s="48"/>
      <c r="PXO3" s="48"/>
      <c r="PXP3" s="48"/>
      <c r="PXQ3" s="49"/>
      <c r="PXR3" s="48"/>
      <c r="PXS3" s="48"/>
      <c r="PXT3" s="48"/>
      <c r="PXU3" s="48"/>
      <c r="PXV3" s="48"/>
      <c r="PXW3" s="48"/>
      <c r="PXX3" s="48"/>
      <c r="PXY3" s="48"/>
      <c r="PXZ3" s="48"/>
      <c r="PYA3" s="48"/>
      <c r="PYB3" s="48"/>
      <c r="PYC3" s="48"/>
      <c r="PYD3" s="48"/>
      <c r="PYE3" s="49"/>
      <c r="PYF3" s="48"/>
      <c r="PYG3" s="48"/>
      <c r="PYH3" s="48"/>
      <c r="PYI3" s="48"/>
      <c r="PYJ3" s="48"/>
      <c r="PYK3" s="48"/>
      <c r="PYL3" s="48"/>
      <c r="PYM3" s="48"/>
      <c r="PYN3" s="48"/>
      <c r="PYO3" s="48"/>
      <c r="PYP3" s="48"/>
      <c r="PYQ3" s="48"/>
      <c r="PYR3" s="48"/>
      <c r="PYS3" s="49"/>
      <c r="PYT3" s="48"/>
      <c r="PYU3" s="48"/>
      <c r="PYV3" s="48"/>
      <c r="PYW3" s="48"/>
      <c r="PYX3" s="48"/>
      <c r="PYY3" s="48"/>
      <c r="PYZ3" s="48"/>
      <c r="PZA3" s="48"/>
      <c r="PZB3" s="48"/>
      <c r="PZC3" s="48"/>
      <c r="PZD3" s="48"/>
      <c r="PZE3" s="48"/>
      <c r="PZF3" s="48"/>
      <c r="PZG3" s="49"/>
      <c r="PZH3" s="48"/>
      <c r="PZI3" s="48"/>
      <c r="PZJ3" s="48"/>
      <c r="PZK3" s="48"/>
      <c r="PZL3" s="48"/>
      <c r="PZM3" s="48"/>
      <c r="PZN3" s="48"/>
      <c r="PZO3" s="48"/>
      <c r="PZP3" s="48"/>
      <c r="PZQ3" s="48"/>
      <c r="PZR3" s="48"/>
      <c r="PZS3" s="48"/>
      <c r="PZT3" s="48"/>
      <c r="PZU3" s="49"/>
      <c r="PZV3" s="48"/>
      <c r="PZW3" s="48"/>
      <c r="PZX3" s="48"/>
      <c r="PZY3" s="48"/>
      <c r="PZZ3" s="48"/>
      <c r="QAA3" s="48"/>
      <c r="QAB3" s="48"/>
      <c r="QAC3" s="48"/>
      <c r="QAD3" s="48"/>
      <c r="QAE3" s="48"/>
      <c r="QAF3" s="48"/>
      <c r="QAG3" s="48"/>
      <c r="QAH3" s="48"/>
      <c r="QAI3" s="49"/>
      <c r="QAJ3" s="48"/>
      <c r="QAK3" s="48"/>
      <c r="QAL3" s="48"/>
      <c r="QAM3" s="48"/>
      <c r="QAN3" s="48"/>
      <c r="QAO3" s="48"/>
      <c r="QAP3" s="48"/>
      <c r="QAQ3" s="48"/>
      <c r="QAR3" s="48"/>
      <c r="QAS3" s="48"/>
      <c r="QAT3" s="48"/>
      <c r="QAU3" s="48"/>
      <c r="QAV3" s="48"/>
      <c r="QAW3" s="49"/>
      <c r="QAX3" s="48"/>
      <c r="QAY3" s="48"/>
      <c r="QAZ3" s="48"/>
      <c r="QBA3" s="48"/>
      <c r="QBB3" s="48"/>
      <c r="QBC3" s="48"/>
      <c r="QBD3" s="48"/>
      <c r="QBE3" s="48"/>
      <c r="QBF3" s="48"/>
      <c r="QBG3" s="48"/>
      <c r="QBH3" s="48"/>
      <c r="QBI3" s="48"/>
      <c r="QBJ3" s="48"/>
      <c r="QBK3" s="49"/>
      <c r="QBL3" s="48"/>
      <c r="QBM3" s="48"/>
      <c r="QBN3" s="48"/>
      <c r="QBO3" s="48"/>
      <c r="QBP3" s="48"/>
      <c r="QBQ3" s="48"/>
      <c r="QBR3" s="48"/>
      <c r="QBS3" s="48"/>
      <c r="QBT3" s="48"/>
      <c r="QBU3" s="48"/>
      <c r="QBV3" s="48"/>
      <c r="QBW3" s="48"/>
      <c r="QBX3" s="48"/>
      <c r="QBY3" s="49"/>
      <c r="QBZ3" s="48"/>
      <c r="QCA3" s="48"/>
      <c r="QCB3" s="48"/>
      <c r="QCC3" s="48"/>
      <c r="QCD3" s="48"/>
      <c r="QCE3" s="48"/>
      <c r="QCF3" s="48"/>
      <c r="QCG3" s="48"/>
      <c r="QCH3" s="48"/>
      <c r="QCI3" s="48"/>
      <c r="QCJ3" s="48"/>
      <c r="QCK3" s="48"/>
      <c r="QCL3" s="48"/>
      <c r="QCM3" s="49"/>
      <c r="QCN3" s="48"/>
      <c r="QCO3" s="48"/>
      <c r="QCP3" s="48"/>
      <c r="QCQ3" s="48"/>
      <c r="QCR3" s="48"/>
      <c r="QCS3" s="48"/>
      <c r="QCT3" s="48"/>
      <c r="QCU3" s="48"/>
      <c r="QCV3" s="48"/>
      <c r="QCW3" s="48"/>
      <c r="QCX3" s="48"/>
      <c r="QCY3" s="48"/>
      <c r="QCZ3" s="48"/>
      <c r="QDA3" s="49"/>
      <c r="QDB3" s="48"/>
      <c r="QDC3" s="48"/>
      <c r="QDD3" s="48"/>
      <c r="QDE3" s="48"/>
      <c r="QDF3" s="48"/>
      <c r="QDG3" s="48"/>
      <c r="QDH3" s="48"/>
      <c r="QDI3" s="48"/>
      <c r="QDJ3" s="48"/>
      <c r="QDK3" s="48"/>
      <c r="QDL3" s="48"/>
      <c r="QDM3" s="48"/>
      <c r="QDN3" s="48"/>
      <c r="QDO3" s="49"/>
      <c r="QDP3" s="48"/>
      <c r="QDQ3" s="48"/>
      <c r="QDR3" s="48"/>
      <c r="QDS3" s="48"/>
      <c r="QDT3" s="48"/>
      <c r="QDU3" s="48"/>
      <c r="QDV3" s="48"/>
      <c r="QDW3" s="48"/>
      <c r="QDX3" s="48"/>
      <c r="QDY3" s="48"/>
      <c r="QDZ3" s="48"/>
      <c r="QEA3" s="48"/>
      <c r="QEB3" s="48"/>
      <c r="QEC3" s="49"/>
      <c r="QED3" s="48"/>
      <c r="QEE3" s="48"/>
      <c r="QEF3" s="48"/>
      <c r="QEG3" s="48"/>
      <c r="QEH3" s="48"/>
      <c r="QEI3" s="48"/>
      <c r="QEJ3" s="48"/>
      <c r="QEK3" s="48"/>
      <c r="QEL3" s="48"/>
      <c r="QEM3" s="48"/>
      <c r="QEN3" s="48"/>
      <c r="QEO3" s="48"/>
      <c r="QEP3" s="48"/>
      <c r="QEQ3" s="49"/>
      <c r="QER3" s="48"/>
      <c r="QES3" s="48"/>
      <c r="QET3" s="48"/>
      <c r="QEU3" s="48"/>
      <c r="QEV3" s="48"/>
      <c r="QEW3" s="48"/>
      <c r="QEX3" s="48"/>
      <c r="QEY3" s="48"/>
      <c r="QEZ3" s="48"/>
      <c r="QFA3" s="48"/>
      <c r="QFB3" s="48"/>
      <c r="QFC3" s="48"/>
      <c r="QFD3" s="48"/>
      <c r="QFE3" s="49"/>
      <c r="QFF3" s="48"/>
      <c r="QFG3" s="48"/>
      <c r="QFH3" s="48"/>
      <c r="QFI3" s="48"/>
      <c r="QFJ3" s="48"/>
      <c r="QFK3" s="48"/>
      <c r="QFL3" s="48"/>
      <c r="QFM3" s="48"/>
      <c r="QFN3" s="48"/>
      <c r="QFO3" s="48"/>
      <c r="QFP3" s="48"/>
      <c r="QFQ3" s="48"/>
      <c r="QFR3" s="48"/>
      <c r="QFS3" s="49"/>
      <c r="QFT3" s="48"/>
      <c r="QFU3" s="48"/>
      <c r="QFV3" s="48"/>
      <c r="QFW3" s="48"/>
      <c r="QFX3" s="48"/>
      <c r="QFY3" s="48"/>
      <c r="QFZ3" s="48"/>
      <c r="QGA3" s="48"/>
      <c r="QGB3" s="48"/>
      <c r="QGC3" s="48"/>
      <c r="QGD3" s="48"/>
      <c r="QGE3" s="48"/>
      <c r="QGF3" s="48"/>
      <c r="QGG3" s="49"/>
      <c r="QGH3" s="48"/>
      <c r="QGI3" s="48"/>
      <c r="QGJ3" s="48"/>
      <c r="QGK3" s="48"/>
      <c r="QGL3" s="48"/>
      <c r="QGM3" s="48"/>
      <c r="QGN3" s="48"/>
      <c r="QGO3" s="48"/>
      <c r="QGP3" s="48"/>
      <c r="QGQ3" s="48"/>
      <c r="QGR3" s="48"/>
      <c r="QGS3" s="48"/>
      <c r="QGT3" s="48"/>
      <c r="QGU3" s="49"/>
      <c r="QGV3" s="48"/>
      <c r="QGW3" s="48"/>
      <c r="QGX3" s="48"/>
      <c r="QGY3" s="48"/>
      <c r="QGZ3" s="48"/>
      <c r="QHA3" s="48"/>
      <c r="QHB3" s="48"/>
      <c r="QHC3" s="48"/>
      <c r="QHD3" s="48"/>
      <c r="QHE3" s="48"/>
      <c r="QHF3" s="48"/>
      <c r="QHG3" s="48"/>
      <c r="QHH3" s="48"/>
      <c r="QHI3" s="49"/>
      <c r="QHJ3" s="48"/>
      <c r="QHK3" s="48"/>
      <c r="QHL3" s="48"/>
      <c r="QHM3" s="48"/>
      <c r="QHN3" s="48"/>
      <c r="QHO3" s="48"/>
      <c r="QHP3" s="48"/>
      <c r="QHQ3" s="48"/>
      <c r="QHR3" s="48"/>
      <c r="QHS3" s="48"/>
      <c r="QHT3" s="48"/>
      <c r="QHU3" s="48"/>
      <c r="QHV3" s="48"/>
      <c r="QHW3" s="49"/>
      <c r="QHX3" s="48"/>
      <c r="QHY3" s="48"/>
      <c r="QHZ3" s="48"/>
      <c r="QIA3" s="48"/>
      <c r="QIB3" s="48"/>
      <c r="QIC3" s="48"/>
      <c r="QID3" s="48"/>
      <c r="QIE3" s="48"/>
      <c r="QIF3" s="48"/>
      <c r="QIG3" s="48"/>
      <c r="QIH3" s="48"/>
      <c r="QII3" s="48"/>
      <c r="QIJ3" s="48"/>
      <c r="QIK3" s="49"/>
      <c r="QIL3" s="48"/>
      <c r="QIM3" s="48"/>
      <c r="QIN3" s="48"/>
      <c r="QIO3" s="48"/>
      <c r="QIP3" s="48"/>
      <c r="QIQ3" s="48"/>
      <c r="QIR3" s="48"/>
      <c r="QIS3" s="48"/>
      <c r="QIT3" s="48"/>
      <c r="QIU3" s="48"/>
      <c r="QIV3" s="48"/>
      <c r="QIW3" s="48"/>
      <c r="QIX3" s="48"/>
      <c r="QIY3" s="49"/>
      <c r="QIZ3" s="48"/>
      <c r="QJA3" s="48"/>
      <c r="QJB3" s="48"/>
      <c r="QJC3" s="48"/>
      <c r="QJD3" s="48"/>
      <c r="QJE3" s="48"/>
      <c r="QJF3" s="48"/>
      <c r="QJG3" s="48"/>
      <c r="QJH3" s="48"/>
      <c r="QJI3" s="48"/>
      <c r="QJJ3" s="48"/>
      <c r="QJK3" s="48"/>
      <c r="QJL3" s="48"/>
      <c r="QJM3" s="49"/>
      <c r="QJN3" s="48"/>
      <c r="QJO3" s="48"/>
      <c r="QJP3" s="48"/>
      <c r="QJQ3" s="48"/>
      <c r="QJR3" s="48"/>
      <c r="QJS3" s="48"/>
      <c r="QJT3" s="48"/>
      <c r="QJU3" s="48"/>
      <c r="QJV3" s="48"/>
      <c r="QJW3" s="48"/>
      <c r="QJX3" s="48"/>
      <c r="QJY3" s="48"/>
      <c r="QJZ3" s="48"/>
      <c r="QKA3" s="49"/>
      <c r="QKB3" s="48"/>
      <c r="QKC3" s="48"/>
      <c r="QKD3" s="48"/>
      <c r="QKE3" s="48"/>
      <c r="QKF3" s="48"/>
      <c r="QKG3" s="48"/>
      <c r="QKH3" s="48"/>
      <c r="QKI3" s="48"/>
      <c r="QKJ3" s="48"/>
      <c r="QKK3" s="48"/>
      <c r="QKL3" s="48"/>
      <c r="QKM3" s="48"/>
      <c r="QKN3" s="48"/>
      <c r="QKO3" s="49"/>
      <c r="QKP3" s="48"/>
      <c r="QKQ3" s="48"/>
      <c r="QKR3" s="48"/>
      <c r="QKS3" s="48"/>
      <c r="QKT3" s="48"/>
      <c r="QKU3" s="48"/>
      <c r="QKV3" s="48"/>
      <c r="QKW3" s="48"/>
      <c r="QKX3" s="48"/>
      <c r="QKY3" s="48"/>
      <c r="QKZ3" s="48"/>
      <c r="QLA3" s="48"/>
      <c r="QLB3" s="48"/>
      <c r="QLC3" s="49"/>
      <c r="QLD3" s="48"/>
      <c r="QLE3" s="48"/>
      <c r="QLF3" s="48"/>
      <c r="QLG3" s="48"/>
      <c r="QLH3" s="48"/>
      <c r="QLI3" s="48"/>
      <c r="QLJ3" s="48"/>
      <c r="QLK3" s="48"/>
      <c r="QLL3" s="48"/>
      <c r="QLM3" s="48"/>
      <c r="QLN3" s="48"/>
      <c r="QLO3" s="48"/>
      <c r="QLP3" s="48"/>
      <c r="QLQ3" s="49"/>
      <c r="QLR3" s="48"/>
      <c r="QLS3" s="48"/>
      <c r="QLT3" s="48"/>
      <c r="QLU3" s="48"/>
      <c r="QLV3" s="48"/>
      <c r="QLW3" s="48"/>
      <c r="QLX3" s="48"/>
      <c r="QLY3" s="48"/>
      <c r="QLZ3" s="48"/>
      <c r="QMA3" s="48"/>
      <c r="QMB3" s="48"/>
      <c r="QMC3" s="48"/>
      <c r="QMD3" s="48"/>
      <c r="QME3" s="49"/>
      <c r="QMF3" s="48"/>
      <c r="QMG3" s="48"/>
      <c r="QMH3" s="48"/>
      <c r="QMI3" s="48"/>
      <c r="QMJ3" s="48"/>
      <c r="QMK3" s="48"/>
      <c r="QML3" s="48"/>
      <c r="QMM3" s="48"/>
      <c r="QMN3" s="48"/>
      <c r="QMO3" s="48"/>
      <c r="QMP3" s="48"/>
      <c r="QMQ3" s="48"/>
      <c r="QMR3" s="48"/>
      <c r="QMS3" s="49"/>
      <c r="QMT3" s="48"/>
      <c r="QMU3" s="48"/>
      <c r="QMV3" s="48"/>
      <c r="QMW3" s="48"/>
      <c r="QMX3" s="48"/>
      <c r="QMY3" s="48"/>
      <c r="QMZ3" s="48"/>
      <c r="QNA3" s="48"/>
      <c r="QNB3" s="48"/>
      <c r="QNC3" s="48"/>
      <c r="QND3" s="48"/>
      <c r="QNE3" s="48"/>
      <c r="QNF3" s="48"/>
      <c r="QNG3" s="49"/>
      <c r="QNH3" s="48"/>
      <c r="QNI3" s="48"/>
      <c r="QNJ3" s="48"/>
      <c r="QNK3" s="48"/>
      <c r="QNL3" s="48"/>
      <c r="QNM3" s="48"/>
      <c r="QNN3" s="48"/>
      <c r="QNO3" s="48"/>
      <c r="QNP3" s="48"/>
      <c r="QNQ3" s="48"/>
      <c r="QNR3" s="48"/>
      <c r="QNS3" s="48"/>
      <c r="QNT3" s="48"/>
      <c r="QNU3" s="49"/>
      <c r="QNV3" s="48"/>
      <c r="QNW3" s="48"/>
      <c r="QNX3" s="48"/>
      <c r="QNY3" s="48"/>
      <c r="QNZ3" s="48"/>
      <c r="QOA3" s="48"/>
      <c r="QOB3" s="48"/>
      <c r="QOC3" s="48"/>
      <c r="QOD3" s="48"/>
      <c r="QOE3" s="48"/>
      <c r="QOF3" s="48"/>
      <c r="QOG3" s="48"/>
      <c r="QOH3" s="48"/>
      <c r="QOI3" s="49"/>
      <c r="QOJ3" s="48"/>
      <c r="QOK3" s="48"/>
      <c r="QOL3" s="48"/>
      <c r="QOM3" s="48"/>
      <c r="QON3" s="48"/>
      <c r="QOO3" s="48"/>
      <c r="QOP3" s="48"/>
      <c r="QOQ3" s="48"/>
      <c r="QOR3" s="48"/>
      <c r="QOS3" s="48"/>
      <c r="QOT3" s="48"/>
      <c r="QOU3" s="48"/>
      <c r="QOV3" s="48"/>
      <c r="QOW3" s="49"/>
      <c r="QOX3" s="48"/>
      <c r="QOY3" s="48"/>
      <c r="QOZ3" s="48"/>
      <c r="QPA3" s="48"/>
      <c r="QPB3" s="48"/>
      <c r="QPC3" s="48"/>
      <c r="QPD3" s="48"/>
      <c r="QPE3" s="48"/>
      <c r="QPF3" s="48"/>
      <c r="QPG3" s="48"/>
      <c r="QPH3" s="48"/>
      <c r="QPI3" s="48"/>
      <c r="QPJ3" s="48"/>
      <c r="QPK3" s="49"/>
      <c r="QPL3" s="48"/>
      <c r="QPM3" s="48"/>
      <c r="QPN3" s="48"/>
      <c r="QPO3" s="48"/>
      <c r="QPP3" s="48"/>
      <c r="QPQ3" s="48"/>
      <c r="QPR3" s="48"/>
      <c r="QPS3" s="48"/>
      <c r="QPT3" s="48"/>
      <c r="QPU3" s="48"/>
      <c r="QPV3" s="48"/>
      <c r="QPW3" s="48"/>
      <c r="QPX3" s="48"/>
      <c r="QPY3" s="49"/>
      <c r="QPZ3" s="48"/>
      <c r="QQA3" s="48"/>
      <c r="QQB3" s="48"/>
      <c r="QQC3" s="48"/>
      <c r="QQD3" s="48"/>
      <c r="QQE3" s="48"/>
      <c r="QQF3" s="48"/>
      <c r="QQG3" s="48"/>
      <c r="QQH3" s="48"/>
      <c r="QQI3" s="48"/>
      <c r="QQJ3" s="48"/>
      <c r="QQK3" s="48"/>
      <c r="QQL3" s="48"/>
      <c r="QQM3" s="49"/>
      <c r="QQN3" s="48"/>
      <c r="QQO3" s="48"/>
      <c r="QQP3" s="48"/>
      <c r="QQQ3" s="48"/>
      <c r="QQR3" s="48"/>
      <c r="QQS3" s="48"/>
      <c r="QQT3" s="48"/>
      <c r="QQU3" s="48"/>
      <c r="QQV3" s="48"/>
      <c r="QQW3" s="48"/>
      <c r="QQX3" s="48"/>
      <c r="QQY3" s="48"/>
      <c r="QQZ3" s="48"/>
      <c r="QRA3" s="49"/>
      <c r="QRB3" s="48"/>
      <c r="QRC3" s="48"/>
      <c r="QRD3" s="48"/>
      <c r="QRE3" s="48"/>
      <c r="QRF3" s="48"/>
      <c r="QRG3" s="48"/>
      <c r="QRH3" s="48"/>
      <c r="QRI3" s="48"/>
      <c r="QRJ3" s="48"/>
      <c r="QRK3" s="48"/>
      <c r="QRL3" s="48"/>
      <c r="QRM3" s="48"/>
      <c r="QRN3" s="48"/>
      <c r="QRO3" s="49"/>
      <c r="QRP3" s="48"/>
      <c r="QRQ3" s="48"/>
      <c r="QRR3" s="48"/>
      <c r="QRS3" s="48"/>
      <c r="QRT3" s="48"/>
      <c r="QRU3" s="48"/>
      <c r="QRV3" s="48"/>
      <c r="QRW3" s="48"/>
      <c r="QRX3" s="48"/>
      <c r="QRY3" s="48"/>
      <c r="QRZ3" s="48"/>
      <c r="QSA3" s="48"/>
      <c r="QSB3" s="48"/>
      <c r="QSC3" s="49"/>
      <c r="QSD3" s="48"/>
      <c r="QSE3" s="48"/>
      <c r="QSF3" s="48"/>
      <c r="QSG3" s="48"/>
      <c r="QSH3" s="48"/>
      <c r="QSI3" s="48"/>
      <c r="QSJ3" s="48"/>
      <c r="QSK3" s="48"/>
      <c r="QSL3" s="48"/>
      <c r="QSM3" s="48"/>
      <c r="QSN3" s="48"/>
      <c r="QSO3" s="48"/>
      <c r="QSP3" s="48"/>
      <c r="QSQ3" s="49"/>
      <c r="QSR3" s="48"/>
      <c r="QSS3" s="48"/>
      <c r="QST3" s="48"/>
      <c r="QSU3" s="48"/>
      <c r="QSV3" s="48"/>
      <c r="QSW3" s="48"/>
      <c r="QSX3" s="48"/>
      <c r="QSY3" s="48"/>
      <c r="QSZ3" s="48"/>
      <c r="QTA3" s="48"/>
      <c r="QTB3" s="48"/>
      <c r="QTC3" s="48"/>
      <c r="QTD3" s="48"/>
      <c r="QTE3" s="49"/>
      <c r="QTF3" s="48"/>
      <c r="QTG3" s="48"/>
      <c r="QTH3" s="48"/>
      <c r="QTI3" s="48"/>
      <c r="QTJ3" s="48"/>
      <c r="QTK3" s="48"/>
      <c r="QTL3" s="48"/>
      <c r="QTM3" s="48"/>
      <c r="QTN3" s="48"/>
      <c r="QTO3" s="48"/>
      <c r="QTP3" s="48"/>
      <c r="QTQ3" s="48"/>
      <c r="QTR3" s="48"/>
      <c r="QTS3" s="49"/>
      <c r="QTT3" s="48"/>
      <c r="QTU3" s="48"/>
      <c r="QTV3" s="48"/>
      <c r="QTW3" s="48"/>
      <c r="QTX3" s="48"/>
      <c r="QTY3" s="48"/>
      <c r="QTZ3" s="48"/>
      <c r="QUA3" s="48"/>
      <c r="QUB3" s="48"/>
      <c r="QUC3" s="48"/>
      <c r="QUD3" s="48"/>
      <c r="QUE3" s="48"/>
      <c r="QUF3" s="48"/>
      <c r="QUG3" s="49"/>
      <c r="QUH3" s="48"/>
      <c r="QUI3" s="48"/>
      <c r="QUJ3" s="48"/>
      <c r="QUK3" s="48"/>
      <c r="QUL3" s="48"/>
      <c r="QUM3" s="48"/>
      <c r="QUN3" s="48"/>
      <c r="QUO3" s="48"/>
      <c r="QUP3" s="48"/>
      <c r="QUQ3" s="48"/>
      <c r="QUR3" s="48"/>
      <c r="QUS3" s="48"/>
      <c r="QUT3" s="48"/>
      <c r="QUU3" s="49"/>
      <c r="QUV3" s="48"/>
      <c r="QUW3" s="48"/>
      <c r="QUX3" s="48"/>
      <c r="QUY3" s="48"/>
      <c r="QUZ3" s="48"/>
      <c r="QVA3" s="48"/>
      <c r="QVB3" s="48"/>
      <c r="QVC3" s="48"/>
      <c r="QVD3" s="48"/>
      <c r="QVE3" s="48"/>
      <c r="QVF3" s="48"/>
      <c r="QVG3" s="48"/>
      <c r="QVH3" s="48"/>
      <c r="QVI3" s="49"/>
      <c r="QVJ3" s="48"/>
      <c r="QVK3" s="48"/>
      <c r="QVL3" s="48"/>
      <c r="QVM3" s="48"/>
      <c r="QVN3" s="48"/>
      <c r="QVO3" s="48"/>
      <c r="QVP3" s="48"/>
      <c r="QVQ3" s="48"/>
      <c r="QVR3" s="48"/>
      <c r="QVS3" s="48"/>
      <c r="QVT3" s="48"/>
      <c r="QVU3" s="48"/>
      <c r="QVV3" s="48"/>
      <c r="QVW3" s="49"/>
      <c r="QVX3" s="48"/>
      <c r="QVY3" s="48"/>
      <c r="QVZ3" s="48"/>
      <c r="QWA3" s="48"/>
      <c r="QWB3" s="48"/>
      <c r="QWC3" s="48"/>
      <c r="QWD3" s="48"/>
      <c r="QWE3" s="48"/>
      <c r="QWF3" s="48"/>
      <c r="QWG3" s="48"/>
      <c r="QWH3" s="48"/>
      <c r="QWI3" s="48"/>
      <c r="QWJ3" s="48"/>
      <c r="QWK3" s="49"/>
      <c r="QWL3" s="48"/>
      <c r="QWM3" s="48"/>
      <c r="QWN3" s="48"/>
      <c r="QWO3" s="48"/>
      <c r="QWP3" s="48"/>
      <c r="QWQ3" s="48"/>
      <c r="QWR3" s="48"/>
      <c r="QWS3" s="48"/>
      <c r="QWT3" s="48"/>
      <c r="QWU3" s="48"/>
      <c r="QWV3" s="48"/>
      <c r="QWW3" s="48"/>
      <c r="QWX3" s="48"/>
      <c r="QWY3" s="49"/>
      <c r="QWZ3" s="48"/>
      <c r="QXA3" s="48"/>
      <c r="QXB3" s="48"/>
      <c r="QXC3" s="48"/>
      <c r="QXD3" s="48"/>
      <c r="QXE3" s="48"/>
      <c r="QXF3" s="48"/>
      <c r="QXG3" s="48"/>
      <c r="QXH3" s="48"/>
      <c r="QXI3" s="48"/>
      <c r="QXJ3" s="48"/>
      <c r="QXK3" s="48"/>
      <c r="QXL3" s="48"/>
      <c r="QXM3" s="49"/>
      <c r="QXN3" s="48"/>
      <c r="QXO3" s="48"/>
      <c r="QXP3" s="48"/>
      <c r="QXQ3" s="48"/>
      <c r="QXR3" s="48"/>
      <c r="QXS3" s="48"/>
      <c r="QXT3" s="48"/>
      <c r="QXU3" s="48"/>
      <c r="QXV3" s="48"/>
      <c r="QXW3" s="48"/>
      <c r="QXX3" s="48"/>
      <c r="QXY3" s="48"/>
      <c r="QXZ3" s="48"/>
      <c r="QYA3" s="49"/>
      <c r="QYB3" s="48"/>
      <c r="QYC3" s="48"/>
      <c r="QYD3" s="48"/>
      <c r="QYE3" s="48"/>
      <c r="QYF3" s="48"/>
      <c r="QYG3" s="48"/>
      <c r="QYH3" s="48"/>
      <c r="QYI3" s="48"/>
      <c r="QYJ3" s="48"/>
      <c r="QYK3" s="48"/>
      <c r="QYL3" s="48"/>
      <c r="QYM3" s="48"/>
      <c r="QYN3" s="48"/>
      <c r="QYO3" s="49"/>
      <c r="QYP3" s="48"/>
      <c r="QYQ3" s="48"/>
      <c r="QYR3" s="48"/>
      <c r="QYS3" s="48"/>
      <c r="QYT3" s="48"/>
      <c r="QYU3" s="48"/>
      <c r="QYV3" s="48"/>
      <c r="QYW3" s="48"/>
      <c r="QYX3" s="48"/>
      <c r="QYY3" s="48"/>
      <c r="QYZ3" s="48"/>
      <c r="QZA3" s="48"/>
      <c r="QZB3" s="48"/>
      <c r="QZC3" s="49"/>
      <c r="QZD3" s="48"/>
      <c r="QZE3" s="48"/>
      <c r="QZF3" s="48"/>
      <c r="QZG3" s="48"/>
      <c r="QZH3" s="48"/>
      <c r="QZI3" s="48"/>
      <c r="QZJ3" s="48"/>
      <c r="QZK3" s="48"/>
      <c r="QZL3" s="48"/>
      <c r="QZM3" s="48"/>
      <c r="QZN3" s="48"/>
      <c r="QZO3" s="48"/>
      <c r="QZP3" s="48"/>
      <c r="QZQ3" s="49"/>
      <c r="QZR3" s="48"/>
      <c r="QZS3" s="48"/>
      <c r="QZT3" s="48"/>
      <c r="QZU3" s="48"/>
      <c r="QZV3" s="48"/>
      <c r="QZW3" s="48"/>
      <c r="QZX3" s="48"/>
      <c r="QZY3" s="48"/>
      <c r="QZZ3" s="48"/>
      <c r="RAA3" s="48"/>
      <c r="RAB3" s="48"/>
      <c r="RAC3" s="48"/>
      <c r="RAD3" s="48"/>
      <c r="RAE3" s="49"/>
      <c r="RAF3" s="48"/>
      <c r="RAG3" s="48"/>
      <c r="RAH3" s="48"/>
      <c r="RAI3" s="48"/>
      <c r="RAJ3" s="48"/>
      <c r="RAK3" s="48"/>
      <c r="RAL3" s="48"/>
      <c r="RAM3" s="48"/>
      <c r="RAN3" s="48"/>
      <c r="RAO3" s="48"/>
      <c r="RAP3" s="48"/>
      <c r="RAQ3" s="48"/>
      <c r="RAR3" s="48"/>
      <c r="RAS3" s="49"/>
      <c r="RAT3" s="48"/>
      <c r="RAU3" s="48"/>
      <c r="RAV3" s="48"/>
      <c r="RAW3" s="48"/>
      <c r="RAX3" s="48"/>
      <c r="RAY3" s="48"/>
      <c r="RAZ3" s="48"/>
      <c r="RBA3" s="48"/>
      <c r="RBB3" s="48"/>
      <c r="RBC3" s="48"/>
      <c r="RBD3" s="48"/>
      <c r="RBE3" s="48"/>
      <c r="RBF3" s="48"/>
      <c r="RBG3" s="49"/>
      <c r="RBH3" s="48"/>
      <c r="RBI3" s="48"/>
      <c r="RBJ3" s="48"/>
      <c r="RBK3" s="48"/>
      <c r="RBL3" s="48"/>
      <c r="RBM3" s="48"/>
      <c r="RBN3" s="48"/>
      <c r="RBO3" s="48"/>
      <c r="RBP3" s="48"/>
      <c r="RBQ3" s="48"/>
      <c r="RBR3" s="48"/>
      <c r="RBS3" s="48"/>
      <c r="RBT3" s="48"/>
      <c r="RBU3" s="49"/>
      <c r="RBV3" s="48"/>
      <c r="RBW3" s="48"/>
      <c r="RBX3" s="48"/>
      <c r="RBY3" s="48"/>
      <c r="RBZ3" s="48"/>
      <c r="RCA3" s="48"/>
      <c r="RCB3" s="48"/>
      <c r="RCC3" s="48"/>
      <c r="RCD3" s="48"/>
      <c r="RCE3" s="48"/>
      <c r="RCF3" s="48"/>
      <c r="RCG3" s="48"/>
      <c r="RCH3" s="48"/>
      <c r="RCI3" s="49"/>
      <c r="RCJ3" s="48"/>
      <c r="RCK3" s="48"/>
      <c r="RCL3" s="48"/>
      <c r="RCM3" s="48"/>
      <c r="RCN3" s="48"/>
      <c r="RCO3" s="48"/>
      <c r="RCP3" s="48"/>
      <c r="RCQ3" s="48"/>
      <c r="RCR3" s="48"/>
      <c r="RCS3" s="48"/>
      <c r="RCT3" s="48"/>
      <c r="RCU3" s="48"/>
      <c r="RCV3" s="48"/>
      <c r="RCW3" s="49"/>
      <c r="RCX3" s="48"/>
      <c r="RCY3" s="48"/>
      <c r="RCZ3" s="48"/>
      <c r="RDA3" s="48"/>
      <c r="RDB3" s="48"/>
      <c r="RDC3" s="48"/>
      <c r="RDD3" s="48"/>
      <c r="RDE3" s="48"/>
      <c r="RDF3" s="48"/>
      <c r="RDG3" s="48"/>
      <c r="RDH3" s="48"/>
      <c r="RDI3" s="48"/>
      <c r="RDJ3" s="48"/>
      <c r="RDK3" s="49"/>
      <c r="RDL3" s="48"/>
      <c r="RDM3" s="48"/>
      <c r="RDN3" s="48"/>
      <c r="RDO3" s="48"/>
      <c r="RDP3" s="48"/>
      <c r="RDQ3" s="48"/>
      <c r="RDR3" s="48"/>
      <c r="RDS3" s="48"/>
      <c r="RDT3" s="48"/>
      <c r="RDU3" s="48"/>
      <c r="RDV3" s="48"/>
      <c r="RDW3" s="48"/>
      <c r="RDX3" s="48"/>
      <c r="RDY3" s="49"/>
      <c r="RDZ3" s="48"/>
      <c r="REA3" s="48"/>
      <c r="REB3" s="48"/>
      <c r="REC3" s="48"/>
      <c r="RED3" s="48"/>
      <c r="REE3" s="48"/>
      <c r="REF3" s="48"/>
      <c r="REG3" s="48"/>
      <c r="REH3" s="48"/>
      <c r="REI3" s="48"/>
      <c r="REJ3" s="48"/>
      <c r="REK3" s="48"/>
      <c r="REL3" s="48"/>
      <c r="REM3" s="49"/>
      <c r="REN3" s="48"/>
      <c r="REO3" s="48"/>
      <c r="REP3" s="48"/>
      <c r="REQ3" s="48"/>
      <c r="RER3" s="48"/>
      <c r="RES3" s="48"/>
      <c r="RET3" s="48"/>
      <c r="REU3" s="48"/>
      <c r="REV3" s="48"/>
      <c r="REW3" s="48"/>
      <c r="REX3" s="48"/>
      <c r="REY3" s="48"/>
      <c r="REZ3" s="48"/>
      <c r="RFA3" s="49"/>
      <c r="RFB3" s="48"/>
      <c r="RFC3" s="48"/>
      <c r="RFD3" s="48"/>
      <c r="RFE3" s="48"/>
      <c r="RFF3" s="48"/>
      <c r="RFG3" s="48"/>
      <c r="RFH3" s="48"/>
      <c r="RFI3" s="48"/>
      <c r="RFJ3" s="48"/>
      <c r="RFK3" s="48"/>
      <c r="RFL3" s="48"/>
      <c r="RFM3" s="48"/>
      <c r="RFN3" s="48"/>
      <c r="RFO3" s="49"/>
      <c r="RFP3" s="48"/>
      <c r="RFQ3" s="48"/>
      <c r="RFR3" s="48"/>
      <c r="RFS3" s="48"/>
      <c r="RFT3" s="48"/>
      <c r="RFU3" s="48"/>
      <c r="RFV3" s="48"/>
      <c r="RFW3" s="48"/>
      <c r="RFX3" s="48"/>
      <c r="RFY3" s="48"/>
      <c r="RFZ3" s="48"/>
      <c r="RGA3" s="48"/>
      <c r="RGB3" s="48"/>
      <c r="RGC3" s="49"/>
      <c r="RGD3" s="48"/>
      <c r="RGE3" s="48"/>
      <c r="RGF3" s="48"/>
      <c r="RGG3" s="48"/>
      <c r="RGH3" s="48"/>
      <c r="RGI3" s="48"/>
      <c r="RGJ3" s="48"/>
      <c r="RGK3" s="48"/>
      <c r="RGL3" s="48"/>
      <c r="RGM3" s="48"/>
      <c r="RGN3" s="48"/>
      <c r="RGO3" s="48"/>
      <c r="RGP3" s="48"/>
      <c r="RGQ3" s="49"/>
      <c r="RGR3" s="48"/>
      <c r="RGS3" s="48"/>
      <c r="RGT3" s="48"/>
      <c r="RGU3" s="48"/>
      <c r="RGV3" s="48"/>
      <c r="RGW3" s="48"/>
      <c r="RGX3" s="48"/>
      <c r="RGY3" s="48"/>
      <c r="RGZ3" s="48"/>
      <c r="RHA3" s="48"/>
      <c r="RHB3" s="48"/>
      <c r="RHC3" s="48"/>
      <c r="RHD3" s="48"/>
      <c r="RHE3" s="49"/>
      <c r="RHF3" s="48"/>
      <c r="RHG3" s="48"/>
      <c r="RHH3" s="48"/>
      <c r="RHI3" s="48"/>
      <c r="RHJ3" s="48"/>
      <c r="RHK3" s="48"/>
      <c r="RHL3" s="48"/>
      <c r="RHM3" s="48"/>
      <c r="RHN3" s="48"/>
      <c r="RHO3" s="48"/>
      <c r="RHP3" s="48"/>
      <c r="RHQ3" s="48"/>
      <c r="RHR3" s="48"/>
      <c r="RHS3" s="49"/>
      <c r="RHT3" s="48"/>
      <c r="RHU3" s="48"/>
      <c r="RHV3" s="48"/>
      <c r="RHW3" s="48"/>
      <c r="RHX3" s="48"/>
      <c r="RHY3" s="48"/>
      <c r="RHZ3" s="48"/>
      <c r="RIA3" s="48"/>
      <c r="RIB3" s="48"/>
      <c r="RIC3" s="48"/>
      <c r="RID3" s="48"/>
      <c r="RIE3" s="48"/>
      <c r="RIF3" s="48"/>
      <c r="RIG3" s="49"/>
      <c r="RIH3" s="48"/>
      <c r="RII3" s="48"/>
      <c r="RIJ3" s="48"/>
      <c r="RIK3" s="48"/>
      <c r="RIL3" s="48"/>
      <c r="RIM3" s="48"/>
      <c r="RIN3" s="48"/>
      <c r="RIO3" s="48"/>
      <c r="RIP3" s="48"/>
      <c r="RIQ3" s="48"/>
      <c r="RIR3" s="48"/>
      <c r="RIS3" s="48"/>
      <c r="RIT3" s="48"/>
      <c r="RIU3" s="49"/>
      <c r="RIV3" s="48"/>
      <c r="RIW3" s="48"/>
      <c r="RIX3" s="48"/>
      <c r="RIY3" s="48"/>
      <c r="RIZ3" s="48"/>
      <c r="RJA3" s="48"/>
      <c r="RJB3" s="48"/>
      <c r="RJC3" s="48"/>
      <c r="RJD3" s="48"/>
      <c r="RJE3" s="48"/>
      <c r="RJF3" s="48"/>
      <c r="RJG3" s="48"/>
      <c r="RJH3" s="48"/>
      <c r="RJI3" s="49"/>
      <c r="RJJ3" s="48"/>
      <c r="RJK3" s="48"/>
      <c r="RJL3" s="48"/>
      <c r="RJM3" s="48"/>
      <c r="RJN3" s="48"/>
      <c r="RJO3" s="48"/>
      <c r="RJP3" s="48"/>
      <c r="RJQ3" s="48"/>
      <c r="RJR3" s="48"/>
      <c r="RJS3" s="48"/>
      <c r="RJT3" s="48"/>
      <c r="RJU3" s="48"/>
      <c r="RJV3" s="48"/>
      <c r="RJW3" s="49"/>
      <c r="RJX3" s="48"/>
      <c r="RJY3" s="48"/>
      <c r="RJZ3" s="48"/>
      <c r="RKA3" s="48"/>
      <c r="RKB3" s="48"/>
      <c r="RKC3" s="48"/>
      <c r="RKD3" s="48"/>
      <c r="RKE3" s="48"/>
      <c r="RKF3" s="48"/>
      <c r="RKG3" s="48"/>
      <c r="RKH3" s="48"/>
      <c r="RKI3" s="48"/>
      <c r="RKJ3" s="48"/>
      <c r="RKK3" s="49"/>
      <c r="RKL3" s="48"/>
      <c r="RKM3" s="48"/>
      <c r="RKN3" s="48"/>
      <c r="RKO3" s="48"/>
      <c r="RKP3" s="48"/>
      <c r="RKQ3" s="48"/>
      <c r="RKR3" s="48"/>
      <c r="RKS3" s="48"/>
      <c r="RKT3" s="48"/>
      <c r="RKU3" s="48"/>
      <c r="RKV3" s="48"/>
      <c r="RKW3" s="48"/>
      <c r="RKX3" s="48"/>
      <c r="RKY3" s="49"/>
      <c r="RKZ3" s="48"/>
      <c r="RLA3" s="48"/>
      <c r="RLB3" s="48"/>
      <c r="RLC3" s="48"/>
      <c r="RLD3" s="48"/>
      <c r="RLE3" s="48"/>
      <c r="RLF3" s="48"/>
      <c r="RLG3" s="48"/>
      <c r="RLH3" s="48"/>
      <c r="RLI3" s="48"/>
      <c r="RLJ3" s="48"/>
      <c r="RLK3" s="48"/>
      <c r="RLL3" s="48"/>
      <c r="RLM3" s="49"/>
      <c r="RLN3" s="48"/>
      <c r="RLO3" s="48"/>
      <c r="RLP3" s="48"/>
      <c r="RLQ3" s="48"/>
      <c r="RLR3" s="48"/>
      <c r="RLS3" s="48"/>
      <c r="RLT3" s="48"/>
      <c r="RLU3" s="48"/>
      <c r="RLV3" s="48"/>
      <c r="RLW3" s="48"/>
      <c r="RLX3" s="48"/>
      <c r="RLY3" s="48"/>
      <c r="RLZ3" s="48"/>
      <c r="RMA3" s="49"/>
      <c r="RMB3" s="48"/>
      <c r="RMC3" s="48"/>
      <c r="RMD3" s="48"/>
      <c r="RME3" s="48"/>
      <c r="RMF3" s="48"/>
      <c r="RMG3" s="48"/>
      <c r="RMH3" s="48"/>
      <c r="RMI3" s="48"/>
      <c r="RMJ3" s="48"/>
      <c r="RMK3" s="48"/>
      <c r="RML3" s="48"/>
      <c r="RMM3" s="48"/>
      <c r="RMN3" s="48"/>
      <c r="RMO3" s="49"/>
      <c r="RMP3" s="48"/>
      <c r="RMQ3" s="48"/>
      <c r="RMR3" s="48"/>
      <c r="RMS3" s="48"/>
      <c r="RMT3" s="48"/>
      <c r="RMU3" s="48"/>
      <c r="RMV3" s="48"/>
      <c r="RMW3" s="48"/>
      <c r="RMX3" s="48"/>
      <c r="RMY3" s="48"/>
      <c r="RMZ3" s="48"/>
      <c r="RNA3" s="48"/>
      <c r="RNB3" s="48"/>
      <c r="RNC3" s="49"/>
      <c r="RND3" s="48"/>
      <c r="RNE3" s="48"/>
      <c r="RNF3" s="48"/>
      <c r="RNG3" s="48"/>
      <c r="RNH3" s="48"/>
      <c r="RNI3" s="48"/>
      <c r="RNJ3" s="48"/>
      <c r="RNK3" s="48"/>
      <c r="RNL3" s="48"/>
      <c r="RNM3" s="48"/>
      <c r="RNN3" s="48"/>
      <c r="RNO3" s="48"/>
      <c r="RNP3" s="48"/>
      <c r="RNQ3" s="49"/>
      <c r="RNR3" s="48"/>
      <c r="RNS3" s="48"/>
      <c r="RNT3" s="48"/>
      <c r="RNU3" s="48"/>
      <c r="RNV3" s="48"/>
      <c r="RNW3" s="48"/>
      <c r="RNX3" s="48"/>
      <c r="RNY3" s="48"/>
      <c r="RNZ3" s="48"/>
      <c r="ROA3" s="48"/>
      <c r="ROB3" s="48"/>
      <c r="ROC3" s="48"/>
      <c r="ROD3" s="48"/>
      <c r="ROE3" s="49"/>
      <c r="ROF3" s="48"/>
      <c r="ROG3" s="48"/>
      <c r="ROH3" s="48"/>
      <c r="ROI3" s="48"/>
      <c r="ROJ3" s="48"/>
      <c r="ROK3" s="48"/>
      <c r="ROL3" s="48"/>
      <c r="ROM3" s="48"/>
      <c r="RON3" s="48"/>
      <c r="ROO3" s="48"/>
      <c r="ROP3" s="48"/>
      <c r="ROQ3" s="48"/>
      <c r="ROR3" s="48"/>
      <c r="ROS3" s="49"/>
      <c r="ROT3" s="48"/>
      <c r="ROU3" s="48"/>
      <c r="ROV3" s="48"/>
      <c r="ROW3" s="48"/>
      <c r="ROX3" s="48"/>
      <c r="ROY3" s="48"/>
      <c r="ROZ3" s="48"/>
      <c r="RPA3" s="48"/>
      <c r="RPB3" s="48"/>
      <c r="RPC3" s="48"/>
      <c r="RPD3" s="48"/>
      <c r="RPE3" s="48"/>
      <c r="RPF3" s="48"/>
      <c r="RPG3" s="49"/>
      <c r="RPH3" s="48"/>
      <c r="RPI3" s="48"/>
      <c r="RPJ3" s="48"/>
      <c r="RPK3" s="48"/>
      <c r="RPL3" s="48"/>
      <c r="RPM3" s="48"/>
      <c r="RPN3" s="48"/>
      <c r="RPO3" s="48"/>
      <c r="RPP3" s="48"/>
      <c r="RPQ3" s="48"/>
      <c r="RPR3" s="48"/>
      <c r="RPS3" s="48"/>
      <c r="RPT3" s="48"/>
      <c r="RPU3" s="49"/>
      <c r="RPV3" s="48"/>
      <c r="RPW3" s="48"/>
      <c r="RPX3" s="48"/>
      <c r="RPY3" s="48"/>
      <c r="RPZ3" s="48"/>
      <c r="RQA3" s="48"/>
      <c r="RQB3" s="48"/>
      <c r="RQC3" s="48"/>
      <c r="RQD3" s="48"/>
      <c r="RQE3" s="48"/>
      <c r="RQF3" s="48"/>
      <c r="RQG3" s="48"/>
      <c r="RQH3" s="48"/>
      <c r="RQI3" s="49"/>
      <c r="RQJ3" s="48"/>
      <c r="RQK3" s="48"/>
      <c r="RQL3" s="48"/>
      <c r="RQM3" s="48"/>
      <c r="RQN3" s="48"/>
      <c r="RQO3" s="48"/>
      <c r="RQP3" s="48"/>
      <c r="RQQ3" s="48"/>
      <c r="RQR3" s="48"/>
      <c r="RQS3" s="48"/>
      <c r="RQT3" s="48"/>
      <c r="RQU3" s="48"/>
      <c r="RQV3" s="48"/>
      <c r="RQW3" s="49"/>
      <c r="RQX3" s="48"/>
      <c r="RQY3" s="48"/>
      <c r="RQZ3" s="48"/>
      <c r="RRA3" s="48"/>
      <c r="RRB3" s="48"/>
      <c r="RRC3" s="48"/>
      <c r="RRD3" s="48"/>
      <c r="RRE3" s="48"/>
      <c r="RRF3" s="48"/>
      <c r="RRG3" s="48"/>
      <c r="RRH3" s="48"/>
      <c r="RRI3" s="48"/>
      <c r="RRJ3" s="48"/>
      <c r="RRK3" s="49"/>
      <c r="RRL3" s="48"/>
      <c r="RRM3" s="48"/>
      <c r="RRN3" s="48"/>
      <c r="RRO3" s="48"/>
      <c r="RRP3" s="48"/>
      <c r="RRQ3" s="48"/>
      <c r="RRR3" s="48"/>
      <c r="RRS3" s="48"/>
      <c r="RRT3" s="48"/>
      <c r="RRU3" s="48"/>
      <c r="RRV3" s="48"/>
      <c r="RRW3" s="48"/>
      <c r="RRX3" s="48"/>
      <c r="RRY3" s="49"/>
      <c r="RRZ3" s="48"/>
      <c r="RSA3" s="48"/>
      <c r="RSB3" s="48"/>
      <c r="RSC3" s="48"/>
      <c r="RSD3" s="48"/>
      <c r="RSE3" s="48"/>
      <c r="RSF3" s="48"/>
      <c r="RSG3" s="48"/>
      <c r="RSH3" s="48"/>
      <c r="RSI3" s="48"/>
      <c r="RSJ3" s="48"/>
      <c r="RSK3" s="48"/>
      <c r="RSL3" s="48"/>
      <c r="RSM3" s="49"/>
      <c r="RSN3" s="48"/>
      <c r="RSO3" s="48"/>
      <c r="RSP3" s="48"/>
      <c r="RSQ3" s="48"/>
      <c r="RSR3" s="48"/>
      <c r="RSS3" s="48"/>
      <c r="RST3" s="48"/>
      <c r="RSU3" s="48"/>
      <c r="RSV3" s="48"/>
      <c r="RSW3" s="48"/>
      <c r="RSX3" s="48"/>
      <c r="RSY3" s="48"/>
      <c r="RSZ3" s="48"/>
      <c r="RTA3" s="49"/>
      <c r="RTB3" s="48"/>
      <c r="RTC3" s="48"/>
      <c r="RTD3" s="48"/>
      <c r="RTE3" s="48"/>
      <c r="RTF3" s="48"/>
      <c r="RTG3" s="48"/>
      <c r="RTH3" s="48"/>
      <c r="RTI3" s="48"/>
      <c r="RTJ3" s="48"/>
      <c r="RTK3" s="48"/>
      <c r="RTL3" s="48"/>
      <c r="RTM3" s="48"/>
      <c r="RTN3" s="48"/>
      <c r="RTO3" s="49"/>
      <c r="RTP3" s="48"/>
      <c r="RTQ3" s="48"/>
      <c r="RTR3" s="48"/>
      <c r="RTS3" s="48"/>
      <c r="RTT3" s="48"/>
      <c r="RTU3" s="48"/>
      <c r="RTV3" s="48"/>
      <c r="RTW3" s="48"/>
      <c r="RTX3" s="48"/>
      <c r="RTY3" s="48"/>
      <c r="RTZ3" s="48"/>
      <c r="RUA3" s="48"/>
      <c r="RUB3" s="48"/>
      <c r="RUC3" s="49"/>
      <c r="RUD3" s="48"/>
      <c r="RUE3" s="48"/>
      <c r="RUF3" s="48"/>
      <c r="RUG3" s="48"/>
      <c r="RUH3" s="48"/>
      <c r="RUI3" s="48"/>
      <c r="RUJ3" s="48"/>
      <c r="RUK3" s="48"/>
      <c r="RUL3" s="48"/>
      <c r="RUM3" s="48"/>
      <c r="RUN3" s="48"/>
      <c r="RUO3" s="48"/>
      <c r="RUP3" s="48"/>
      <c r="RUQ3" s="49"/>
      <c r="RUR3" s="48"/>
      <c r="RUS3" s="48"/>
      <c r="RUT3" s="48"/>
      <c r="RUU3" s="48"/>
      <c r="RUV3" s="48"/>
      <c r="RUW3" s="48"/>
      <c r="RUX3" s="48"/>
      <c r="RUY3" s="48"/>
      <c r="RUZ3" s="48"/>
      <c r="RVA3" s="48"/>
      <c r="RVB3" s="48"/>
      <c r="RVC3" s="48"/>
      <c r="RVD3" s="48"/>
      <c r="RVE3" s="49"/>
      <c r="RVF3" s="48"/>
      <c r="RVG3" s="48"/>
      <c r="RVH3" s="48"/>
      <c r="RVI3" s="48"/>
      <c r="RVJ3" s="48"/>
      <c r="RVK3" s="48"/>
      <c r="RVL3" s="48"/>
      <c r="RVM3" s="48"/>
      <c r="RVN3" s="48"/>
      <c r="RVO3" s="48"/>
      <c r="RVP3" s="48"/>
      <c r="RVQ3" s="48"/>
      <c r="RVR3" s="48"/>
      <c r="RVS3" s="49"/>
      <c r="RVT3" s="48"/>
      <c r="RVU3" s="48"/>
      <c r="RVV3" s="48"/>
      <c r="RVW3" s="48"/>
      <c r="RVX3" s="48"/>
      <c r="RVY3" s="48"/>
      <c r="RVZ3" s="48"/>
      <c r="RWA3" s="48"/>
      <c r="RWB3" s="48"/>
      <c r="RWC3" s="48"/>
      <c r="RWD3" s="48"/>
      <c r="RWE3" s="48"/>
      <c r="RWF3" s="48"/>
      <c r="RWG3" s="49"/>
      <c r="RWH3" s="48"/>
      <c r="RWI3" s="48"/>
      <c r="RWJ3" s="48"/>
      <c r="RWK3" s="48"/>
      <c r="RWL3" s="48"/>
      <c r="RWM3" s="48"/>
      <c r="RWN3" s="48"/>
      <c r="RWO3" s="48"/>
      <c r="RWP3" s="48"/>
      <c r="RWQ3" s="48"/>
      <c r="RWR3" s="48"/>
      <c r="RWS3" s="48"/>
      <c r="RWT3" s="48"/>
      <c r="RWU3" s="49"/>
      <c r="RWV3" s="48"/>
      <c r="RWW3" s="48"/>
      <c r="RWX3" s="48"/>
      <c r="RWY3" s="48"/>
      <c r="RWZ3" s="48"/>
      <c r="RXA3" s="48"/>
      <c r="RXB3" s="48"/>
      <c r="RXC3" s="48"/>
      <c r="RXD3" s="48"/>
      <c r="RXE3" s="48"/>
      <c r="RXF3" s="48"/>
      <c r="RXG3" s="48"/>
      <c r="RXH3" s="48"/>
      <c r="RXI3" s="49"/>
      <c r="RXJ3" s="48"/>
      <c r="RXK3" s="48"/>
      <c r="RXL3" s="48"/>
      <c r="RXM3" s="48"/>
      <c r="RXN3" s="48"/>
      <c r="RXO3" s="48"/>
      <c r="RXP3" s="48"/>
      <c r="RXQ3" s="48"/>
      <c r="RXR3" s="48"/>
      <c r="RXS3" s="48"/>
      <c r="RXT3" s="48"/>
      <c r="RXU3" s="48"/>
      <c r="RXV3" s="48"/>
      <c r="RXW3" s="49"/>
      <c r="RXX3" s="48"/>
      <c r="RXY3" s="48"/>
      <c r="RXZ3" s="48"/>
      <c r="RYA3" s="48"/>
      <c r="RYB3" s="48"/>
      <c r="RYC3" s="48"/>
      <c r="RYD3" s="48"/>
      <c r="RYE3" s="48"/>
      <c r="RYF3" s="48"/>
      <c r="RYG3" s="48"/>
      <c r="RYH3" s="48"/>
      <c r="RYI3" s="48"/>
      <c r="RYJ3" s="48"/>
      <c r="RYK3" s="49"/>
      <c r="RYL3" s="48"/>
      <c r="RYM3" s="48"/>
      <c r="RYN3" s="48"/>
      <c r="RYO3" s="48"/>
      <c r="RYP3" s="48"/>
      <c r="RYQ3" s="48"/>
      <c r="RYR3" s="48"/>
      <c r="RYS3" s="48"/>
      <c r="RYT3" s="48"/>
      <c r="RYU3" s="48"/>
      <c r="RYV3" s="48"/>
      <c r="RYW3" s="48"/>
      <c r="RYX3" s="48"/>
      <c r="RYY3" s="49"/>
      <c r="RYZ3" s="48"/>
      <c r="RZA3" s="48"/>
      <c r="RZB3" s="48"/>
      <c r="RZC3" s="48"/>
      <c r="RZD3" s="48"/>
      <c r="RZE3" s="48"/>
      <c r="RZF3" s="48"/>
      <c r="RZG3" s="48"/>
      <c r="RZH3" s="48"/>
      <c r="RZI3" s="48"/>
      <c r="RZJ3" s="48"/>
      <c r="RZK3" s="48"/>
      <c r="RZL3" s="48"/>
      <c r="RZM3" s="49"/>
      <c r="RZN3" s="48"/>
      <c r="RZO3" s="48"/>
      <c r="RZP3" s="48"/>
      <c r="RZQ3" s="48"/>
      <c r="RZR3" s="48"/>
      <c r="RZS3" s="48"/>
      <c r="RZT3" s="48"/>
      <c r="RZU3" s="48"/>
      <c r="RZV3" s="48"/>
      <c r="RZW3" s="48"/>
      <c r="RZX3" s="48"/>
      <c r="RZY3" s="48"/>
      <c r="RZZ3" s="48"/>
      <c r="SAA3" s="49"/>
      <c r="SAB3" s="48"/>
      <c r="SAC3" s="48"/>
      <c r="SAD3" s="48"/>
      <c r="SAE3" s="48"/>
      <c r="SAF3" s="48"/>
      <c r="SAG3" s="48"/>
      <c r="SAH3" s="48"/>
      <c r="SAI3" s="48"/>
      <c r="SAJ3" s="48"/>
      <c r="SAK3" s="48"/>
      <c r="SAL3" s="48"/>
      <c r="SAM3" s="48"/>
      <c r="SAN3" s="48"/>
      <c r="SAO3" s="49"/>
      <c r="SAP3" s="48"/>
      <c r="SAQ3" s="48"/>
      <c r="SAR3" s="48"/>
      <c r="SAS3" s="48"/>
      <c r="SAT3" s="48"/>
      <c r="SAU3" s="48"/>
      <c r="SAV3" s="48"/>
      <c r="SAW3" s="48"/>
      <c r="SAX3" s="48"/>
      <c r="SAY3" s="48"/>
      <c r="SAZ3" s="48"/>
      <c r="SBA3" s="48"/>
      <c r="SBB3" s="48"/>
      <c r="SBC3" s="49"/>
      <c r="SBD3" s="48"/>
      <c r="SBE3" s="48"/>
      <c r="SBF3" s="48"/>
      <c r="SBG3" s="48"/>
      <c r="SBH3" s="48"/>
      <c r="SBI3" s="48"/>
      <c r="SBJ3" s="48"/>
      <c r="SBK3" s="48"/>
      <c r="SBL3" s="48"/>
      <c r="SBM3" s="48"/>
      <c r="SBN3" s="48"/>
      <c r="SBO3" s="48"/>
      <c r="SBP3" s="48"/>
      <c r="SBQ3" s="49"/>
      <c r="SBR3" s="48"/>
      <c r="SBS3" s="48"/>
      <c r="SBT3" s="48"/>
      <c r="SBU3" s="48"/>
      <c r="SBV3" s="48"/>
      <c r="SBW3" s="48"/>
      <c r="SBX3" s="48"/>
      <c r="SBY3" s="48"/>
      <c r="SBZ3" s="48"/>
      <c r="SCA3" s="48"/>
      <c r="SCB3" s="48"/>
      <c r="SCC3" s="48"/>
      <c r="SCD3" s="48"/>
      <c r="SCE3" s="49"/>
      <c r="SCF3" s="48"/>
      <c r="SCG3" s="48"/>
      <c r="SCH3" s="48"/>
      <c r="SCI3" s="48"/>
      <c r="SCJ3" s="48"/>
      <c r="SCK3" s="48"/>
      <c r="SCL3" s="48"/>
      <c r="SCM3" s="48"/>
      <c r="SCN3" s="48"/>
      <c r="SCO3" s="48"/>
      <c r="SCP3" s="48"/>
      <c r="SCQ3" s="48"/>
      <c r="SCR3" s="48"/>
      <c r="SCS3" s="49"/>
      <c r="SCT3" s="48"/>
      <c r="SCU3" s="48"/>
      <c r="SCV3" s="48"/>
      <c r="SCW3" s="48"/>
      <c r="SCX3" s="48"/>
      <c r="SCY3" s="48"/>
      <c r="SCZ3" s="48"/>
      <c r="SDA3" s="48"/>
      <c r="SDB3" s="48"/>
      <c r="SDC3" s="48"/>
      <c r="SDD3" s="48"/>
      <c r="SDE3" s="48"/>
      <c r="SDF3" s="48"/>
      <c r="SDG3" s="49"/>
      <c r="SDH3" s="48"/>
      <c r="SDI3" s="48"/>
      <c r="SDJ3" s="48"/>
      <c r="SDK3" s="48"/>
      <c r="SDL3" s="48"/>
      <c r="SDM3" s="48"/>
      <c r="SDN3" s="48"/>
      <c r="SDO3" s="48"/>
      <c r="SDP3" s="48"/>
      <c r="SDQ3" s="48"/>
      <c r="SDR3" s="48"/>
      <c r="SDS3" s="48"/>
      <c r="SDT3" s="48"/>
      <c r="SDU3" s="49"/>
      <c r="SDV3" s="48"/>
      <c r="SDW3" s="48"/>
      <c r="SDX3" s="48"/>
      <c r="SDY3" s="48"/>
      <c r="SDZ3" s="48"/>
      <c r="SEA3" s="48"/>
      <c r="SEB3" s="48"/>
      <c r="SEC3" s="48"/>
      <c r="SED3" s="48"/>
      <c r="SEE3" s="48"/>
      <c r="SEF3" s="48"/>
      <c r="SEG3" s="48"/>
      <c r="SEH3" s="48"/>
      <c r="SEI3" s="49"/>
      <c r="SEJ3" s="48"/>
      <c r="SEK3" s="48"/>
      <c r="SEL3" s="48"/>
      <c r="SEM3" s="48"/>
      <c r="SEN3" s="48"/>
      <c r="SEO3" s="48"/>
      <c r="SEP3" s="48"/>
      <c r="SEQ3" s="48"/>
      <c r="SER3" s="48"/>
      <c r="SES3" s="48"/>
      <c r="SET3" s="48"/>
      <c r="SEU3" s="48"/>
      <c r="SEV3" s="48"/>
      <c r="SEW3" s="49"/>
      <c r="SEX3" s="48"/>
      <c r="SEY3" s="48"/>
      <c r="SEZ3" s="48"/>
      <c r="SFA3" s="48"/>
      <c r="SFB3" s="48"/>
      <c r="SFC3" s="48"/>
      <c r="SFD3" s="48"/>
      <c r="SFE3" s="48"/>
      <c r="SFF3" s="48"/>
      <c r="SFG3" s="48"/>
      <c r="SFH3" s="48"/>
      <c r="SFI3" s="48"/>
      <c r="SFJ3" s="48"/>
      <c r="SFK3" s="49"/>
      <c r="SFL3" s="48"/>
      <c r="SFM3" s="48"/>
      <c r="SFN3" s="48"/>
      <c r="SFO3" s="48"/>
      <c r="SFP3" s="48"/>
      <c r="SFQ3" s="48"/>
      <c r="SFR3" s="48"/>
      <c r="SFS3" s="48"/>
      <c r="SFT3" s="48"/>
      <c r="SFU3" s="48"/>
      <c r="SFV3" s="48"/>
      <c r="SFW3" s="48"/>
      <c r="SFX3" s="48"/>
      <c r="SFY3" s="49"/>
      <c r="SFZ3" s="48"/>
      <c r="SGA3" s="48"/>
      <c r="SGB3" s="48"/>
      <c r="SGC3" s="48"/>
      <c r="SGD3" s="48"/>
      <c r="SGE3" s="48"/>
      <c r="SGF3" s="48"/>
      <c r="SGG3" s="48"/>
      <c r="SGH3" s="48"/>
      <c r="SGI3" s="48"/>
      <c r="SGJ3" s="48"/>
      <c r="SGK3" s="48"/>
      <c r="SGL3" s="48"/>
      <c r="SGM3" s="49"/>
      <c r="SGN3" s="48"/>
      <c r="SGO3" s="48"/>
      <c r="SGP3" s="48"/>
      <c r="SGQ3" s="48"/>
      <c r="SGR3" s="48"/>
      <c r="SGS3" s="48"/>
      <c r="SGT3" s="48"/>
      <c r="SGU3" s="48"/>
      <c r="SGV3" s="48"/>
      <c r="SGW3" s="48"/>
      <c r="SGX3" s="48"/>
      <c r="SGY3" s="48"/>
      <c r="SGZ3" s="48"/>
      <c r="SHA3" s="49"/>
      <c r="SHB3" s="48"/>
      <c r="SHC3" s="48"/>
      <c r="SHD3" s="48"/>
      <c r="SHE3" s="48"/>
      <c r="SHF3" s="48"/>
      <c r="SHG3" s="48"/>
      <c r="SHH3" s="48"/>
      <c r="SHI3" s="48"/>
      <c r="SHJ3" s="48"/>
      <c r="SHK3" s="48"/>
      <c r="SHL3" s="48"/>
      <c r="SHM3" s="48"/>
      <c r="SHN3" s="48"/>
      <c r="SHO3" s="49"/>
      <c r="SHP3" s="48"/>
      <c r="SHQ3" s="48"/>
      <c r="SHR3" s="48"/>
      <c r="SHS3" s="48"/>
      <c r="SHT3" s="48"/>
      <c r="SHU3" s="48"/>
      <c r="SHV3" s="48"/>
      <c r="SHW3" s="48"/>
      <c r="SHX3" s="48"/>
      <c r="SHY3" s="48"/>
      <c r="SHZ3" s="48"/>
      <c r="SIA3" s="48"/>
      <c r="SIB3" s="48"/>
      <c r="SIC3" s="49"/>
      <c r="SID3" s="48"/>
      <c r="SIE3" s="48"/>
      <c r="SIF3" s="48"/>
      <c r="SIG3" s="48"/>
      <c r="SIH3" s="48"/>
      <c r="SII3" s="48"/>
      <c r="SIJ3" s="48"/>
      <c r="SIK3" s="48"/>
      <c r="SIL3" s="48"/>
      <c r="SIM3" s="48"/>
      <c r="SIN3" s="48"/>
      <c r="SIO3" s="48"/>
      <c r="SIP3" s="48"/>
      <c r="SIQ3" s="49"/>
      <c r="SIR3" s="48"/>
      <c r="SIS3" s="48"/>
      <c r="SIT3" s="48"/>
      <c r="SIU3" s="48"/>
      <c r="SIV3" s="48"/>
      <c r="SIW3" s="48"/>
      <c r="SIX3" s="48"/>
      <c r="SIY3" s="48"/>
      <c r="SIZ3" s="48"/>
      <c r="SJA3" s="48"/>
      <c r="SJB3" s="48"/>
      <c r="SJC3" s="48"/>
      <c r="SJD3" s="48"/>
      <c r="SJE3" s="49"/>
      <c r="SJF3" s="48"/>
      <c r="SJG3" s="48"/>
      <c r="SJH3" s="48"/>
      <c r="SJI3" s="48"/>
      <c r="SJJ3" s="48"/>
      <c r="SJK3" s="48"/>
      <c r="SJL3" s="48"/>
      <c r="SJM3" s="48"/>
      <c r="SJN3" s="48"/>
      <c r="SJO3" s="48"/>
      <c r="SJP3" s="48"/>
      <c r="SJQ3" s="48"/>
      <c r="SJR3" s="48"/>
      <c r="SJS3" s="49"/>
      <c r="SJT3" s="48"/>
      <c r="SJU3" s="48"/>
      <c r="SJV3" s="48"/>
      <c r="SJW3" s="48"/>
      <c r="SJX3" s="48"/>
      <c r="SJY3" s="48"/>
      <c r="SJZ3" s="48"/>
      <c r="SKA3" s="48"/>
      <c r="SKB3" s="48"/>
      <c r="SKC3" s="48"/>
      <c r="SKD3" s="48"/>
      <c r="SKE3" s="48"/>
      <c r="SKF3" s="48"/>
      <c r="SKG3" s="49"/>
      <c r="SKH3" s="48"/>
      <c r="SKI3" s="48"/>
      <c r="SKJ3" s="48"/>
      <c r="SKK3" s="48"/>
      <c r="SKL3" s="48"/>
      <c r="SKM3" s="48"/>
      <c r="SKN3" s="48"/>
      <c r="SKO3" s="48"/>
      <c r="SKP3" s="48"/>
      <c r="SKQ3" s="48"/>
      <c r="SKR3" s="48"/>
      <c r="SKS3" s="48"/>
      <c r="SKT3" s="48"/>
      <c r="SKU3" s="49"/>
      <c r="SKV3" s="48"/>
      <c r="SKW3" s="48"/>
      <c r="SKX3" s="48"/>
      <c r="SKY3" s="48"/>
      <c r="SKZ3" s="48"/>
      <c r="SLA3" s="48"/>
      <c r="SLB3" s="48"/>
      <c r="SLC3" s="48"/>
      <c r="SLD3" s="48"/>
      <c r="SLE3" s="48"/>
      <c r="SLF3" s="48"/>
      <c r="SLG3" s="48"/>
      <c r="SLH3" s="48"/>
      <c r="SLI3" s="49"/>
      <c r="SLJ3" s="48"/>
      <c r="SLK3" s="48"/>
      <c r="SLL3" s="48"/>
      <c r="SLM3" s="48"/>
      <c r="SLN3" s="48"/>
      <c r="SLO3" s="48"/>
      <c r="SLP3" s="48"/>
      <c r="SLQ3" s="48"/>
      <c r="SLR3" s="48"/>
      <c r="SLS3" s="48"/>
      <c r="SLT3" s="48"/>
      <c r="SLU3" s="48"/>
      <c r="SLV3" s="48"/>
      <c r="SLW3" s="49"/>
      <c r="SLX3" s="48"/>
      <c r="SLY3" s="48"/>
      <c r="SLZ3" s="48"/>
      <c r="SMA3" s="48"/>
      <c r="SMB3" s="48"/>
      <c r="SMC3" s="48"/>
      <c r="SMD3" s="48"/>
      <c r="SME3" s="48"/>
      <c r="SMF3" s="48"/>
      <c r="SMG3" s="48"/>
      <c r="SMH3" s="48"/>
      <c r="SMI3" s="48"/>
      <c r="SMJ3" s="48"/>
      <c r="SMK3" s="49"/>
      <c r="SML3" s="48"/>
      <c r="SMM3" s="48"/>
      <c r="SMN3" s="48"/>
      <c r="SMO3" s="48"/>
      <c r="SMP3" s="48"/>
      <c r="SMQ3" s="48"/>
      <c r="SMR3" s="48"/>
      <c r="SMS3" s="48"/>
      <c r="SMT3" s="48"/>
      <c r="SMU3" s="48"/>
      <c r="SMV3" s="48"/>
      <c r="SMW3" s="48"/>
      <c r="SMX3" s="48"/>
      <c r="SMY3" s="49"/>
      <c r="SMZ3" s="48"/>
      <c r="SNA3" s="48"/>
      <c r="SNB3" s="48"/>
      <c r="SNC3" s="48"/>
      <c r="SND3" s="48"/>
      <c r="SNE3" s="48"/>
      <c r="SNF3" s="48"/>
      <c r="SNG3" s="48"/>
      <c r="SNH3" s="48"/>
      <c r="SNI3" s="48"/>
      <c r="SNJ3" s="48"/>
      <c r="SNK3" s="48"/>
      <c r="SNL3" s="48"/>
      <c r="SNM3" s="49"/>
      <c r="SNN3" s="48"/>
      <c r="SNO3" s="48"/>
      <c r="SNP3" s="48"/>
      <c r="SNQ3" s="48"/>
      <c r="SNR3" s="48"/>
      <c r="SNS3" s="48"/>
      <c r="SNT3" s="48"/>
      <c r="SNU3" s="48"/>
      <c r="SNV3" s="48"/>
      <c r="SNW3" s="48"/>
      <c r="SNX3" s="48"/>
      <c r="SNY3" s="48"/>
      <c r="SNZ3" s="48"/>
      <c r="SOA3" s="49"/>
      <c r="SOB3" s="48"/>
      <c r="SOC3" s="48"/>
      <c r="SOD3" s="48"/>
      <c r="SOE3" s="48"/>
      <c r="SOF3" s="48"/>
      <c r="SOG3" s="48"/>
      <c r="SOH3" s="48"/>
      <c r="SOI3" s="48"/>
      <c r="SOJ3" s="48"/>
      <c r="SOK3" s="48"/>
      <c r="SOL3" s="48"/>
      <c r="SOM3" s="48"/>
      <c r="SON3" s="48"/>
      <c r="SOO3" s="49"/>
      <c r="SOP3" s="48"/>
      <c r="SOQ3" s="48"/>
      <c r="SOR3" s="48"/>
      <c r="SOS3" s="48"/>
      <c r="SOT3" s="48"/>
      <c r="SOU3" s="48"/>
      <c r="SOV3" s="48"/>
      <c r="SOW3" s="48"/>
      <c r="SOX3" s="48"/>
      <c r="SOY3" s="48"/>
      <c r="SOZ3" s="48"/>
      <c r="SPA3" s="48"/>
      <c r="SPB3" s="48"/>
      <c r="SPC3" s="49"/>
      <c r="SPD3" s="48"/>
      <c r="SPE3" s="48"/>
      <c r="SPF3" s="48"/>
      <c r="SPG3" s="48"/>
      <c r="SPH3" s="48"/>
      <c r="SPI3" s="48"/>
      <c r="SPJ3" s="48"/>
      <c r="SPK3" s="48"/>
      <c r="SPL3" s="48"/>
      <c r="SPM3" s="48"/>
      <c r="SPN3" s="48"/>
      <c r="SPO3" s="48"/>
      <c r="SPP3" s="48"/>
      <c r="SPQ3" s="49"/>
      <c r="SPR3" s="48"/>
      <c r="SPS3" s="48"/>
      <c r="SPT3" s="48"/>
      <c r="SPU3" s="48"/>
      <c r="SPV3" s="48"/>
      <c r="SPW3" s="48"/>
      <c r="SPX3" s="48"/>
      <c r="SPY3" s="48"/>
      <c r="SPZ3" s="48"/>
      <c r="SQA3" s="48"/>
      <c r="SQB3" s="48"/>
      <c r="SQC3" s="48"/>
      <c r="SQD3" s="48"/>
      <c r="SQE3" s="49"/>
      <c r="SQF3" s="48"/>
      <c r="SQG3" s="48"/>
      <c r="SQH3" s="48"/>
      <c r="SQI3" s="48"/>
      <c r="SQJ3" s="48"/>
      <c r="SQK3" s="48"/>
      <c r="SQL3" s="48"/>
      <c r="SQM3" s="48"/>
      <c r="SQN3" s="48"/>
      <c r="SQO3" s="48"/>
      <c r="SQP3" s="48"/>
      <c r="SQQ3" s="48"/>
      <c r="SQR3" s="48"/>
      <c r="SQS3" s="49"/>
      <c r="SQT3" s="48"/>
      <c r="SQU3" s="48"/>
      <c r="SQV3" s="48"/>
      <c r="SQW3" s="48"/>
      <c r="SQX3" s="48"/>
      <c r="SQY3" s="48"/>
      <c r="SQZ3" s="48"/>
      <c r="SRA3" s="48"/>
      <c r="SRB3" s="48"/>
      <c r="SRC3" s="48"/>
      <c r="SRD3" s="48"/>
      <c r="SRE3" s="48"/>
      <c r="SRF3" s="48"/>
      <c r="SRG3" s="49"/>
      <c r="SRH3" s="48"/>
      <c r="SRI3" s="48"/>
      <c r="SRJ3" s="48"/>
      <c r="SRK3" s="48"/>
      <c r="SRL3" s="48"/>
      <c r="SRM3" s="48"/>
      <c r="SRN3" s="48"/>
      <c r="SRO3" s="48"/>
      <c r="SRP3" s="48"/>
      <c r="SRQ3" s="48"/>
      <c r="SRR3" s="48"/>
      <c r="SRS3" s="48"/>
      <c r="SRT3" s="48"/>
      <c r="SRU3" s="49"/>
      <c r="SRV3" s="48"/>
      <c r="SRW3" s="48"/>
      <c r="SRX3" s="48"/>
      <c r="SRY3" s="48"/>
      <c r="SRZ3" s="48"/>
      <c r="SSA3" s="48"/>
      <c r="SSB3" s="48"/>
      <c r="SSC3" s="48"/>
      <c r="SSD3" s="48"/>
      <c r="SSE3" s="48"/>
      <c r="SSF3" s="48"/>
      <c r="SSG3" s="48"/>
      <c r="SSH3" s="48"/>
      <c r="SSI3" s="49"/>
      <c r="SSJ3" s="48"/>
      <c r="SSK3" s="48"/>
      <c r="SSL3" s="48"/>
      <c r="SSM3" s="48"/>
      <c r="SSN3" s="48"/>
      <c r="SSO3" s="48"/>
      <c r="SSP3" s="48"/>
      <c r="SSQ3" s="48"/>
      <c r="SSR3" s="48"/>
      <c r="SSS3" s="48"/>
      <c r="SST3" s="48"/>
      <c r="SSU3" s="48"/>
      <c r="SSV3" s="48"/>
      <c r="SSW3" s="49"/>
      <c r="SSX3" s="48"/>
      <c r="SSY3" s="48"/>
      <c r="SSZ3" s="48"/>
      <c r="STA3" s="48"/>
      <c r="STB3" s="48"/>
      <c r="STC3" s="48"/>
      <c r="STD3" s="48"/>
      <c r="STE3" s="48"/>
      <c r="STF3" s="48"/>
      <c r="STG3" s="48"/>
      <c r="STH3" s="48"/>
      <c r="STI3" s="48"/>
      <c r="STJ3" s="48"/>
      <c r="STK3" s="49"/>
      <c r="STL3" s="48"/>
      <c r="STM3" s="48"/>
      <c r="STN3" s="48"/>
      <c r="STO3" s="48"/>
      <c r="STP3" s="48"/>
      <c r="STQ3" s="48"/>
      <c r="STR3" s="48"/>
      <c r="STS3" s="48"/>
      <c r="STT3" s="48"/>
      <c r="STU3" s="48"/>
      <c r="STV3" s="48"/>
      <c r="STW3" s="48"/>
      <c r="STX3" s="48"/>
      <c r="STY3" s="49"/>
      <c r="STZ3" s="48"/>
      <c r="SUA3" s="48"/>
      <c r="SUB3" s="48"/>
      <c r="SUC3" s="48"/>
      <c r="SUD3" s="48"/>
      <c r="SUE3" s="48"/>
      <c r="SUF3" s="48"/>
      <c r="SUG3" s="48"/>
      <c r="SUH3" s="48"/>
      <c r="SUI3" s="48"/>
      <c r="SUJ3" s="48"/>
      <c r="SUK3" s="48"/>
      <c r="SUL3" s="48"/>
      <c r="SUM3" s="49"/>
      <c r="SUN3" s="48"/>
      <c r="SUO3" s="48"/>
      <c r="SUP3" s="48"/>
      <c r="SUQ3" s="48"/>
      <c r="SUR3" s="48"/>
      <c r="SUS3" s="48"/>
      <c r="SUT3" s="48"/>
      <c r="SUU3" s="48"/>
      <c r="SUV3" s="48"/>
      <c r="SUW3" s="48"/>
      <c r="SUX3" s="48"/>
      <c r="SUY3" s="48"/>
      <c r="SUZ3" s="48"/>
      <c r="SVA3" s="49"/>
      <c r="SVB3" s="48"/>
      <c r="SVC3" s="48"/>
      <c r="SVD3" s="48"/>
      <c r="SVE3" s="48"/>
      <c r="SVF3" s="48"/>
      <c r="SVG3" s="48"/>
      <c r="SVH3" s="48"/>
      <c r="SVI3" s="48"/>
      <c r="SVJ3" s="48"/>
      <c r="SVK3" s="48"/>
      <c r="SVL3" s="48"/>
      <c r="SVM3" s="48"/>
      <c r="SVN3" s="48"/>
      <c r="SVO3" s="49"/>
      <c r="SVP3" s="48"/>
      <c r="SVQ3" s="48"/>
      <c r="SVR3" s="48"/>
      <c r="SVS3" s="48"/>
      <c r="SVT3" s="48"/>
      <c r="SVU3" s="48"/>
      <c r="SVV3" s="48"/>
      <c r="SVW3" s="48"/>
      <c r="SVX3" s="48"/>
      <c r="SVY3" s="48"/>
      <c r="SVZ3" s="48"/>
      <c r="SWA3" s="48"/>
      <c r="SWB3" s="48"/>
      <c r="SWC3" s="49"/>
      <c r="SWD3" s="48"/>
      <c r="SWE3" s="48"/>
      <c r="SWF3" s="48"/>
      <c r="SWG3" s="48"/>
      <c r="SWH3" s="48"/>
      <c r="SWI3" s="48"/>
      <c r="SWJ3" s="48"/>
      <c r="SWK3" s="48"/>
      <c r="SWL3" s="48"/>
      <c r="SWM3" s="48"/>
      <c r="SWN3" s="48"/>
      <c r="SWO3" s="48"/>
      <c r="SWP3" s="48"/>
      <c r="SWQ3" s="49"/>
      <c r="SWR3" s="48"/>
      <c r="SWS3" s="48"/>
      <c r="SWT3" s="48"/>
      <c r="SWU3" s="48"/>
      <c r="SWV3" s="48"/>
      <c r="SWW3" s="48"/>
      <c r="SWX3" s="48"/>
      <c r="SWY3" s="48"/>
      <c r="SWZ3" s="48"/>
      <c r="SXA3" s="48"/>
      <c r="SXB3" s="48"/>
      <c r="SXC3" s="48"/>
      <c r="SXD3" s="48"/>
      <c r="SXE3" s="49"/>
      <c r="SXF3" s="48"/>
      <c r="SXG3" s="48"/>
      <c r="SXH3" s="48"/>
      <c r="SXI3" s="48"/>
      <c r="SXJ3" s="48"/>
      <c r="SXK3" s="48"/>
      <c r="SXL3" s="48"/>
      <c r="SXM3" s="48"/>
      <c r="SXN3" s="48"/>
      <c r="SXO3" s="48"/>
      <c r="SXP3" s="48"/>
      <c r="SXQ3" s="48"/>
      <c r="SXR3" s="48"/>
      <c r="SXS3" s="49"/>
      <c r="SXT3" s="48"/>
      <c r="SXU3" s="48"/>
      <c r="SXV3" s="48"/>
      <c r="SXW3" s="48"/>
      <c r="SXX3" s="48"/>
      <c r="SXY3" s="48"/>
      <c r="SXZ3" s="48"/>
      <c r="SYA3" s="48"/>
      <c r="SYB3" s="48"/>
      <c r="SYC3" s="48"/>
      <c r="SYD3" s="48"/>
      <c r="SYE3" s="48"/>
      <c r="SYF3" s="48"/>
      <c r="SYG3" s="49"/>
      <c r="SYH3" s="48"/>
      <c r="SYI3" s="48"/>
      <c r="SYJ3" s="48"/>
      <c r="SYK3" s="48"/>
      <c r="SYL3" s="48"/>
      <c r="SYM3" s="48"/>
      <c r="SYN3" s="48"/>
      <c r="SYO3" s="48"/>
      <c r="SYP3" s="48"/>
      <c r="SYQ3" s="48"/>
      <c r="SYR3" s="48"/>
      <c r="SYS3" s="48"/>
      <c r="SYT3" s="48"/>
      <c r="SYU3" s="49"/>
      <c r="SYV3" s="48"/>
      <c r="SYW3" s="48"/>
      <c r="SYX3" s="48"/>
      <c r="SYY3" s="48"/>
      <c r="SYZ3" s="48"/>
      <c r="SZA3" s="48"/>
      <c r="SZB3" s="48"/>
      <c r="SZC3" s="48"/>
      <c r="SZD3" s="48"/>
      <c r="SZE3" s="48"/>
      <c r="SZF3" s="48"/>
      <c r="SZG3" s="48"/>
      <c r="SZH3" s="48"/>
      <c r="SZI3" s="49"/>
      <c r="SZJ3" s="48"/>
      <c r="SZK3" s="48"/>
      <c r="SZL3" s="48"/>
      <c r="SZM3" s="48"/>
      <c r="SZN3" s="48"/>
      <c r="SZO3" s="48"/>
      <c r="SZP3" s="48"/>
      <c r="SZQ3" s="48"/>
      <c r="SZR3" s="48"/>
      <c r="SZS3" s="48"/>
      <c r="SZT3" s="48"/>
      <c r="SZU3" s="48"/>
      <c r="SZV3" s="48"/>
      <c r="SZW3" s="49"/>
      <c r="SZX3" s="48"/>
      <c r="SZY3" s="48"/>
      <c r="SZZ3" s="48"/>
      <c r="TAA3" s="48"/>
      <c r="TAB3" s="48"/>
      <c r="TAC3" s="48"/>
      <c r="TAD3" s="48"/>
      <c r="TAE3" s="48"/>
      <c r="TAF3" s="48"/>
      <c r="TAG3" s="48"/>
      <c r="TAH3" s="48"/>
      <c r="TAI3" s="48"/>
      <c r="TAJ3" s="48"/>
      <c r="TAK3" s="49"/>
      <c r="TAL3" s="48"/>
      <c r="TAM3" s="48"/>
      <c r="TAN3" s="48"/>
      <c r="TAO3" s="48"/>
      <c r="TAP3" s="48"/>
      <c r="TAQ3" s="48"/>
      <c r="TAR3" s="48"/>
      <c r="TAS3" s="48"/>
      <c r="TAT3" s="48"/>
      <c r="TAU3" s="48"/>
      <c r="TAV3" s="48"/>
      <c r="TAW3" s="48"/>
      <c r="TAX3" s="48"/>
      <c r="TAY3" s="49"/>
      <c r="TAZ3" s="48"/>
      <c r="TBA3" s="48"/>
      <c r="TBB3" s="48"/>
      <c r="TBC3" s="48"/>
      <c r="TBD3" s="48"/>
      <c r="TBE3" s="48"/>
      <c r="TBF3" s="48"/>
      <c r="TBG3" s="48"/>
      <c r="TBH3" s="48"/>
      <c r="TBI3" s="48"/>
      <c r="TBJ3" s="48"/>
      <c r="TBK3" s="48"/>
      <c r="TBL3" s="48"/>
      <c r="TBM3" s="49"/>
      <c r="TBN3" s="48"/>
      <c r="TBO3" s="48"/>
      <c r="TBP3" s="48"/>
      <c r="TBQ3" s="48"/>
      <c r="TBR3" s="48"/>
      <c r="TBS3" s="48"/>
      <c r="TBT3" s="48"/>
      <c r="TBU3" s="48"/>
      <c r="TBV3" s="48"/>
      <c r="TBW3" s="48"/>
      <c r="TBX3" s="48"/>
      <c r="TBY3" s="48"/>
      <c r="TBZ3" s="48"/>
      <c r="TCA3" s="49"/>
      <c r="TCB3" s="48"/>
      <c r="TCC3" s="48"/>
      <c r="TCD3" s="48"/>
      <c r="TCE3" s="48"/>
      <c r="TCF3" s="48"/>
      <c r="TCG3" s="48"/>
      <c r="TCH3" s="48"/>
      <c r="TCI3" s="48"/>
      <c r="TCJ3" s="48"/>
      <c r="TCK3" s="48"/>
      <c r="TCL3" s="48"/>
      <c r="TCM3" s="48"/>
      <c r="TCN3" s="48"/>
      <c r="TCO3" s="49"/>
      <c r="TCP3" s="48"/>
      <c r="TCQ3" s="48"/>
      <c r="TCR3" s="48"/>
      <c r="TCS3" s="48"/>
      <c r="TCT3" s="48"/>
      <c r="TCU3" s="48"/>
      <c r="TCV3" s="48"/>
      <c r="TCW3" s="48"/>
      <c r="TCX3" s="48"/>
      <c r="TCY3" s="48"/>
      <c r="TCZ3" s="48"/>
      <c r="TDA3" s="48"/>
      <c r="TDB3" s="48"/>
      <c r="TDC3" s="49"/>
      <c r="TDD3" s="48"/>
      <c r="TDE3" s="48"/>
      <c r="TDF3" s="48"/>
      <c r="TDG3" s="48"/>
      <c r="TDH3" s="48"/>
      <c r="TDI3" s="48"/>
      <c r="TDJ3" s="48"/>
      <c r="TDK3" s="48"/>
      <c r="TDL3" s="48"/>
      <c r="TDM3" s="48"/>
      <c r="TDN3" s="48"/>
      <c r="TDO3" s="48"/>
      <c r="TDP3" s="48"/>
      <c r="TDQ3" s="49"/>
      <c r="TDR3" s="48"/>
      <c r="TDS3" s="48"/>
      <c r="TDT3" s="48"/>
      <c r="TDU3" s="48"/>
      <c r="TDV3" s="48"/>
      <c r="TDW3" s="48"/>
      <c r="TDX3" s="48"/>
      <c r="TDY3" s="48"/>
      <c r="TDZ3" s="48"/>
      <c r="TEA3" s="48"/>
      <c r="TEB3" s="48"/>
      <c r="TEC3" s="48"/>
      <c r="TED3" s="48"/>
      <c r="TEE3" s="49"/>
      <c r="TEF3" s="48"/>
      <c r="TEG3" s="48"/>
      <c r="TEH3" s="48"/>
      <c r="TEI3" s="48"/>
      <c r="TEJ3" s="48"/>
      <c r="TEK3" s="48"/>
      <c r="TEL3" s="48"/>
      <c r="TEM3" s="48"/>
      <c r="TEN3" s="48"/>
      <c r="TEO3" s="48"/>
      <c r="TEP3" s="48"/>
      <c r="TEQ3" s="48"/>
      <c r="TER3" s="48"/>
      <c r="TES3" s="49"/>
      <c r="TET3" s="48"/>
      <c r="TEU3" s="48"/>
      <c r="TEV3" s="48"/>
      <c r="TEW3" s="48"/>
      <c r="TEX3" s="48"/>
      <c r="TEY3" s="48"/>
      <c r="TEZ3" s="48"/>
      <c r="TFA3" s="48"/>
      <c r="TFB3" s="48"/>
      <c r="TFC3" s="48"/>
      <c r="TFD3" s="48"/>
      <c r="TFE3" s="48"/>
      <c r="TFF3" s="48"/>
      <c r="TFG3" s="49"/>
      <c r="TFH3" s="48"/>
      <c r="TFI3" s="48"/>
      <c r="TFJ3" s="48"/>
      <c r="TFK3" s="48"/>
      <c r="TFL3" s="48"/>
      <c r="TFM3" s="48"/>
      <c r="TFN3" s="48"/>
      <c r="TFO3" s="48"/>
      <c r="TFP3" s="48"/>
      <c r="TFQ3" s="48"/>
      <c r="TFR3" s="48"/>
      <c r="TFS3" s="48"/>
      <c r="TFT3" s="48"/>
      <c r="TFU3" s="49"/>
      <c r="TFV3" s="48"/>
      <c r="TFW3" s="48"/>
      <c r="TFX3" s="48"/>
      <c r="TFY3" s="48"/>
      <c r="TFZ3" s="48"/>
      <c r="TGA3" s="48"/>
      <c r="TGB3" s="48"/>
      <c r="TGC3" s="48"/>
      <c r="TGD3" s="48"/>
      <c r="TGE3" s="48"/>
      <c r="TGF3" s="48"/>
      <c r="TGG3" s="48"/>
      <c r="TGH3" s="48"/>
      <c r="TGI3" s="49"/>
      <c r="TGJ3" s="48"/>
      <c r="TGK3" s="48"/>
      <c r="TGL3" s="48"/>
      <c r="TGM3" s="48"/>
      <c r="TGN3" s="48"/>
      <c r="TGO3" s="48"/>
      <c r="TGP3" s="48"/>
      <c r="TGQ3" s="48"/>
      <c r="TGR3" s="48"/>
      <c r="TGS3" s="48"/>
      <c r="TGT3" s="48"/>
      <c r="TGU3" s="48"/>
      <c r="TGV3" s="48"/>
      <c r="TGW3" s="49"/>
      <c r="TGX3" s="48"/>
      <c r="TGY3" s="48"/>
      <c r="TGZ3" s="48"/>
      <c r="THA3" s="48"/>
      <c r="THB3" s="48"/>
      <c r="THC3" s="48"/>
      <c r="THD3" s="48"/>
      <c r="THE3" s="48"/>
      <c r="THF3" s="48"/>
      <c r="THG3" s="48"/>
      <c r="THH3" s="48"/>
      <c r="THI3" s="48"/>
      <c r="THJ3" s="48"/>
      <c r="THK3" s="49"/>
      <c r="THL3" s="48"/>
      <c r="THM3" s="48"/>
      <c r="THN3" s="48"/>
      <c r="THO3" s="48"/>
      <c r="THP3" s="48"/>
      <c r="THQ3" s="48"/>
      <c r="THR3" s="48"/>
      <c r="THS3" s="48"/>
      <c r="THT3" s="48"/>
      <c r="THU3" s="48"/>
      <c r="THV3" s="48"/>
      <c r="THW3" s="48"/>
      <c r="THX3" s="48"/>
      <c r="THY3" s="49"/>
      <c r="THZ3" s="48"/>
      <c r="TIA3" s="48"/>
      <c r="TIB3" s="48"/>
      <c r="TIC3" s="48"/>
      <c r="TID3" s="48"/>
      <c r="TIE3" s="48"/>
      <c r="TIF3" s="48"/>
      <c r="TIG3" s="48"/>
      <c r="TIH3" s="48"/>
      <c r="TII3" s="48"/>
      <c r="TIJ3" s="48"/>
      <c r="TIK3" s="48"/>
      <c r="TIL3" s="48"/>
      <c r="TIM3" s="49"/>
      <c r="TIN3" s="48"/>
      <c r="TIO3" s="48"/>
      <c r="TIP3" s="48"/>
      <c r="TIQ3" s="48"/>
      <c r="TIR3" s="48"/>
      <c r="TIS3" s="48"/>
      <c r="TIT3" s="48"/>
      <c r="TIU3" s="48"/>
      <c r="TIV3" s="48"/>
      <c r="TIW3" s="48"/>
      <c r="TIX3" s="48"/>
      <c r="TIY3" s="48"/>
      <c r="TIZ3" s="48"/>
      <c r="TJA3" s="49"/>
      <c r="TJB3" s="48"/>
      <c r="TJC3" s="48"/>
      <c r="TJD3" s="48"/>
      <c r="TJE3" s="48"/>
      <c r="TJF3" s="48"/>
      <c r="TJG3" s="48"/>
      <c r="TJH3" s="48"/>
      <c r="TJI3" s="48"/>
      <c r="TJJ3" s="48"/>
      <c r="TJK3" s="48"/>
      <c r="TJL3" s="48"/>
      <c r="TJM3" s="48"/>
      <c r="TJN3" s="48"/>
      <c r="TJO3" s="49"/>
      <c r="TJP3" s="48"/>
      <c r="TJQ3" s="48"/>
      <c r="TJR3" s="48"/>
      <c r="TJS3" s="48"/>
      <c r="TJT3" s="48"/>
      <c r="TJU3" s="48"/>
      <c r="TJV3" s="48"/>
      <c r="TJW3" s="48"/>
      <c r="TJX3" s="48"/>
      <c r="TJY3" s="48"/>
      <c r="TJZ3" s="48"/>
      <c r="TKA3" s="48"/>
      <c r="TKB3" s="48"/>
      <c r="TKC3" s="49"/>
      <c r="TKD3" s="48"/>
      <c r="TKE3" s="48"/>
      <c r="TKF3" s="48"/>
      <c r="TKG3" s="48"/>
      <c r="TKH3" s="48"/>
      <c r="TKI3" s="48"/>
      <c r="TKJ3" s="48"/>
      <c r="TKK3" s="48"/>
      <c r="TKL3" s="48"/>
      <c r="TKM3" s="48"/>
      <c r="TKN3" s="48"/>
      <c r="TKO3" s="48"/>
      <c r="TKP3" s="48"/>
      <c r="TKQ3" s="49"/>
      <c r="TKR3" s="48"/>
      <c r="TKS3" s="48"/>
      <c r="TKT3" s="48"/>
      <c r="TKU3" s="48"/>
      <c r="TKV3" s="48"/>
      <c r="TKW3" s="48"/>
      <c r="TKX3" s="48"/>
      <c r="TKY3" s="48"/>
      <c r="TKZ3" s="48"/>
      <c r="TLA3" s="48"/>
      <c r="TLB3" s="48"/>
      <c r="TLC3" s="48"/>
      <c r="TLD3" s="48"/>
      <c r="TLE3" s="49"/>
      <c r="TLF3" s="48"/>
      <c r="TLG3" s="48"/>
      <c r="TLH3" s="48"/>
      <c r="TLI3" s="48"/>
      <c r="TLJ3" s="48"/>
      <c r="TLK3" s="48"/>
      <c r="TLL3" s="48"/>
      <c r="TLM3" s="48"/>
      <c r="TLN3" s="48"/>
      <c r="TLO3" s="48"/>
      <c r="TLP3" s="48"/>
      <c r="TLQ3" s="48"/>
      <c r="TLR3" s="48"/>
      <c r="TLS3" s="49"/>
      <c r="TLT3" s="48"/>
      <c r="TLU3" s="48"/>
      <c r="TLV3" s="48"/>
      <c r="TLW3" s="48"/>
      <c r="TLX3" s="48"/>
      <c r="TLY3" s="48"/>
      <c r="TLZ3" s="48"/>
      <c r="TMA3" s="48"/>
      <c r="TMB3" s="48"/>
      <c r="TMC3" s="48"/>
      <c r="TMD3" s="48"/>
      <c r="TME3" s="48"/>
      <c r="TMF3" s="48"/>
      <c r="TMG3" s="49"/>
      <c r="TMH3" s="48"/>
      <c r="TMI3" s="48"/>
      <c r="TMJ3" s="48"/>
      <c r="TMK3" s="48"/>
      <c r="TML3" s="48"/>
      <c r="TMM3" s="48"/>
      <c r="TMN3" s="48"/>
      <c r="TMO3" s="48"/>
      <c r="TMP3" s="48"/>
      <c r="TMQ3" s="48"/>
      <c r="TMR3" s="48"/>
      <c r="TMS3" s="48"/>
      <c r="TMT3" s="48"/>
      <c r="TMU3" s="49"/>
      <c r="TMV3" s="48"/>
      <c r="TMW3" s="48"/>
      <c r="TMX3" s="48"/>
      <c r="TMY3" s="48"/>
      <c r="TMZ3" s="48"/>
      <c r="TNA3" s="48"/>
      <c r="TNB3" s="48"/>
      <c r="TNC3" s="48"/>
      <c r="TND3" s="48"/>
      <c r="TNE3" s="48"/>
      <c r="TNF3" s="48"/>
      <c r="TNG3" s="48"/>
      <c r="TNH3" s="48"/>
      <c r="TNI3" s="49"/>
      <c r="TNJ3" s="48"/>
      <c r="TNK3" s="48"/>
      <c r="TNL3" s="48"/>
      <c r="TNM3" s="48"/>
      <c r="TNN3" s="48"/>
      <c r="TNO3" s="48"/>
      <c r="TNP3" s="48"/>
      <c r="TNQ3" s="48"/>
      <c r="TNR3" s="48"/>
      <c r="TNS3" s="48"/>
      <c r="TNT3" s="48"/>
      <c r="TNU3" s="48"/>
      <c r="TNV3" s="48"/>
      <c r="TNW3" s="49"/>
      <c r="TNX3" s="48"/>
      <c r="TNY3" s="48"/>
      <c r="TNZ3" s="48"/>
      <c r="TOA3" s="48"/>
      <c r="TOB3" s="48"/>
      <c r="TOC3" s="48"/>
      <c r="TOD3" s="48"/>
      <c r="TOE3" s="48"/>
      <c r="TOF3" s="48"/>
      <c r="TOG3" s="48"/>
      <c r="TOH3" s="48"/>
      <c r="TOI3" s="48"/>
      <c r="TOJ3" s="48"/>
      <c r="TOK3" s="49"/>
      <c r="TOL3" s="48"/>
      <c r="TOM3" s="48"/>
      <c r="TON3" s="48"/>
      <c r="TOO3" s="48"/>
      <c r="TOP3" s="48"/>
      <c r="TOQ3" s="48"/>
      <c r="TOR3" s="48"/>
      <c r="TOS3" s="48"/>
      <c r="TOT3" s="48"/>
      <c r="TOU3" s="48"/>
      <c r="TOV3" s="48"/>
      <c r="TOW3" s="48"/>
      <c r="TOX3" s="48"/>
      <c r="TOY3" s="49"/>
      <c r="TOZ3" s="48"/>
      <c r="TPA3" s="48"/>
      <c r="TPB3" s="48"/>
      <c r="TPC3" s="48"/>
      <c r="TPD3" s="48"/>
      <c r="TPE3" s="48"/>
      <c r="TPF3" s="48"/>
      <c r="TPG3" s="48"/>
      <c r="TPH3" s="48"/>
      <c r="TPI3" s="48"/>
      <c r="TPJ3" s="48"/>
      <c r="TPK3" s="48"/>
      <c r="TPL3" s="48"/>
      <c r="TPM3" s="49"/>
      <c r="TPN3" s="48"/>
      <c r="TPO3" s="48"/>
      <c r="TPP3" s="48"/>
      <c r="TPQ3" s="48"/>
      <c r="TPR3" s="48"/>
      <c r="TPS3" s="48"/>
      <c r="TPT3" s="48"/>
      <c r="TPU3" s="48"/>
      <c r="TPV3" s="48"/>
      <c r="TPW3" s="48"/>
      <c r="TPX3" s="48"/>
      <c r="TPY3" s="48"/>
      <c r="TPZ3" s="48"/>
      <c r="TQA3" s="49"/>
      <c r="TQB3" s="48"/>
      <c r="TQC3" s="48"/>
      <c r="TQD3" s="48"/>
      <c r="TQE3" s="48"/>
      <c r="TQF3" s="48"/>
      <c r="TQG3" s="48"/>
      <c r="TQH3" s="48"/>
      <c r="TQI3" s="48"/>
      <c r="TQJ3" s="48"/>
      <c r="TQK3" s="48"/>
      <c r="TQL3" s="48"/>
      <c r="TQM3" s="48"/>
      <c r="TQN3" s="48"/>
      <c r="TQO3" s="49"/>
      <c r="TQP3" s="48"/>
      <c r="TQQ3" s="48"/>
      <c r="TQR3" s="48"/>
      <c r="TQS3" s="48"/>
      <c r="TQT3" s="48"/>
      <c r="TQU3" s="48"/>
      <c r="TQV3" s="48"/>
      <c r="TQW3" s="48"/>
      <c r="TQX3" s="48"/>
      <c r="TQY3" s="48"/>
      <c r="TQZ3" s="48"/>
      <c r="TRA3" s="48"/>
      <c r="TRB3" s="48"/>
      <c r="TRC3" s="49"/>
      <c r="TRD3" s="48"/>
      <c r="TRE3" s="48"/>
      <c r="TRF3" s="48"/>
      <c r="TRG3" s="48"/>
      <c r="TRH3" s="48"/>
      <c r="TRI3" s="48"/>
      <c r="TRJ3" s="48"/>
      <c r="TRK3" s="48"/>
      <c r="TRL3" s="48"/>
      <c r="TRM3" s="48"/>
      <c r="TRN3" s="48"/>
      <c r="TRO3" s="48"/>
      <c r="TRP3" s="48"/>
      <c r="TRQ3" s="49"/>
      <c r="TRR3" s="48"/>
      <c r="TRS3" s="48"/>
      <c r="TRT3" s="48"/>
      <c r="TRU3" s="48"/>
      <c r="TRV3" s="48"/>
      <c r="TRW3" s="48"/>
      <c r="TRX3" s="48"/>
      <c r="TRY3" s="48"/>
      <c r="TRZ3" s="48"/>
      <c r="TSA3" s="48"/>
      <c r="TSB3" s="48"/>
      <c r="TSC3" s="48"/>
      <c r="TSD3" s="48"/>
      <c r="TSE3" s="49"/>
      <c r="TSF3" s="48"/>
      <c r="TSG3" s="48"/>
      <c r="TSH3" s="48"/>
      <c r="TSI3" s="48"/>
      <c r="TSJ3" s="48"/>
      <c r="TSK3" s="48"/>
      <c r="TSL3" s="48"/>
      <c r="TSM3" s="48"/>
      <c r="TSN3" s="48"/>
      <c r="TSO3" s="48"/>
      <c r="TSP3" s="48"/>
      <c r="TSQ3" s="48"/>
      <c r="TSR3" s="48"/>
      <c r="TSS3" s="49"/>
      <c r="TST3" s="48"/>
      <c r="TSU3" s="48"/>
      <c r="TSV3" s="48"/>
      <c r="TSW3" s="48"/>
      <c r="TSX3" s="48"/>
      <c r="TSY3" s="48"/>
      <c r="TSZ3" s="48"/>
      <c r="TTA3" s="48"/>
      <c r="TTB3" s="48"/>
      <c r="TTC3" s="48"/>
      <c r="TTD3" s="48"/>
      <c r="TTE3" s="48"/>
      <c r="TTF3" s="48"/>
      <c r="TTG3" s="49"/>
      <c r="TTH3" s="48"/>
      <c r="TTI3" s="48"/>
      <c r="TTJ3" s="48"/>
      <c r="TTK3" s="48"/>
      <c r="TTL3" s="48"/>
      <c r="TTM3" s="48"/>
      <c r="TTN3" s="48"/>
      <c r="TTO3" s="48"/>
      <c r="TTP3" s="48"/>
      <c r="TTQ3" s="48"/>
      <c r="TTR3" s="48"/>
      <c r="TTS3" s="48"/>
      <c r="TTT3" s="48"/>
      <c r="TTU3" s="49"/>
      <c r="TTV3" s="48"/>
      <c r="TTW3" s="48"/>
      <c r="TTX3" s="48"/>
      <c r="TTY3" s="48"/>
      <c r="TTZ3" s="48"/>
      <c r="TUA3" s="48"/>
      <c r="TUB3" s="48"/>
      <c r="TUC3" s="48"/>
      <c r="TUD3" s="48"/>
      <c r="TUE3" s="48"/>
      <c r="TUF3" s="48"/>
      <c r="TUG3" s="48"/>
      <c r="TUH3" s="48"/>
      <c r="TUI3" s="49"/>
      <c r="TUJ3" s="48"/>
      <c r="TUK3" s="48"/>
      <c r="TUL3" s="48"/>
      <c r="TUM3" s="48"/>
      <c r="TUN3" s="48"/>
      <c r="TUO3" s="48"/>
      <c r="TUP3" s="48"/>
      <c r="TUQ3" s="48"/>
      <c r="TUR3" s="48"/>
      <c r="TUS3" s="48"/>
      <c r="TUT3" s="48"/>
      <c r="TUU3" s="48"/>
      <c r="TUV3" s="48"/>
      <c r="TUW3" s="49"/>
      <c r="TUX3" s="48"/>
      <c r="TUY3" s="48"/>
      <c r="TUZ3" s="48"/>
      <c r="TVA3" s="48"/>
      <c r="TVB3" s="48"/>
      <c r="TVC3" s="48"/>
      <c r="TVD3" s="48"/>
      <c r="TVE3" s="48"/>
      <c r="TVF3" s="48"/>
      <c r="TVG3" s="48"/>
      <c r="TVH3" s="48"/>
      <c r="TVI3" s="48"/>
      <c r="TVJ3" s="48"/>
      <c r="TVK3" s="49"/>
      <c r="TVL3" s="48"/>
      <c r="TVM3" s="48"/>
      <c r="TVN3" s="48"/>
      <c r="TVO3" s="48"/>
      <c r="TVP3" s="48"/>
      <c r="TVQ3" s="48"/>
      <c r="TVR3" s="48"/>
      <c r="TVS3" s="48"/>
      <c r="TVT3" s="48"/>
      <c r="TVU3" s="48"/>
      <c r="TVV3" s="48"/>
      <c r="TVW3" s="48"/>
      <c r="TVX3" s="48"/>
      <c r="TVY3" s="49"/>
      <c r="TVZ3" s="48"/>
      <c r="TWA3" s="48"/>
      <c r="TWB3" s="48"/>
      <c r="TWC3" s="48"/>
      <c r="TWD3" s="48"/>
      <c r="TWE3" s="48"/>
      <c r="TWF3" s="48"/>
      <c r="TWG3" s="48"/>
      <c r="TWH3" s="48"/>
      <c r="TWI3" s="48"/>
      <c r="TWJ3" s="48"/>
      <c r="TWK3" s="48"/>
      <c r="TWL3" s="48"/>
      <c r="TWM3" s="49"/>
      <c r="TWN3" s="48"/>
      <c r="TWO3" s="48"/>
      <c r="TWP3" s="48"/>
      <c r="TWQ3" s="48"/>
      <c r="TWR3" s="48"/>
      <c r="TWS3" s="48"/>
      <c r="TWT3" s="48"/>
      <c r="TWU3" s="48"/>
      <c r="TWV3" s="48"/>
      <c r="TWW3" s="48"/>
      <c r="TWX3" s="48"/>
      <c r="TWY3" s="48"/>
      <c r="TWZ3" s="48"/>
      <c r="TXA3" s="49"/>
      <c r="TXB3" s="48"/>
      <c r="TXC3" s="48"/>
      <c r="TXD3" s="48"/>
      <c r="TXE3" s="48"/>
      <c r="TXF3" s="48"/>
      <c r="TXG3" s="48"/>
      <c r="TXH3" s="48"/>
      <c r="TXI3" s="48"/>
      <c r="TXJ3" s="48"/>
      <c r="TXK3" s="48"/>
      <c r="TXL3" s="48"/>
      <c r="TXM3" s="48"/>
      <c r="TXN3" s="48"/>
      <c r="TXO3" s="49"/>
      <c r="TXP3" s="48"/>
      <c r="TXQ3" s="48"/>
      <c r="TXR3" s="48"/>
      <c r="TXS3" s="48"/>
      <c r="TXT3" s="48"/>
      <c r="TXU3" s="48"/>
      <c r="TXV3" s="48"/>
      <c r="TXW3" s="48"/>
      <c r="TXX3" s="48"/>
      <c r="TXY3" s="48"/>
      <c r="TXZ3" s="48"/>
      <c r="TYA3" s="48"/>
      <c r="TYB3" s="48"/>
      <c r="TYC3" s="49"/>
      <c r="TYD3" s="48"/>
      <c r="TYE3" s="48"/>
      <c r="TYF3" s="48"/>
      <c r="TYG3" s="48"/>
      <c r="TYH3" s="48"/>
      <c r="TYI3" s="48"/>
      <c r="TYJ3" s="48"/>
      <c r="TYK3" s="48"/>
      <c r="TYL3" s="48"/>
      <c r="TYM3" s="48"/>
      <c r="TYN3" s="48"/>
      <c r="TYO3" s="48"/>
      <c r="TYP3" s="48"/>
      <c r="TYQ3" s="49"/>
      <c r="TYR3" s="48"/>
      <c r="TYS3" s="48"/>
      <c r="TYT3" s="48"/>
      <c r="TYU3" s="48"/>
      <c r="TYV3" s="48"/>
      <c r="TYW3" s="48"/>
      <c r="TYX3" s="48"/>
      <c r="TYY3" s="48"/>
      <c r="TYZ3" s="48"/>
      <c r="TZA3" s="48"/>
      <c r="TZB3" s="48"/>
      <c r="TZC3" s="48"/>
      <c r="TZD3" s="48"/>
      <c r="TZE3" s="49"/>
      <c r="TZF3" s="48"/>
      <c r="TZG3" s="48"/>
      <c r="TZH3" s="48"/>
      <c r="TZI3" s="48"/>
      <c r="TZJ3" s="48"/>
      <c r="TZK3" s="48"/>
      <c r="TZL3" s="48"/>
      <c r="TZM3" s="48"/>
      <c r="TZN3" s="48"/>
      <c r="TZO3" s="48"/>
      <c r="TZP3" s="48"/>
      <c r="TZQ3" s="48"/>
      <c r="TZR3" s="48"/>
      <c r="TZS3" s="49"/>
      <c r="TZT3" s="48"/>
      <c r="TZU3" s="48"/>
      <c r="TZV3" s="48"/>
      <c r="TZW3" s="48"/>
      <c r="TZX3" s="48"/>
      <c r="TZY3" s="48"/>
      <c r="TZZ3" s="48"/>
      <c r="UAA3" s="48"/>
      <c r="UAB3" s="48"/>
      <c r="UAC3" s="48"/>
      <c r="UAD3" s="48"/>
      <c r="UAE3" s="48"/>
      <c r="UAF3" s="48"/>
      <c r="UAG3" s="49"/>
      <c r="UAH3" s="48"/>
      <c r="UAI3" s="48"/>
      <c r="UAJ3" s="48"/>
      <c r="UAK3" s="48"/>
      <c r="UAL3" s="48"/>
      <c r="UAM3" s="48"/>
      <c r="UAN3" s="48"/>
      <c r="UAO3" s="48"/>
      <c r="UAP3" s="48"/>
      <c r="UAQ3" s="48"/>
      <c r="UAR3" s="48"/>
      <c r="UAS3" s="48"/>
      <c r="UAT3" s="48"/>
      <c r="UAU3" s="49"/>
      <c r="UAV3" s="48"/>
      <c r="UAW3" s="48"/>
      <c r="UAX3" s="48"/>
      <c r="UAY3" s="48"/>
      <c r="UAZ3" s="48"/>
      <c r="UBA3" s="48"/>
      <c r="UBB3" s="48"/>
      <c r="UBC3" s="48"/>
      <c r="UBD3" s="48"/>
      <c r="UBE3" s="48"/>
      <c r="UBF3" s="48"/>
      <c r="UBG3" s="48"/>
      <c r="UBH3" s="48"/>
      <c r="UBI3" s="49"/>
      <c r="UBJ3" s="48"/>
      <c r="UBK3" s="48"/>
      <c r="UBL3" s="48"/>
      <c r="UBM3" s="48"/>
      <c r="UBN3" s="48"/>
      <c r="UBO3" s="48"/>
      <c r="UBP3" s="48"/>
      <c r="UBQ3" s="48"/>
      <c r="UBR3" s="48"/>
      <c r="UBS3" s="48"/>
      <c r="UBT3" s="48"/>
      <c r="UBU3" s="48"/>
      <c r="UBV3" s="48"/>
      <c r="UBW3" s="49"/>
      <c r="UBX3" s="48"/>
      <c r="UBY3" s="48"/>
      <c r="UBZ3" s="48"/>
      <c r="UCA3" s="48"/>
      <c r="UCB3" s="48"/>
      <c r="UCC3" s="48"/>
      <c r="UCD3" s="48"/>
      <c r="UCE3" s="48"/>
      <c r="UCF3" s="48"/>
      <c r="UCG3" s="48"/>
      <c r="UCH3" s="48"/>
      <c r="UCI3" s="48"/>
      <c r="UCJ3" s="48"/>
      <c r="UCK3" s="49"/>
      <c r="UCL3" s="48"/>
      <c r="UCM3" s="48"/>
      <c r="UCN3" s="48"/>
      <c r="UCO3" s="48"/>
      <c r="UCP3" s="48"/>
      <c r="UCQ3" s="48"/>
      <c r="UCR3" s="48"/>
      <c r="UCS3" s="48"/>
      <c r="UCT3" s="48"/>
      <c r="UCU3" s="48"/>
      <c r="UCV3" s="48"/>
      <c r="UCW3" s="48"/>
      <c r="UCX3" s="48"/>
      <c r="UCY3" s="49"/>
      <c r="UCZ3" s="48"/>
      <c r="UDA3" s="48"/>
      <c r="UDB3" s="48"/>
      <c r="UDC3" s="48"/>
      <c r="UDD3" s="48"/>
      <c r="UDE3" s="48"/>
      <c r="UDF3" s="48"/>
      <c r="UDG3" s="48"/>
      <c r="UDH3" s="48"/>
      <c r="UDI3" s="48"/>
      <c r="UDJ3" s="48"/>
      <c r="UDK3" s="48"/>
      <c r="UDL3" s="48"/>
      <c r="UDM3" s="49"/>
      <c r="UDN3" s="48"/>
      <c r="UDO3" s="48"/>
      <c r="UDP3" s="48"/>
      <c r="UDQ3" s="48"/>
      <c r="UDR3" s="48"/>
      <c r="UDS3" s="48"/>
      <c r="UDT3" s="48"/>
      <c r="UDU3" s="48"/>
      <c r="UDV3" s="48"/>
      <c r="UDW3" s="48"/>
      <c r="UDX3" s="48"/>
      <c r="UDY3" s="48"/>
      <c r="UDZ3" s="48"/>
      <c r="UEA3" s="49"/>
      <c r="UEB3" s="48"/>
      <c r="UEC3" s="48"/>
      <c r="UED3" s="48"/>
      <c r="UEE3" s="48"/>
      <c r="UEF3" s="48"/>
      <c r="UEG3" s="48"/>
      <c r="UEH3" s="48"/>
      <c r="UEI3" s="48"/>
      <c r="UEJ3" s="48"/>
      <c r="UEK3" s="48"/>
      <c r="UEL3" s="48"/>
      <c r="UEM3" s="48"/>
      <c r="UEN3" s="48"/>
      <c r="UEO3" s="49"/>
      <c r="UEP3" s="48"/>
      <c r="UEQ3" s="48"/>
      <c r="UER3" s="48"/>
      <c r="UES3" s="48"/>
      <c r="UET3" s="48"/>
      <c r="UEU3" s="48"/>
      <c r="UEV3" s="48"/>
      <c r="UEW3" s="48"/>
      <c r="UEX3" s="48"/>
      <c r="UEY3" s="48"/>
      <c r="UEZ3" s="48"/>
      <c r="UFA3" s="48"/>
      <c r="UFB3" s="48"/>
      <c r="UFC3" s="49"/>
      <c r="UFD3" s="48"/>
      <c r="UFE3" s="48"/>
      <c r="UFF3" s="48"/>
      <c r="UFG3" s="48"/>
      <c r="UFH3" s="48"/>
      <c r="UFI3" s="48"/>
      <c r="UFJ3" s="48"/>
      <c r="UFK3" s="48"/>
      <c r="UFL3" s="48"/>
      <c r="UFM3" s="48"/>
      <c r="UFN3" s="48"/>
      <c r="UFO3" s="48"/>
      <c r="UFP3" s="48"/>
      <c r="UFQ3" s="49"/>
      <c r="UFR3" s="48"/>
      <c r="UFS3" s="48"/>
      <c r="UFT3" s="48"/>
      <c r="UFU3" s="48"/>
      <c r="UFV3" s="48"/>
      <c r="UFW3" s="48"/>
      <c r="UFX3" s="48"/>
      <c r="UFY3" s="48"/>
      <c r="UFZ3" s="48"/>
      <c r="UGA3" s="48"/>
      <c r="UGB3" s="48"/>
      <c r="UGC3" s="48"/>
      <c r="UGD3" s="48"/>
      <c r="UGE3" s="49"/>
      <c r="UGF3" s="48"/>
      <c r="UGG3" s="48"/>
      <c r="UGH3" s="48"/>
      <c r="UGI3" s="48"/>
      <c r="UGJ3" s="48"/>
      <c r="UGK3" s="48"/>
      <c r="UGL3" s="48"/>
      <c r="UGM3" s="48"/>
      <c r="UGN3" s="48"/>
      <c r="UGO3" s="48"/>
      <c r="UGP3" s="48"/>
      <c r="UGQ3" s="48"/>
      <c r="UGR3" s="48"/>
      <c r="UGS3" s="49"/>
      <c r="UGT3" s="48"/>
      <c r="UGU3" s="48"/>
      <c r="UGV3" s="48"/>
      <c r="UGW3" s="48"/>
      <c r="UGX3" s="48"/>
      <c r="UGY3" s="48"/>
      <c r="UGZ3" s="48"/>
      <c r="UHA3" s="48"/>
      <c r="UHB3" s="48"/>
      <c r="UHC3" s="48"/>
      <c r="UHD3" s="48"/>
      <c r="UHE3" s="48"/>
      <c r="UHF3" s="48"/>
      <c r="UHG3" s="49"/>
      <c r="UHH3" s="48"/>
      <c r="UHI3" s="48"/>
      <c r="UHJ3" s="48"/>
      <c r="UHK3" s="48"/>
      <c r="UHL3" s="48"/>
      <c r="UHM3" s="48"/>
      <c r="UHN3" s="48"/>
      <c r="UHO3" s="48"/>
      <c r="UHP3" s="48"/>
      <c r="UHQ3" s="48"/>
      <c r="UHR3" s="48"/>
      <c r="UHS3" s="48"/>
      <c r="UHT3" s="48"/>
      <c r="UHU3" s="49"/>
      <c r="UHV3" s="48"/>
      <c r="UHW3" s="48"/>
      <c r="UHX3" s="48"/>
      <c r="UHY3" s="48"/>
      <c r="UHZ3" s="48"/>
      <c r="UIA3" s="48"/>
      <c r="UIB3" s="48"/>
      <c r="UIC3" s="48"/>
      <c r="UID3" s="48"/>
      <c r="UIE3" s="48"/>
      <c r="UIF3" s="48"/>
      <c r="UIG3" s="48"/>
      <c r="UIH3" s="48"/>
      <c r="UII3" s="49"/>
      <c r="UIJ3" s="48"/>
      <c r="UIK3" s="48"/>
      <c r="UIL3" s="48"/>
      <c r="UIM3" s="48"/>
      <c r="UIN3" s="48"/>
      <c r="UIO3" s="48"/>
      <c r="UIP3" s="48"/>
      <c r="UIQ3" s="48"/>
      <c r="UIR3" s="48"/>
      <c r="UIS3" s="48"/>
      <c r="UIT3" s="48"/>
      <c r="UIU3" s="48"/>
      <c r="UIV3" s="48"/>
      <c r="UIW3" s="49"/>
      <c r="UIX3" s="48"/>
      <c r="UIY3" s="48"/>
      <c r="UIZ3" s="48"/>
      <c r="UJA3" s="48"/>
      <c r="UJB3" s="48"/>
      <c r="UJC3" s="48"/>
      <c r="UJD3" s="48"/>
      <c r="UJE3" s="48"/>
      <c r="UJF3" s="48"/>
      <c r="UJG3" s="48"/>
      <c r="UJH3" s="48"/>
      <c r="UJI3" s="48"/>
      <c r="UJJ3" s="48"/>
      <c r="UJK3" s="49"/>
      <c r="UJL3" s="48"/>
      <c r="UJM3" s="48"/>
      <c r="UJN3" s="48"/>
      <c r="UJO3" s="48"/>
      <c r="UJP3" s="48"/>
      <c r="UJQ3" s="48"/>
      <c r="UJR3" s="48"/>
      <c r="UJS3" s="48"/>
      <c r="UJT3" s="48"/>
      <c r="UJU3" s="48"/>
      <c r="UJV3" s="48"/>
      <c r="UJW3" s="48"/>
      <c r="UJX3" s="48"/>
      <c r="UJY3" s="49"/>
      <c r="UJZ3" s="48"/>
      <c r="UKA3" s="48"/>
      <c r="UKB3" s="48"/>
      <c r="UKC3" s="48"/>
      <c r="UKD3" s="48"/>
      <c r="UKE3" s="48"/>
      <c r="UKF3" s="48"/>
      <c r="UKG3" s="48"/>
      <c r="UKH3" s="48"/>
      <c r="UKI3" s="48"/>
      <c r="UKJ3" s="48"/>
      <c r="UKK3" s="48"/>
      <c r="UKL3" s="48"/>
      <c r="UKM3" s="49"/>
      <c r="UKN3" s="48"/>
      <c r="UKO3" s="48"/>
      <c r="UKP3" s="48"/>
      <c r="UKQ3" s="48"/>
      <c r="UKR3" s="48"/>
      <c r="UKS3" s="48"/>
      <c r="UKT3" s="48"/>
      <c r="UKU3" s="48"/>
      <c r="UKV3" s="48"/>
      <c r="UKW3" s="48"/>
      <c r="UKX3" s="48"/>
      <c r="UKY3" s="48"/>
      <c r="UKZ3" s="48"/>
      <c r="ULA3" s="49"/>
      <c r="ULB3" s="48"/>
      <c r="ULC3" s="48"/>
      <c r="ULD3" s="48"/>
      <c r="ULE3" s="48"/>
      <c r="ULF3" s="48"/>
      <c r="ULG3" s="48"/>
      <c r="ULH3" s="48"/>
      <c r="ULI3" s="48"/>
      <c r="ULJ3" s="48"/>
      <c r="ULK3" s="48"/>
      <c r="ULL3" s="48"/>
      <c r="ULM3" s="48"/>
      <c r="ULN3" s="48"/>
      <c r="ULO3" s="49"/>
      <c r="ULP3" s="48"/>
      <c r="ULQ3" s="48"/>
      <c r="ULR3" s="48"/>
      <c r="ULS3" s="48"/>
      <c r="ULT3" s="48"/>
      <c r="ULU3" s="48"/>
      <c r="ULV3" s="48"/>
      <c r="ULW3" s="48"/>
      <c r="ULX3" s="48"/>
      <c r="ULY3" s="48"/>
      <c r="ULZ3" s="48"/>
      <c r="UMA3" s="48"/>
      <c r="UMB3" s="48"/>
      <c r="UMC3" s="49"/>
      <c r="UMD3" s="48"/>
      <c r="UME3" s="48"/>
      <c r="UMF3" s="48"/>
      <c r="UMG3" s="48"/>
      <c r="UMH3" s="48"/>
      <c r="UMI3" s="48"/>
      <c r="UMJ3" s="48"/>
      <c r="UMK3" s="48"/>
      <c r="UML3" s="48"/>
      <c r="UMM3" s="48"/>
      <c r="UMN3" s="48"/>
      <c r="UMO3" s="48"/>
      <c r="UMP3" s="48"/>
      <c r="UMQ3" s="49"/>
      <c r="UMR3" s="48"/>
      <c r="UMS3" s="48"/>
      <c r="UMT3" s="48"/>
      <c r="UMU3" s="48"/>
      <c r="UMV3" s="48"/>
      <c r="UMW3" s="48"/>
      <c r="UMX3" s="48"/>
      <c r="UMY3" s="48"/>
      <c r="UMZ3" s="48"/>
      <c r="UNA3" s="48"/>
      <c r="UNB3" s="48"/>
      <c r="UNC3" s="48"/>
      <c r="UND3" s="48"/>
      <c r="UNE3" s="49"/>
      <c r="UNF3" s="48"/>
      <c r="UNG3" s="48"/>
      <c r="UNH3" s="48"/>
      <c r="UNI3" s="48"/>
      <c r="UNJ3" s="48"/>
      <c r="UNK3" s="48"/>
      <c r="UNL3" s="48"/>
      <c r="UNM3" s="48"/>
      <c r="UNN3" s="48"/>
      <c r="UNO3" s="48"/>
      <c r="UNP3" s="48"/>
      <c r="UNQ3" s="48"/>
      <c r="UNR3" s="48"/>
      <c r="UNS3" s="49"/>
      <c r="UNT3" s="48"/>
      <c r="UNU3" s="48"/>
      <c r="UNV3" s="48"/>
      <c r="UNW3" s="48"/>
      <c r="UNX3" s="48"/>
      <c r="UNY3" s="48"/>
      <c r="UNZ3" s="48"/>
      <c r="UOA3" s="48"/>
      <c r="UOB3" s="48"/>
      <c r="UOC3" s="48"/>
      <c r="UOD3" s="48"/>
      <c r="UOE3" s="48"/>
      <c r="UOF3" s="48"/>
      <c r="UOG3" s="49"/>
      <c r="UOH3" s="48"/>
      <c r="UOI3" s="48"/>
      <c r="UOJ3" s="48"/>
      <c r="UOK3" s="48"/>
      <c r="UOL3" s="48"/>
      <c r="UOM3" s="48"/>
      <c r="UON3" s="48"/>
      <c r="UOO3" s="48"/>
      <c r="UOP3" s="48"/>
      <c r="UOQ3" s="48"/>
      <c r="UOR3" s="48"/>
      <c r="UOS3" s="48"/>
      <c r="UOT3" s="48"/>
      <c r="UOU3" s="49"/>
      <c r="UOV3" s="48"/>
      <c r="UOW3" s="48"/>
      <c r="UOX3" s="48"/>
      <c r="UOY3" s="48"/>
      <c r="UOZ3" s="48"/>
      <c r="UPA3" s="48"/>
      <c r="UPB3" s="48"/>
      <c r="UPC3" s="48"/>
      <c r="UPD3" s="48"/>
      <c r="UPE3" s="48"/>
      <c r="UPF3" s="48"/>
      <c r="UPG3" s="48"/>
      <c r="UPH3" s="48"/>
      <c r="UPI3" s="49"/>
      <c r="UPJ3" s="48"/>
      <c r="UPK3" s="48"/>
      <c r="UPL3" s="48"/>
      <c r="UPM3" s="48"/>
      <c r="UPN3" s="48"/>
      <c r="UPO3" s="48"/>
      <c r="UPP3" s="48"/>
      <c r="UPQ3" s="48"/>
      <c r="UPR3" s="48"/>
      <c r="UPS3" s="48"/>
      <c r="UPT3" s="48"/>
      <c r="UPU3" s="48"/>
      <c r="UPV3" s="48"/>
      <c r="UPW3" s="49"/>
      <c r="UPX3" s="48"/>
      <c r="UPY3" s="48"/>
      <c r="UPZ3" s="48"/>
      <c r="UQA3" s="48"/>
      <c r="UQB3" s="48"/>
      <c r="UQC3" s="48"/>
      <c r="UQD3" s="48"/>
      <c r="UQE3" s="48"/>
      <c r="UQF3" s="48"/>
      <c r="UQG3" s="48"/>
      <c r="UQH3" s="48"/>
      <c r="UQI3" s="48"/>
      <c r="UQJ3" s="48"/>
      <c r="UQK3" s="49"/>
      <c r="UQL3" s="48"/>
      <c r="UQM3" s="48"/>
      <c r="UQN3" s="48"/>
      <c r="UQO3" s="48"/>
      <c r="UQP3" s="48"/>
      <c r="UQQ3" s="48"/>
      <c r="UQR3" s="48"/>
      <c r="UQS3" s="48"/>
      <c r="UQT3" s="48"/>
      <c r="UQU3" s="48"/>
      <c r="UQV3" s="48"/>
      <c r="UQW3" s="48"/>
      <c r="UQX3" s="48"/>
      <c r="UQY3" s="49"/>
      <c r="UQZ3" s="48"/>
      <c r="URA3" s="48"/>
      <c r="URB3" s="48"/>
      <c r="URC3" s="48"/>
      <c r="URD3" s="48"/>
      <c r="URE3" s="48"/>
      <c r="URF3" s="48"/>
      <c r="URG3" s="48"/>
      <c r="URH3" s="48"/>
      <c r="URI3" s="48"/>
      <c r="URJ3" s="48"/>
      <c r="URK3" s="48"/>
      <c r="URL3" s="48"/>
      <c r="URM3" s="49"/>
      <c r="URN3" s="48"/>
      <c r="URO3" s="48"/>
      <c r="URP3" s="48"/>
      <c r="URQ3" s="48"/>
      <c r="URR3" s="48"/>
      <c r="URS3" s="48"/>
      <c r="URT3" s="48"/>
      <c r="URU3" s="48"/>
      <c r="URV3" s="48"/>
      <c r="URW3" s="48"/>
      <c r="URX3" s="48"/>
      <c r="URY3" s="48"/>
      <c r="URZ3" s="48"/>
      <c r="USA3" s="49"/>
      <c r="USB3" s="48"/>
      <c r="USC3" s="48"/>
      <c r="USD3" s="48"/>
      <c r="USE3" s="48"/>
      <c r="USF3" s="48"/>
      <c r="USG3" s="48"/>
      <c r="USH3" s="48"/>
      <c r="USI3" s="48"/>
      <c r="USJ3" s="48"/>
      <c r="USK3" s="48"/>
      <c r="USL3" s="48"/>
      <c r="USM3" s="48"/>
      <c r="USN3" s="48"/>
      <c r="USO3" s="49"/>
      <c r="USP3" s="48"/>
      <c r="USQ3" s="48"/>
      <c r="USR3" s="48"/>
      <c r="USS3" s="48"/>
      <c r="UST3" s="48"/>
      <c r="USU3" s="48"/>
      <c r="USV3" s="48"/>
      <c r="USW3" s="48"/>
      <c r="USX3" s="48"/>
      <c r="USY3" s="48"/>
      <c r="USZ3" s="48"/>
      <c r="UTA3" s="48"/>
      <c r="UTB3" s="48"/>
      <c r="UTC3" s="49"/>
      <c r="UTD3" s="48"/>
      <c r="UTE3" s="48"/>
      <c r="UTF3" s="48"/>
      <c r="UTG3" s="48"/>
      <c r="UTH3" s="48"/>
      <c r="UTI3" s="48"/>
      <c r="UTJ3" s="48"/>
      <c r="UTK3" s="48"/>
      <c r="UTL3" s="48"/>
      <c r="UTM3" s="48"/>
      <c r="UTN3" s="48"/>
      <c r="UTO3" s="48"/>
      <c r="UTP3" s="48"/>
      <c r="UTQ3" s="49"/>
      <c r="UTR3" s="48"/>
      <c r="UTS3" s="48"/>
      <c r="UTT3" s="48"/>
      <c r="UTU3" s="48"/>
      <c r="UTV3" s="48"/>
      <c r="UTW3" s="48"/>
      <c r="UTX3" s="48"/>
      <c r="UTY3" s="48"/>
      <c r="UTZ3" s="48"/>
      <c r="UUA3" s="48"/>
      <c r="UUB3" s="48"/>
      <c r="UUC3" s="48"/>
      <c r="UUD3" s="48"/>
      <c r="UUE3" s="49"/>
      <c r="UUF3" s="48"/>
      <c r="UUG3" s="48"/>
      <c r="UUH3" s="48"/>
      <c r="UUI3" s="48"/>
      <c r="UUJ3" s="48"/>
      <c r="UUK3" s="48"/>
      <c r="UUL3" s="48"/>
      <c r="UUM3" s="48"/>
      <c r="UUN3" s="48"/>
      <c r="UUO3" s="48"/>
      <c r="UUP3" s="48"/>
      <c r="UUQ3" s="48"/>
      <c r="UUR3" s="48"/>
      <c r="UUS3" s="49"/>
      <c r="UUT3" s="48"/>
      <c r="UUU3" s="48"/>
      <c r="UUV3" s="48"/>
      <c r="UUW3" s="48"/>
      <c r="UUX3" s="48"/>
      <c r="UUY3" s="48"/>
      <c r="UUZ3" s="48"/>
      <c r="UVA3" s="48"/>
      <c r="UVB3" s="48"/>
      <c r="UVC3" s="48"/>
      <c r="UVD3" s="48"/>
      <c r="UVE3" s="48"/>
      <c r="UVF3" s="48"/>
      <c r="UVG3" s="49"/>
      <c r="UVH3" s="48"/>
      <c r="UVI3" s="48"/>
      <c r="UVJ3" s="48"/>
      <c r="UVK3" s="48"/>
      <c r="UVL3" s="48"/>
      <c r="UVM3" s="48"/>
      <c r="UVN3" s="48"/>
      <c r="UVO3" s="48"/>
      <c r="UVP3" s="48"/>
      <c r="UVQ3" s="48"/>
      <c r="UVR3" s="48"/>
      <c r="UVS3" s="48"/>
      <c r="UVT3" s="48"/>
      <c r="UVU3" s="49"/>
      <c r="UVV3" s="48"/>
      <c r="UVW3" s="48"/>
      <c r="UVX3" s="48"/>
      <c r="UVY3" s="48"/>
      <c r="UVZ3" s="48"/>
      <c r="UWA3" s="48"/>
      <c r="UWB3" s="48"/>
      <c r="UWC3" s="48"/>
      <c r="UWD3" s="48"/>
      <c r="UWE3" s="48"/>
      <c r="UWF3" s="48"/>
      <c r="UWG3" s="48"/>
      <c r="UWH3" s="48"/>
      <c r="UWI3" s="49"/>
      <c r="UWJ3" s="48"/>
      <c r="UWK3" s="48"/>
      <c r="UWL3" s="48"/>
      <c r="UWM3" s="48"/>
      <c r="UWN3" s="48"/>
      <c r="UWO3" s="48"/>
      <c r="UWP3" s="48"/>
      <c r="UWQ3" s="48"/>
      <c r="UWR3" s="48"/>
      <c r="UWS3" s="48"/>
      <c r="UWT3" s="48"/>
      <c r="UWU3" s="48"/>
      <c r="UWV3" s="48"/>
      <c r="UWW3" s="49"/>
      <c r="UWX3" s="48"/>
      <c r="UWY3" s="48"/>
      <c r="UWZ3" s="48"/>
      <c r="UXA3" s="48"/>
      <c r="UXB3" s="48"/>
      <c r="UXC3" s="48"/>
      <c r="UXD3" s="48"/>
      <c r="UXE3" s="48"/>
      <c r="UXF3" s="48"/>
      <c r="UXG3" s="48"/>
      <c r="UXH3" s="48"/>
      <c r="UXI3" s="48"/>
      <c r="UXJ3" s="48"/>
      <c r="UXK3" s="49"/>
      <c r="UXL3" s="48"/>
      <c r="UXM3" s="48"/>
      <c r="UXN3" s="48"/>
      <c r="UXO3" s="48"/>
      <c r="UXP3" s="48"/>
      <c r="UXQ3" s="48"/>
      <c r="UXR3" s="48"/>
      <c r="UXS3" s="48"/>
      <c r="UXT3" s="48"/>
      <c r="UXU3" s="48"/>
      <c r="UXV3" s="48"/>
      <c r="UXW3" s="48"/>
      <c r="UXX3" s="48"/>
      <c r="UXY3" s="49"/>
      <c r="UXZ3" s="48"/>
      <c r="UYA3" s="48"/>
      <c r="UYB3" s="48"/>
      <c r="UYC3" s="48"/>
      <c r="UYD3" s="48"/>
      <c r="UYE3" s="48"/>
      <c r="UYF3" s="48"/>
      <c r="UYG3" s="48"/>
      <c r="UYH3" s="48"/>
      <c r="UYI3" s="48"/>
      <c r="UYJ3" s="48"/>
      <c r="UYK3" s="48"/>
      <c r="UYL3" s="48"/>
      <c r="UYM3" s="49"/>
      <c r="UYN3" s="48"/>
      <c r="UYO3" s="48"/>
      <c r="UYP3" s="48"/>
      <c r="UYQ3" s="48"/>
      <c r="UYR3" s="48"/>
      <c r="UYS3" s="48"/>
      <c r="UYT3" s="48"/>
      <c r="UYU3" s="48"/>
      <c r="UYV3" s="48"/>
      <c r="UYW3" s="48"/>
      <c r="UYX3" s="48"/>
      <c r="UYY3" s="48"/>
      <c r="UYZ3" s="48"/>
      <c r="UZA3" s="49"/>
      <c r="UZB3" s="48"/>
      <c r="UZC3" s="48"/>
      <c r="UZD3" s="48"/>
      <c r="UZE3" s="48"/>
      <c r="UZF3" s="48"/>
      <c r="UZG3" s="48"/>
      <c r="UZH3" s="48"/>
      <c r="UZI3" s="48"/>
      <c r="UZJ3" s="48"/>
      <c r="UZK3" s="48"/>
      <c r="UZL3" s="48"/>
      <c r="UZM3" s="48"/>
      <c r="UZN3" s="48"/>
      <c r="UZO3" s="49"/>
      <c r="UZP3" s="48"/>
      <c r="UZQ3" s="48"/>
      <c r="UZR3" s="48"/>
      <c r="UZS3" s="48"/>
      <c r="UZT3" s="48"/>
      <c r="UZU3" s="48"/>
      <c r="UZV3" s="48"/>
      <c r="UZW3" s="48"/>
      <c r="UZX3" s="48"/>
      <c r="UZY3" s="48"/>
      <c r="UZZ3" s="48"/>
      <c r="VAA3" s="48"/>
      <c r="VAB3" s="48"/>
      <c r="VAC3" s="49"/>
      <c r="VAD3" s="48"/>
      <c r="VAE3" s="48"/>
      <c r="VAF3" s="48"/>
      <c r="VAG3" s="48"/>
      <c r="VAH3" s="48"/>
      <c r="VAI3" s="48"/>
      <c r="VAJ3" s="48"/>
      <c r="VAK3" s="48"/>
      <c r="VAL3" s="48"/>
      <c r="VAM3" s="48"/>
      <c r="VAN3" s="48"/>
      <c r="VAO3" s="48"/>
      <c r="VAP3" s="48"/>
      <c r="VAQ3" s="49"/>
      <c r="VAR3" s="48"/>
      <c r="VAS3" s="48"/>
      <c r="VAT3" s="48"/>
      <c r="VAU3" s="48"/>
      <c r="VAV3" s="48"/>
      <c r="VAW3" s="48"/>
      <c r="VAX3" s="48"/>
      <c r="VAY3" s="48"/>
      <c r="VAZ3" s="48"/>
      <c r="VBA3" s="48"/>
      <c r="VBB3" s="48"/>
      <c r="VBC3" s="48"/>
      <c r="VBD3" s="48"/>
      <c r="VBE3" s="49"/>
      <c r="VBF3" s="48"/>
      <c r="VBG3" s="48"/>
      <c r="VBH3" s="48"/>
      <c r="VBI3" s="48"/>
      <c r="VBJ3" s="48"/>
      <c r="VBK3" s="48"/>
      <c r="VBL3" s="48"/>
      <c r="VBM3" s="48"/>
      <c r="VBN3" s="48"/>
      <c r="VBO3" s="48"/>
      <c r="VBP3" s="48"/>
      <c r="VBQ3" s="48"/>
      <c r="VBR3" s="48"/>
      <c r="VBS3" s="49"/>
      <c r="VBT3" s="48"/>
      <c r="VBU3" s="48"/>
      <c r="VBV3" s="48"/>
      <c r="VBW3" s="48"/>
      <c r="VBX3" s="48"/>
      <c r="VBY3" s="48"/>
      <c r="VBZ3" s="48"/>
      <c r="VCA3" s="48"/>
      <c r="VCB3" s="48"/>
      <c r="VCC3" s="48"/>
      <c r="VCD3" s="48"/>
      <c r="VCE3" s="48"/>
      <c r="VCF3" s="48"/>
      <c r="VCG3" s="49"/>
      <c r="VCH3" s="48"/>
      <c r="VCI3" s="48"/>
      <c r="VCJ3" s="48"/>
      <c r="VCK3" s="48"/>
      <c r="VCL3" s="48"/>
      <c r="VCM3" s="48"/>
      <c r="VCN3" s="48"/>
      <c r="VCO3" s="48"/>
      <c r="VCP3" s="48"/>
      <c r="VCQ3" s="48"/>
      <c r="VCR3" s="48"/>
      <c r="VCS3" s="48"/>
      <c r="VCT3" s="48"/>
      <c r="VCU3" s="49"/>
      <c r="VCV3" s="48"/>
      <c r="VCW3" s="48"/>
      <c r="VCX3" s="48"/>
      <c r="VCY3" s="48"/>
      <c r="VCZ3" s="48"/>
      <c r="VDA3" s="48"/>
      <c r="VDB3" s="48"/>
      <c r="VDC3" s="48"/>
      <c r="VDD3" s="48"/>
      <c r="VDE3" s="48"/>
      <c r="VDF3" s="48"/>
      <c r="VDG3" s="48"/>
      <c r="VDH3" s="48"/>
      <c r="VDI3" s="49"/>
      <c r="VDJ3" s="48"/>
      <c r="VDK3" s="48"/>
      <c r="VDL3" s="48"/>
      <c r="VDM3" s="48"/>
      <c r="VDN3" s="48"/>
      <c r="VDO3" s="48"/>
      <c r="VDP3" s="48"/>
      <c r="VDQ3" s="48"/>
      <c r="VDR3" s="48"/>
      <c r="VDS3" s="48"/>
      <c r="VDT3" s="48"/>
      <c r="VDU3" s="48"/>
      <c r="VDV3" s="48"/>
      <c r="VDW3" s="49"/>
      <c r="VDX3" s="48"/>
      <c r="VDY3" s="48"/>
      <c r="VDZ3" s="48"/>
      <c r="VEA3" s="48"/>
      <c r="VEB3" s="48"/>
      <c r="VEC3" s="48"/>
      <c r="VED3" s="48"/>
      <c r="VEE3" s="48"/>
      <c r="VEF3" s="48"/>
      <c r="VEG3" s="48"/>
      <c r="VEH3" s="48"/>
      <c r="VEI3" s="48"/>
      <c r="VEJ3" s="48"/>
      <c r="VEK3" s="49"/>
      <c r="VEL3" s="48"/>
      <c r="VEM3" s="48"/>
      <c r="VEN3" s="48"/>
      <c r="VEO3" s="48"/>
      <c r="VEP3" s="48"/>
      <c r="VEQ3" s="48"/>
      <c r="VER3" s="48"/>
      <c r="VES3" s="48"/>
      <c r="VET3" s="48"/>
      <c r="VEU3" s="48"/>
      <c r="VEV3" s="48"/>
      <c r="VEW3" s="48"/>
      <c r="VEX3" s="48"/>
      <c r="VEY3" s="49"/>
      <c r="VEZ3" s="48"/>
      <c r="VFA3" s="48"/>
      <c r="VFB3" s="48"/>
      <c r="VFC3" s="48"/>
      <c r="VFD3" s="48"/>
      <c r="VFE3" s="48"/>
      <c r="VFF3" s="48"/>
      <c r="VFG3" s="48"/>
      <c r="VFH3" s="48"/>
      <c r="VFI3" s="48"/>
      <c r="VFJ3" s="48"/>
      <c r="VFK3" s="48"/>
      <c r="VFL3" s="48"/>
      <c r="VFM3" s="49"/>
      <c r="VFN3" s="48"/>
      <c r="VFO3" s="48"/>
      <c r="VFP3" s="48"/>
      <c r="VFQ3" s="48"/>
      <c r="VFR3" s="48"/>
      <c r="VFS3" s="48"/>
      <c r="VFT3" s="48"/>
      <c r="VFU3" s="48"/>
      <c r="VFV3" s="48"/>
      <c r="VFW3" s="48"/>
      <c r="VFX3" s="48"/>
      <c r="VFY3" s="48"/>
      <c r="VFZ3" s="48"/>
      <c r="VGA3" s="49"/>
      <c r="VGB3" s="48"/>
      <c r="VGC3" s="48"/>
      <c r="VGD3" s="48"/>
      <c r="VGE3" s="48"/>
      <c r="VGF3" s="48"/>
      <c r="VGG3" s="48"/>
      <c r="VGH3" s="48"/>
      <c r="VGI3" s="48"/>
      <c r="VGJ3" s="48"/>
      <c r="VGK3" s="48"/>
      <c r="VGL3" s="48"/>
      <c r="VGM3" s="48"/>
      <c r="VGN3" s="48"/>
      <c r="VGO3" s="49"/>
      <c r="VGP3" s="48"/>
      <c r="VGQ3" s="48"/>
      <c r="VGR3" s="48"/>
      <c r="VGS3" s="48"/>
      <c r="VGT3" s="48"/>
      <c r="VGU3" s="48"/>
      <c r="VGV3" s="48"/>
      <c r="VGW3" s="48"/>
      <c r="VGX3" s="48"/>
      <c r="VGY3" s="48"/>
      <c r="VGZ3" s="48"/>
      <c r="VHA3" s="48"/>
      <c r="VHB3" s="48"/>
      <c r="VHC3" s="49"/>
      <c r="VHD3" s="48"/>
      <c r="VHE3" s="48"/>
      <c r="VHF3" s="48"/>
      <c r="VHG3" s="48"/>
      <c r="VHH3" s="48"/>
      <c r="VHI3" s="48"/>
      <c r="VHJ3" s="48"/>
      <c r="VHK3" s="48"/>
      <c r="VHL3" s="48"/>
      <c r="VHM3" s="48"/>
      <c r="VHN3" s="48"/>
      <c r="VHO3" s="48"/>
      <c r="VHP3" s="48"/>
      <c r="VHQ3" s="49"/>
      <c r="VHR3" s="48"/>
      <c r="VHS3" s="48"/>
      <c r="VHT3" s="48"/>
      <c r="VHU3" s="48"/>
      <c r="VHV3" s="48"/>
      <c r="VHW3" s="48"/>
      <c r="VHX3" s="48"/>
      <c r="VHY3" s="48"/>
      <c r="VHZ3" s="48"/>
      <c r="VIA3" s="48"/>
      <c r="VIB3" s="48"/>
      <c r="VIC3" s="48"/>
      <c r="VID3" s="48"/>
      <c r="VIE3" s="49"/>
      <c r="VIF3" s="48"/>
      <c r="VIG3" s="48"/>
      <c r="VIH3" s="48"/>
      <c r="VII3" s="48"/>
      <c r="VIJ3" s="48"/>
      <c r="VIK3" s="48"/>
      <c r="VIL3" s="48"/>
      <c r="VIM3" s="48"/>
      <c r="VIN3" s="48"/>
      <c r="VIO3" s="48"/>
      <c r="VIP3" s="48"/>
      <c r="VIQ3" s="48"/>
      <c r="VIR3" s="48"/>
      <c r="VIS3" s="49"/>
      <c r="VIT3" s="48"/>
      <c r="VIU3" s="48"/>
      <c r="VIV3" s="48"/>
      <c r="VIW3" s="48"/>
      <c r="VIX3" s="48"/>
      <c r="VIY3" s="48"/>
      <c r="VIZ3" s="48"/>
      <c r="VJA3" s="48"/>
      <c r="VJB3" s="48"/>
      <c r="VJC3" s="48"/>
      <c r="VJD3" s="48"/>
      <c r="VJE3" s="48"/>
      <c r="VJF3" s="48"/>
      <c r="VJG3" s="49"/>
      <c r="VJH3" s="48"/>
      <c r="VJI3" s="48"/>
      <c r="VJJ3" s="48"/>
      <c r="VJK3" s="48"/>
      <c r="VJL3" s="48"/>
      <c r="VJM3" s="48"/>
      <c r="VJN3" s="48"/>
      <c r="VJO3" s="48"/>
      <c r="VJP3" s="48"/>
      <c r="VJQ3" s="48"/>
      <c r="VJR3" s="48"/>
      <c r="VJS3" s="48"/>
      <c r="VJT3" s="48"/>
      <c r="VJU3" s="49"/>
      <c r="VJV3" s="48"/>
      <c r="VJW3" s="48"/>
      <c r="VJX3" s="48"/>
      <c r="VJY3" s="48"/>
      <c r="VJZ3" s="48"/>
      <c r="VKA3" s="48"/>
      <c r="VKB3" s="48"/>
      <c r="VKC3" s="48"/>
      <c r="VKD3" s="48"/>
      <c r="VKE3" s="48"/>
      <c r="VKF3" s="48"/>
      <c r="VKG3" s="48"/>
      <c r="VKH3" s="48"/>
      <c r="VKI3" s="49"/>
      <c r="VKJ3" s="48"/>
      <c r="VKK3" s="48"/>
      <c r="VKL3" s="48"/>
      <c r="VKM3" s="48"/>
      <c r="VKN3" s="48"/>
      <c r="VKO3" s="48"/>
      <c r="VKP3" s="48"/>
      <c r="VKQ3" s="48"/>
      <c r="VKR3" s="48"/>
      <c r="VKS3" s="48"/>
      <c r="VKT3" s="48"/>
      <c r="VKU3" s="48"/>
      <c r="VKV3" s="48"/>
      <c r="VKW3" s="49"/>
      <c r="VKX3" s="48"/>
      <c r="VKY3" s="48"/>
      <c r="VKZ3" s="48"/>
      <c r="VLA3" s="48"/>
      <c r="VLB3" s="48"/>
      <c r="VLC3" s="48"/>
      <c r="VLD3" s="48"/>
      <c r="VLE3" s="48"/>
      <c r="VLF3" s="48"/>
      <c r="VLG3" s="48"/>
      <c r="VLH3" s="48"/>
      <c r="VLI3" s="48"/>
      <c r="VLJ3" s="48"/>
      <c r="VLK3" s="49"/>
      <c r="VLL3" s="48"/>
      <c r="VLM3" s="48"/>
      <c r="VLN3" s="48"/>
      <c r="VLO3" s="48"/>
      <c r="VLP3" s="48"/>
      <c r="VLQ3" s="48"/>
      <c r="VLR3" s="48"/>
      <c r="VLS3" s="48"/>
      <c r="VLT3" s="48"/>
      <c r="VLU3" s="48"/>
      <c r="VLV3" s="48"/>
      <c r="VLW3" s="48"/>
      <c r="VLX3" s="48"/>
      <c r="VLY3" s="49"/>
      <c r="VLZ3" s="48"/>
      <c r="VMA3" s="48"/>
      <c r="VMB3" s="48"/>
      <c r="VMC3" s="48"/>
      <c r="VMD3" s="48"/>
      <c r="VME3" s="48"/>
      <c r="VMF3" s="48"/>
      <c r="VMG3" s="48"/>
      <c r="VMH3" s="48"/>
      <c r="VMI3" s="48"/>
      <c r="VMJ3" s="48"/>
      <c r="VMK3" s="48"/>
      <c r="VML3" s="48"/>
      <c r="VMM3" s="49"/>
      <c r="VMN3" s="48"/>
      <c r="VMO3" s="48"/>
      <c r="VMP3" s="48"/>
      <c r="VMQ3" s="48"/>
      <c r="VMR3" s="48"/>
      <c r="VMS3" s="48"/>
      <c r="VMT3" s="48"/>
      <c r="VMU3" s="48"/>
      <c r="VMV3" s="48"/>
      <c r="VMW3" s="48"/>
      <c r="VMX3" s="48"/>
      <c r="VMY3" s="48"/>
      <c r="VMZ3" s="48"/>
      <c r="VNA3" s="49"/>
      <c r="VNB3" s="48"/>
      <c r="VNC3" s="48"/>
      <c r="VND3" s="48"/>
      <c r="VNE3" s="48"/>
      <c r="VNF3" s="48"/>
      <c r="VNG3" s="48"/>
      <c r="VNH3" s="48"/>
      <c r="VNI3" s="48"/>
      <c r="VNJ3" s="48"/>
      <c r="VNK3" s="48"/>
      <c r="VNL3" s="48"/>
      <c r="VNM3" s="48"/>
      <c r="VNN3" s="48"/>
      <c r="VNO3" s="49"/>
      <c r="VNP3" s="48"/>
      <c r="VNQ3" s="48"/>
      <c r="VNR3" s="48"/>
      <c r="VNS3" s="48"/>
      <c r="VNT3" s="48"/>
      <c r="VNU3" s="48"/>
      <c r="VNV3" s="48"/>
      <c r="VNW3" s="48"/>
      <c r="VNX3" s="48"/>
      <c r="VNY3" s="48"/>
      <c r="VNZ3" s="48"/>
      <c r="VOA3" s="48"/>
      <c r="VOB3" s="48"/>
      <c r="VOC3" s="49"/>
      <c r="VOD3" s="48"/>
      <c r="VOE3" s="48"/>
      <c r="VOF3" s="48"/>
      <c r="VOG3" s="48"/>
      <c r="VOH3" s="48"/>
      <c r="VOI3" s="48"/>
      <c r="VOJ3" s="48"/>
      <c r="VOK3" s="48"/>
      <c r="VOL3" s="48"/>
      <c r="VOM3" s="48"/>
      <c r="VON3" s="48"/>
      <c r="VOO3" s="48"/>
      <c r="VOP3" s="48"/>
      <c r="VOQ3" s="49"/>
      <c r="VOR3" s="48"/>
      <c r="VOS3" s="48"/>
      <c r="VOT3" s="48"/>
      <c r="VOU3" s="48"/>
      <c r="VOV3" s="48"/>
      <c r="VOW3" s="48"/>
      <c r="VOX3" s="48"/>
      <c r="VOY3" s="48"/>
      <c r="VOZ3" s="48"/>
      <c r="VPA3" s="48"/>
      <c r="VPB3" s="48"/>
      <c r="VPC3" s="48"/>
      <c r="VPD3" s="48"/>
      <c r="VPE3" s="49"/>
      <c r="VPF3" s="48"/>
      <c r="VPG3" s="48"/>
      <c r="VPH3" s="48"/>
      <c r="VPI3" s="48"/>
      <c r="VPJ3" s="48"/>
      <c r="VPK3" s="48"/>
      <c r="VPL3" s="48"/>
      <c r="VPM3" s="48"/>
      <c r="VPN3" s="48"/>
      <c r="VPO3" s="48"/>
      <c r="VPP3" s="48"/>
      <c r="VPQ3" s="48"/>
      <c r="VPR3" s="48"/>
      <c r="VPS3" s="49"/>
      <c r="VPT3" s="48"/>
      <c r="VPU3" s="48"/>
      <c r="VPV3" s="48"/>
      <c r="VPW3" s="48"/>
      <c r="VPX3" s="48"/>
      <c r="VPY3" s="48"/>
      <c r="VPZ3" s="48"/>
      <c r="VQA3" s="48"/>
      <c r="VQB3" s="48"/>
      <c r="VQC3" s="48"/>
      <c r="VQD3" s="48"/>
      <c r="VQE3" s="48"/>
      <c r="VQF3" s="48"/>
      <c r="VQG3" s="49"/>
      <c r="VQH3" s="48"/>
      <c r="VQI3" s="48"/>
      <c r="VQJ3" s="48"/>
      <c r="VQK3" s="48"/>
      <c r="VQL3" s="48"/>
      <c r="VQM3" s="48"/>
      <c r="VQN3" s="48"/>
      <c r="VQO3" s="48"/>
      <c r="VQP3" s="48"/>
      <c r="VQQ3" s="48"/>
      <c r="VQR3" s="48"/>
      <c r="VQS3" s="48"/>
      <c r="VQT3" s="48"/>
      <c r="VQU3" s="49"/>
      <c r="VQV3" s="48"/>
      <c r="VQW3" s="48"/>
      <c r="VQX3" s="48"/>
      <c r="VQY3" s="48"/>
      <c r="VQZ3" s="48"/>
      <c r="VRA3" s="48"/>
      <c r="VRB3" s="48"/>
      <c r="VRC3" s="48"/>
      <c r="VRD3" s="48"/>
      <c r="VRE3" s="48"/>
      <c r="VRF3" s="48"/>
      <c r="VRG3" s="48"/>
      <c r="VRH3" s="48"/>
      <c r="VRI3" s="49"/>
      <c r="VRJ3" s="48"/>
      <c r="VRK3" s="48"/>
      <c r="VRL3" s="48"/>
      <c r="VRM3" s="48"/>
      <c r="VRN3" s="48"/>
      <c r="VRO3" s="48"/>
      <c r="VRP3" s="48"/>
      <c r="VRQ3" s="48"/>
      <c r="VRR3" s="48"/>
      <c r="VRS3" s="48"/>
      <c r="VRT3" s="48"/>
      <c r="VRU3" s="48"/>
      <c r="VRV3" s="48"/>
      <c r="VRW3" s="49"/>
      <c r="VRX3" s="48"/>
      <c r="VRY3" s="48"/>
      <c r="VRZ3" s="48"/>
      <c r="VSA3" s="48"/>
      <c r="VSB3" s="48"/>
      <c r="VSC3" s="48"/>
      <c r="VSD3" s="48"/>
      <c r="VSE3" s="48"/>
      <c r="VSF3" s="48"/>
      <c r="VSG3" s="48"/>
      <c r="VSH3" s="48"/>
      <c r="VSI3" s="48"/>
      <c r="VSJ3" s="48"/>
      <c r="VSK3" s="49"/>
      <c r="VSL3" s="48"/>
      <c r="VSM3" s="48"/>
      <c r="VSN3" s="48"/>
      <c r="VSO3" s="48"/>
      <c r="VSP3" s="48"/>
      <c r="VSQ3" s="48"/>
      <c r="VSR3" s="48"/>
      <c r="VSS3" s="48"/>
      <c r="VST3" s="48"/>
      <c r="VSU3" s="48"/>
      <c r="VSV3" s="48"/>
      <c r="VSW3" s="48"/>
      <c r="VSX3" s="48"/>
      <c r="VSY3" s="49"/>
      <c r="VSZ3" s="48"/>
      <c r="VTA3" s="48"/>
      <c r="VTB3" s="48"/>
      <c r="VTC3" s="48"/>
      <c r="VTD3" s="48"/>
      <c r="VTE3" s="48"/>
      <c r="VTF3" s="48"/>
      <c r="VTG3" s="48"/>
      <c r="VTH3" s="48"/>
      <c r="VTI3" s="48"/>
      <c r="VTJ3" s="48"/>
      <c r="VTK3" s="48"/>
      <c r="VTL3" s="48"/>
      <c r="VTM3" s="49"/>
      <c r="VTN3" s="48"/>
      <c r="VTO3" s="48"/>
      <c r="VTP3" s="48"/>
      <c r="VTQ3" s="48"/>
      <c r="VTR3" s="48"/>
      <c r="VTS3" s="48"/>
      <c r="VTT3" s="48"/>
      <c r="VTU3" s="48"/>
      <c r="VTV3" s="48"/>
      <c r="VTW3" s="48"/>
      <c r="VTX3" s="48"/>
      <c r="VTY3" s="48"/>
      <c r="VTZ3" s="48"/>
      <c r="VUA3" s="49"/>
      <c r="VUB3" s="48"/>
      <c r="VUC3" s="48"/>
      <c r="VUD3" s="48"/>
      <c r="VUE3" s="48"/>
      <c r="VUF3" s="48"/>
      <c r="VUG3" s="48"/>
      <c r="VUH3" s="48"/>
      <c r="VUI3" s="48"/>
      <c r="VUJ3" s="48"/>
      <c r="VUK3" s="48"/>
      <c r="VUL3" s="48"/>
      <c r="VUM3" s="48"/>
      <c r="VUN3" s="48"/>
      <c r="VUO3" s="49"/>
      <c r="VUP3" s="48"/>
      <c r="VUQ3" s="48"/>
      <c r="VUR3" s="48"/>
      <c r="VUS3" s="48"/>
      <c r="VUT3" s="48"/>
      <c r="VUU3" s="48"/>
      <c r="VUV3" s="48"/>
      <c r="VUW3" s="48"/>
      <c r="VUX3" s="48"/>
      <c r="VUY3" s="48"/>
      <c r="VUZ3" s="48"/>
      <c r="VVA3" s="48"/>
      <c r="VVB3" s="48"/>
      <c r="VVC3" s="49"/>
      <c r="VVD3" s="48"/>
      <c r="VVE3" s="48"/>
      <c r="VVF3" s="48"/>
      <c r="VVG3" s="48"/>
      <c r="VVH3" s="48"/>
      <c r="VVI3" s="48"/>
      <c r="VVJ3" s="48"/>
      <c r="VVK3" s="48"/>
      <c r="VVL3" s="48"/>
      <c r="VVM3" s="48"/>
      <c r="VVN3" s="48"/>
      <c r="VVO3" s="48"/>
      <c r="VVP3" s="48"/>
      <c r="VVQ3" s="49"/>
      <c r="VVR3" s="48"/>
      <c r="VVS3" s="48"/>
      <c r="VVT3" s="48"/>
      <c r="VVU3" s="48"/>
      <c r="VVV3" s="48"/>
      <c r="VVW3" s="48"/>
      <c r="VVX3" s="48"/>
      <c r="VVY3" s="48"/>
      <c r="VVZ3" s="48"/>
      <c r="VWA3" s="48"/>
      <c r="VWB3" s="48"/>
      <c r="VWC3" s="48"/>
      <c r="VWD3" s="48"/>
      <c r="VWE3" s="49"/>
      <c r="VWF3" s="48"/>
      <c r="VWG3" s="48"/>
      <c r="VWH3" s="48"/>
      <c r="VWI3" s="48"/>
      <c r="VWJ3" s="48"/>
      <c r="VWK3" s="48"/>
      <c r="VWL3" s="48"/>
      <c r="VWM3" s="48"/>
      <c r="VWN3" s="48"/>
      <c r="VWO3" s="48"/>
      <c r="VWP3" s="48"/>
      <c r="VWQ3" s="48"/>
      <c r="VWR3" s="48"/>
      <c r="VWS3" s="49"/>
      <c r="VWT3" s="48"/>
      <c r="VWU3" s="48"/>
      <c r="VWV3" s="48"/>
      <c r="VWW3" s="48"/>
      <c r="VWX3" s="48"/>
      <c r="VWY3" s="48"/>
      <c r="VWZ3" s="48"/>
      <c r="VXA3" s="48"/>
      <c r="VXB3" s="48"/>
      <c r="VXC3" s="48"/>
      <c r="VXD3" s="48"/>
      <c r="VXE3" s="48"/>
      <c r="VXF3" s="48"/>
      <c r="VXG3" s="49"/>
      <c r="VXH3" s="48"/>
      <c r="VXI3" s="48"/>
      <c r="VXJ3" s="48"/>
      <c r="VXK3" s="48"/>
      <c r="VXL3" s="48"/>
      <c r="VXM3" s="48"/>
      <c r="VXN3" s="48"/>
      <c r="VXO3" s="48"/>
      <c r="VXP3" s="48"/>
      <c r="VXQ3" s="48"/>
      <c r="VXR3" s="48"/>
      <c r="VXS3" s="48"/>
      <c r="VXT3" s="48"/>
      <c r="VXU3" s="49"/>
      <c r="VXV3" s="48"/>
      <c r="VXW3" s="48"/>
      <c r="VXX3" s="48"/>
      <c r="VXY3" s="48"/>
      <c r="VXZ3" s="48"/>
      <c r="VYA3" s="48"/>
      <c r="VYB3" s="48"/>
      <c r="VYC3" s="48"/>
      <c r="VYD3" s="48"/>
      <c r="VYE3" s="48"/>
      <c r="VYF3" s="48"/>
      <c r="VYG3" s="48"/>
      <c r="VYH3" s="48"/>
      <c r="VYI3" s="49"/>
      <c r="VYJ3" s="48"/>
      <c r="VYK3" s="48"/>
      <c r="VYL3" s="48"/>
      <c r="VYM3" s="48"/>
      <c r="VYN3" s="48"/>
      <c r="VYO3" s="48"/>
      <c r="VYP3" s="48"/>
      <c r="VYQ3" s="48"/>
      <c r="VYR3" s="48"/>
      <c r="VYS3" s="48"/>
      <c r="VYT3" s="48"/>
      <c r="VYU3" s="48"/>
      <c r="VYV3" s="48"/>
      <c r="VYW3" s="49"/>
      <c r="VYX3" s="48"/>
      <c r="VYY3" s="48"/>
      <c r="VYZ3" s="48"/>
      <c r="VZA3" s="48"/>
      <c r="VZB3" s="48"/>
      <c r="VZC3" s="48"/>
      <c r="VZD3" s="48"/>
      <c r="VZE3" s="48"/>
      <c r="VZF3" s="48"/>
      <c r="VZG3" s="48"/>
      <c r="VZH3" s="48"/>
      <c r="VZI3" s="48"/>
      <c r="VZJ3" s="48"/>
      <c r="VZK3" s="49"/>
      <c r="VZL3" s="48"/>
      <c r="VZM3" s="48"/>
      <c r="VZN3" s="48"/>
      <c r="VZO3" s="48"/>
      <c r="VZP3" s="48"/>
      <c r="VZQ3" s="48"/>
      <c r="VZR3" s="48"/>
      <c r="VZS3" s="48"/>
      <c r="VZT3" s="48"/>
      <c r="VZU3" s="48"/>
      <c r="VZV3" s="48"/>
      <c r="VZW3" s="48"/>
      <c r="VZX3" s="48"/>
      <c r="VZY3" s="49"/>
      <c r="VZZ3" s="48"/>
      <c r="WAA3" s="48"/>
      <c r="WAB3" s="48"/>
      <c r="WAC3" s="48"/>
      <c r="WAD3" s="48"/>
      <c r="WAE3" s="48"/>
      <c r="WAF3" s="48"/>
      <c r="WAG3" s="48"/>
      <c r="WAH3" s="48"/>
      <c r="WAI3" s="48"/>
      <c r="WAJ3" s="48"/>
      <c r="WAK3" s="48"/>
      <c r="WAL3" s="48"/>
      <c r="WAM3" s="49"/>
      <c r="WAN3" s="48"/>
      <c r="WAO3" s="48"/>
      <c r="WAP3" s="48"/>
      <c r="WAQ3" s="48"/>
      <c r="WAR3" s="48"/>
      <c r="WAS3" s="48"/>
      <c r="WAT3" s="48"/>
      <c r="WAU3" s="48"/>
      <c r="WAV3" s="48"/>
      <c r="WAW3" s="48"/>
      <c r="WAX3" s="48"/>
      <c r="WAY3" s="48"/>
      <c r="WAZ3" s="48"/>
      <c r="WBA3" s="49"/>
      <c r="WBB3" s="48"/>
      <c r="WBC3" s="48"/>
      <c r="WBD3" s="48"/>
      <c r="WBE3" s="48"/>
      <c r="WBF3" s="48"/>
      <c r="WBG3" s="48"/>
      <c r="WBH3" s="48"/>
      <c r="WBI3" s="48"/>
      <c r="WBJ3" s="48"/>
      <c r="WBK3" s="48"/>
      <c r="WBL3" s="48"/>
      <c r="WBM3" s="48"/>
      <c r="WBN3" s="48"/>
      <c r="WBO3" s="49"/>
      <c r="WBP3" s="48"/>
      <c r="WBQ3" s="48"/>
      <c r="WBR3" s="48"/>
      <c r="WBS3" s="48"/>
      <c r="WBT3" s="48"/>
      <c r="WBU3" s="48"/>
      <c r="WBV3" s="48"/>
      <c r="WBW3" s="48"/>
      <c r="WBX3" s="48"/>
      <c r="WBY3" s="48"/>
      <c r="WBZ3" s="48"/>
      <c r="WCA3" s="48"/>
      <c r="WCB3" s="48"/>
      <c r="WCC3" s="49"/>
      <c r="WCD3" s="48"/>
      <c r="WCE3" s="48"/>
      <c r="WCF3" s="48"/>
      <c r="WCG3" s="48"/>
      <c r="WCH3" s="48"/>
      <c r="WCI3" s="48"/>
      <c r="WCJ3" s="48"/>
      <c r="WCK3" s="48"/>
      <c r="WCL3" s="48"/>
      <c r="WCM3" s="48"/>
      <c r="WCN3" s="48"/>
      <c r="WCO3" s="48"/>
      <c r="WCP3" s="48"/>
      <c r="WCQ3" s="49"/>
      <c r="WCR3" s="48"/>
      <c r="WCS3" s="48"/>
      <c r="WCT3" s="48"/>
      <c r="WCU3" s="48"/>
      <c r="WCV3" s="48"/>
      <c r="WCW3" s="48"/>
      <c r="WCX3" s="48"/>
      <c r="WCY3" s="48"/>
      <c r="WCZ3" s="48"/>
      <c r="WDA3" s="48"/>
      <c r="WDB3" s="48"/>
      <c r="WDC3" s="48"/>
      <c r="WDD3" s="48"/>
      <c r="WDE3" s="49"/>
      <c r="WDF3" s="48"/>
      <c r="WDG3" s="48"/>
      <c r="WDH3" s="48"/>
      <c r="WDI3" s="48"/>
      <c r="WDJ3" s="48"/>
      <c r="WDK3" s="48"/>
      <c r="WDL3" s="48"/>
      <c r="WDM3" s="48"/>
      <c r="WDN3" s="48"/>
      <c r="WDO3" s="48"/>
      <c r="WDP3" s="48"/>
      <c r="WDQ3" s="48"/>
      <c r="WDR3" s="48"/>
      <c r="WDS3" s="49"/>
      <c r="WDT3" s="48"/>
      <c r="WDU3" s="48"/>
      <c r="WDV3" s="48"/>
      <c r="WDW3" s="48"/>
      <c r="WDX3" s="48"/>
      <c r="WDY3" s="48"/>
      <c r="WDZ3" s="48"/>
      <c r="WEA3" s="48"/>
      <c r="WEB3" s="48"/>
      <c r="WEC3" s="48"/>
      <c r="WED3" s="48"/>
      <c r="WEE3" s="48"/>
      <c r="WEF3" s="48"/>
      <c r="WEG3" s="49"/>
      <c r="WEH3" s="48"/>
      <c r="WEI3" s="48"/>
      <c r="WEJ3" s="48"/>
      <c r="WEK3" s="48"/>
      <c r="WEL3" s="48"/>
      <c r="WEM3" s="48"/>
      <c r="WEN3" s="48"/>
      <c r="WEO3" s="48"/>
      <c r="WEP3" s="48"/>
      <c r="WEQ3" s="48"/>
      <c r="WER3" s="48"/>
      <c r="WES3" s="48"/>
      <c r="WET3" s="48"/>
      <c r="WEU3" s="49"/>
      <c r="WEV3" s="48"/>
      <c r="WEW3" s="48"/>
      <c r="WEX3" s="48"/>
      <c r="WEY3" s="48"/>
      <c r="WEZ3" s="48"/>
      <c r="WFA3" s="48"/>
      <c r="WFB3" s="48"/>
      <c r="WFC3" s="48"/>
      <c r="WFD3" s="48"/>
      <c r="WFE3" s="48"/>
      <c r="WFF3" s="48"/>
      <c r="WFG3" s="48"/>
      <c r="WFH3" s="48"/>
      <c r="WFI3" s="49"/>
      <c r="WFJ3" s="48"/>
      <c r="WFK3" s="48"/>
      <c r="WFL3" s="48"/>
      <c r="WFM3" s="48"/>
      <c r="WFN3" s="48"/>
      <c r="WFO3" s="48"/>
      <c r="WFP3" s="48"/>
      <c r="WFQ3" s="48"/>
      <c r="WFR3" s="48"/>
      <c r="WFS3" s="48"/>
      <c r="WFT3" s="48"/>
      <c r="WFU3" s="48"/>
      <c r="WFV3" s="48"/>
      <c r="WFW3" s="49"/>
      <c r="WFX3" s="48"/>
      <c r="WFY3" s="48"/>
      <c r="WFZ3" s="48"/>
      <c r="WGA3" s="48"/>
      <c r="WGB3" s="48"/>
      <c r="WGC3" s="48"/>
      <c r="WGD3" s="48"/>
      <c r="WGE3" s="48"/>
      <c r="WGF3" s="48"/>
      <c r="WGG3" s="48"/>
      <c r="WGH3" s="48"/>
      <c r="WGI3" s="48"/>
      <c r="WGJ3" s="48"/>
      <c r="WGK3" s="49"/>
      <c r="WGL3" s="48"/>
      <c r="WGM3" s="48"/>
      <c r="WGN3" s="48"/>
      <c r="WGO3" s="48"/>
      <c r="WGP3" s="48"/>
      <c r="WGQ3" s="48"/>
      <c r="WGR3" s="48"/>
      <c r="WGS3" s="48"/>
      <c r="WGT3" s="48"/>
      <c r="WGU3" s="48"/>
      <c r="WGV3" s="48"/>
      <c r="WGW3" s="48"/>
      <c r="WGX3" s="48"/>
      <c r="WGY3" s="49"/>
      <c r="WGZ3" s="48"/>
      <c r="WHA3" s="48"/>
      <c r="WHB3" s="48"/>
      <c r="WHC3" s="48"/>
      <c r="WHD3" s="48"/>
      <c r="WHE3" s="48"/>
      <c r="WHF3" s="48"/>
      <c r="WHG3" s="48"/>
      <c r="WHH3" s="48"/>
      <c r="WHI3" s="48"/>
      <c r="WHJ3" s="48"/>
      <c r="WHK3" s="48"/>
      <c r="WHL3" s="48"/>
      <c r="WHM3" s="49"/>
      <c r="WHN3" s="48"/>
      <c r="WHO3" s="48"/>
      <c r="WHP3" s="48"/>
      <c r="WHQ3" s="48"/>
      <c r="WHR3" s="48"/>
      <c r="WHS3" s="48"/>
      <c r="WHT3" s="48"/>
      <c r="WHU3" s="48"/>
      <c r="WHV3" s="48"/>
      <c r="WHW3" s="48"/>
      <c r="WHX3" s="48"/>
      <c r="WHY3" s="48"/>
      <c r="WHZ3" s="48"/>
      <c r="WIA3" s="49"/>
      <c r="WIB3" s="48"/>
      <c r="WIC3" s="48"/>
      <c r="WID3" s="48"/>
      <c r="WIE3" s="48"/>
      <c r="WIF3" s="48"/>
      <c r="WIG3" s="48"/>
      <c r="WIH3" s="48"/>
      <c r="WII3" s="48"/>
      <c r="WIJ3" s="48"/>
      <c r="WIK3" s="48"/>
      <c r="WIL3" s="48"/>
      <c r="WIM3" s="48"/>
      <c r="WIN3" s="48"/>
      <c r="WIO3" s="49"/>
      <c r="WIP3" s="48"/>
      <c r="WIQ3" s="48"/>
      <c r="WIR3" s="48"/>
      <c r="WIS3" s="48"/>
      <c r="WIT3" s="48"/>
      <c r="WIU3" s="48"/>
      <c r="WIV3" s="48"/>
      <c r="WIW3" s="48"/>
      <c r="WIX3" s="48"/>
      <c r="WIY3" s="48"/>
      <c r="WIZ3" s="48"/>
      <c r="WJA3" s="48"/>
      <c r="WJB3" s="48"/>
      <c r="WJC3" s="49"/>
      <c r="WJD3" s="48"/>
      <c r="WJE3" s="48"/>
      <c r="WJF3" s="48"/>
      <c r="WJG3" s="48"/>
      <c r="WJH3" s="48"/>
      <c r="WJI3" s="48"/>
      <c r="WJJ3" s="48"/>
      <c r="WJK3" s="48"/>
      <c r="WJL3" s="48"/>
      <c r="WJM3" s="48"/>
      <c r="WJN3" s="48"/>
      <c r="WJO3" s="48"/>
      <c r="WJP3" s="48"/>
      <c r="WJQ3" s="49"/>
      <c r="WJR3" s="48"/>
      <c r="WJS3" s="48"/>
      <c r="WJT3" s="48"/>
      <c r="WJU3" s="48"/>
      <c r="WJV3" s="48"/>
      <c r="WJW3" s="48"/>
      <c r="WJX3" s="48"/>
      <c r="WJY3" s="48"/>
      <c r="WJZ3" s="48"/>
      <c r="WKA3" s="48"/>
      <c r="WKB3" s="48"/>
      <c r="WKC3" s="48"/>
      <c r="WKD3" s="48"/>
      <c r="WKE3" s="49"/>
      <c r="WKF3" s="48"/>
      <c r="WKG3" s="48"/>
      <c r="WKH3" s="48"/>
      <c r="WKI3" s="48"/>
      <c r="WKJ3" s="48"/>
      <c r="WKK3" s="48"/>
      <c r="WKL3" s="48"/>
      <c r="WKM3" s="48"/>
      <c r="WKN3" s="48"/>
      <c r="WKO3" s="48"/>
      <c r="WKP3" s="48"/>
      <c r="WKQ3" s="48"/>
      <c r="WKR3" s="48"/>
      <c r="WKS3" s="49"/>
      <c r="WKT3" s="48"/>
      <c r="WKU3" s="48"/>
      <c r="WKV3" s="48"/>
      <c r="WKW3" s="48"/>
      <c r="WKX3" s="48"/>
      <c r="WKY3" s="48"/>
      <c r="WKZ3" s="48"/>
      <c r="WLA3" s="48"/>
      <c r="WLB3" s="48"/>
      <c r="WLC3" s="48"/>
      <c r="WLD3" s="48"/>
      <c r="WLE3" s="48"/>
      <c r="WLF3" s="48"/>
      <c r="WLG3" s="49"/>
      <c r="WLH3" s="48"/>
      <c r="WLI3" s="48"/>
      <c r="WLJ3" s="48"/>
      <c r="WLK3" s="48"/>
      <c r="WLL3" s="48"/>
      <c r="WLM3" s="48"/>
      <c r="WLN3" s="48"/>
      <c r="WLO3" s="48"/>
      <c r="WLP3" s="48"/>
      <c r="WLQ3" s="48"/>
      <c r="WLR3" s="48"/>
      <c r="WLS3" s="48"/>
      <c r="WLT3" s="48"/>
      <c r="WLU3" s="49"/>
      <c r="WLV3" s="48"/>
      <c r="WLW3" s="48"/>
      <c r="WLX3" s="48"/>
      <c r="WLY3" s="48"/>
      <c r="WLZ3" s="48"/>
      <c r="WMA3" s="48"/>
      <c r="WMB3" s="48"/>
      <c r="WMC3" s="48"/>
      <c r="WMD3" s="48"/>
      <c r="WME3" s="48"/>
      <c r="WMF3" s="48"/>
      <c r="WMG3" s="48"/>
      <c r="WMH3" s="48"/>
      <c r="WMI3" s="49"/>
      <c r="WMJ3" s="48"/>
      <c r="WMK3" s="48"/>
      <c r="WML3" s="48"/>
      <c r="WMM3" s="48"/>
      <c r="WMN3" s="48"/>
      <c r="WMO3" s="48"/>
      <c r="WMP3" s="48"/>
      <c r="WMQ3" s="48"/>
      <c r="WMR3" s="48"/>
      <c r="WMS3" s="48"/>
      <c r="WMT3" s="48"/>
      <c r="WMU3" s="48"/>
      <c r="WMV3" s="48"/>
      <c r="WMW3" s="49"/>
      <c r="WMX3" s="48"/>
      <c r="WMY3" s="48"/>
      <c r="WMZ3" s="48"/>
      <c r="WNA3" s="48"/>
      <c r="WNB3" s="48"/>
      <c r="WNC3" s="48"/>
      <c r="WND3" s="48"/>
      <c r="WNE3" s="48"/>
      <c r="WNF3" s="48"/>
      <c r="WNG3" s="48"/>
      <c r="WNH3" s="48"/>
      <c r="WNI3" s="48"/>
      <c r="WNJ3" s="48"/>
      <c r="WNK3" s="49"/>
      <c r="WNL3" s="48"/>
      <c r="WNM3" s="48"/>
      <c r="WNN3" s="48"/>
      <c r="WNO3" s="48"/>
      <c r="WNP3" s="48"/>
      <c r="WNQ3" s="48"/>
      <c r="WNR3" s="48"/>
      <c r="WNS3" s="48"/>
      <c r="WNT3" s="48"/>
      <c r="WNU3" s="48"/>
      <c r="WNV3" s="48"/>
      <c r="WNW3" s="48"/>
      <c r="WNX3" s="48"/>
      <c r="WNY3" s="49"/>
      <c r="WNZ3" s="48"/>
      <c r="WOA3" s="48"/>
      <c r="WOB3" s="48"/>
      <c r="WOC3" s="48"/>
      <c r="WOD3" s="48"/>
      <c r="WOE3" s="48"/>
      <c r="WOF3" s="48"/>
      <c r="WOG3" s="48"/>
      <c r="WOH3" s="48"/>
      <c r="WOI3" s="48"/>
      <c r="WOJ3" s="48"/>
      <c r="WOK3" s="48"/>
      <c r="WOL3" s="48"/>
      <c r="WOM3" s="49"/>
      <c r="WON3" s="48"/>
      <c r="WOO3" s="48"/>
      <c r="WOP3" s="48"/>
      <c r="WOQ3" s="48"/>
      <c r="WOR3" s="48"/>
      <c r="WOS3" s="48"/>
      <c r="WOT3" s="48"/>
      <c r="WOU3" s="48"/>
      <c r="WOV3" s="48"/>
      <c r="WOW3" s="48"/>
      <c r="WOX3" s="48"/>
      <c r="WOY3" s="48"/>
      <c r="WOZ3" s="48"/>
      <c r="WPA3" s="49"/>
      <c r="WPB3" s="48"/>
      <c r="WPC3" s="48"/>
      <c r="WPD3" s="48"/>
      <c r="WPE3" s="48"/>
      <c r="WPF3" s="48"/>
      <c r="WPG3" s="48"/>
      <c r="WPH3" s="48"/>
      <c r="WPI3" s="48"/>
      <c r="WPJ3" s="48"/>
      <c r="WPK3" s="48"/>
      <c r="WPL3" s="48"/>
      <c r="WPM3" s="48"/>
      <c r="WPN3" s="48"/>
      <c r="WPO3" s="49"/>
      <c r="WPP3" s="48"/>
      <c r="WPQ3" s="48"/>
      <c r="WPR3" s="48"/>
      <c r="WPS3" s="48"/>
      <c r="WPT3" s="48"/>
      <c r="WPU3" s="48"/>
      <c r="WPV3" s="48"/>
      <c r="WPW3" s="48"/>
      <c r="WPX3" s="48"/>
      <c r="WPY3" s="48"/>
      <c r="WPZ3" s="48"/>
      <c r="WQA3" s="48"/>
      <c r="WQB3" s="48"/>
      <c r="WQC3" s="49"/>
      <c r="WQD3" s="48"/>
      <c r="WQE3" s="48"/>
      <c r="WQF3" s="48"/>
      <c r="WQG3" s="48"/>
      <c r="WQH3" s="48"/>
      <c r="WQI3" s="48"/>
      <c r="WQJ3" s="48"/>
      <c r="WQK3" s="48"/>
      <c r="WQL3" s="48"/>
      <c r="WQM3" s="48"/>
      <c r="WQN3" s="48"/>
      <c r="WQO3" s="48"/>
      <c r="WQP3" s="48"/>
      <c r="WQQ3" s="49"/>
      <c r="WQR3" s="48"/>
      <c r="WQS3" s="48"/>
      <c r="WQT3" s="48"/>
      <c r="WQU3" s="48"/>
      <c r="WQV3" s="48"/>
      <c r="WQW3" s="48"/>
      <c r="WQX3" s="48"/>
      <c r="WQY3" s="48"/>
      <c r="WQZ3" s="48"/>
      <c r="WRA3" s="48"/>
      <c r="WRB3" s="48"/>
      <c r="WRC3" s="48"/>
      <c r="WRD3" s="48"/>
      <c r="WRE3" s="49"/>
      <c r="WRF3" s="48"/>
      <c r="WRG3" s="48"/>
      <c r="WRH3" s="48"/>
      <c r="WRI3" s="48"/>
      <c r="WRJ3" s="48"/>
      <c r="WRK3" s="48"/>
      <c r="WRL3" s="48"/>
      <c r="WRM3" s="48"/>
      <c r="WRN3" s="48"/>
      <c r="WRO3" s="48"/>
      <c r="WRP3" s="48"/>
      <c r="WRQ3" s="48"/>
      <c r="WRR3" s="48"/>
      <c r="WRS3" s="49"/>
      <c r="WRT3" s="48"/>
      <c r="WRU3" s="48"/>
      <c r="WRV3" s="48"/>
      <c r="WRW3" s="48"/>
      <c r="WRX3" s="48"/>
      <c r="WRY3" s="48"/>
      <c r="WRZ3" s="48"/>
      <c r="WSA3" s="48"/>
      <c r="WSB3" s="48"/>
      <c r="WSC3" s="48"/>
      <c r="WSD3" s="48"/>
      <c r="WSE3" s="48"/>
      <c r="WSF3" s="48"/>
      <c r="WSG3" s="49"/>
      <c r="WSH3" s="48"/>
      <c r="WSI3" s="48"/>
      <c r="WSJ3" s="48"/>
      <c r="WSK3" s="48"/>
      <c r="WSL3" s="48"/>
      <c r="WSM3" s="48"/>
      <c r="WSN3" s="48"/>
      <c r="WSO3" s="48"/>
      <c r="WSP3" s="48"/>
      <c r="WSQ3" s="48"/>
      <c r="WSR3" s="48"/>
      <c r="WSS3" s="48"/>
      <c r="WST3" s="48"/>
      <c r="WSU3" s="49"/>
      <c r="WSV3" s="48"/>
      <c r="WSW3" s="48"/>
      <c r="WSX3" s="48"/>
      <c r="WSY3" s="48"/>
      <c r="WSZ3" s="48"/>
      <c r="WTA3" s="48"/>
      <c r="WTB3" s="48"/>
      <c r="WTC3" s="48"/>
      <c r="WTD3" s="48"/>
      <c r="WTE3" s="48"/>
      <c r="WTF3" s="48"/>
      <c r="WTG3" s="48"/>
      <c r="WTH3" s="48"/>
      <c r="WTI3" s="49"/>
      <c r="WTJ3" s="48"/>
      <c r="WTK3" s="48"/>
      <c r="WTL3" s="48"/>
      <c r="WTM3" s="48"/>
      <c r="WTN3" s="48"/>
      <c r="WTO3" s="48"/>
      <c r="WTP3" s="48"/>
      <c r="WTQ3" s="48"/>
      <c r="WTR3" s="48"/>
      <c r="WTS3" s="48"/>
      <c r="WTT3" s="48"/>
      <c r="WTU3" s="48"/>
      <c r="WTV3" s="48"/>
      <c r="WTW3" s="49"/>
      <c r="WTX3" s="48"/>
      <c r="WTY3" s="48"/>
      <c r="WTZ3" s="48"/>
      <c r="WUA3" s="48"/>
      <c r="WUB3" s="48"/>
      <c r="WUC3" s="48"/>
      <c r="WUD3" s="48"/>
      <c r="WUE3" s="48"/>
      <c r="WUF3" s="48"/>
      <c r="WUG3" s="48"/>
      <c r="WUH3" s="48"/>
      <c r="WUI3" s="48"/>
      <c r="WUJ3" s="48"/>
      <c r="WUK3" s="49"/>
      <c r="WUL3" s="48"/>
      <c r="WUM3" s="48"/>
      <c r="WUN3" s="48"/>
      <c r="WUO3" s="48"/>
      <c r="WUP3" s="48"/>
      <c r="WUQ3" s="48"/>
      <c r="WUR3" s="48"/>
      <c r="WUS3" s="48"/>
      <c r="WUT3" s="48"/>
      <c r="WUU3" s="48"/>
      <c r="WUV3" s="48"/>
      <c r="WUW3" s="48"/>
      <c r="WUX3" s="48"/>
      <c r="WUY3" s="49"/>
      <c r="WUZ3" s="48"/>
      <c r="WVA3" s="48"/>
      <c r="WVB3" s="48"/>
      <c r="WVC3" s="48"/>
      <c r="WVD3" s="48"/>
      <c r="WVE3" s="48"/>
      <c r="WVF3" s="48"/>
      <c r="WVG3" s="48"/>
      <c r="WVH3" s="48"/>
      <c r="WVI3" s="48"/>
      <c r="WVJ3" s="48"/>
      <c r="WVK3" s="48"/>
      <c r="WVL3" s="48"/>
      <c r="WVM3" s="49"/>
      <c r="WVN3" s="48"/>
      <c r="WVO3" s="48"/>
      <c r="WVP3" s="48"/>
      <c r="WVQ3" s="48"/>
      <c r="WVR3" s="48"/>
      <c r="WVS3" s="48"/>
      <c r="WVT3" s="48"/>
      <c r="WVU3" s="48"/>
      <c r="WVV3" s="48"/>
      <c r="WVW3" s="48"/>
      <c r="WVX3" s="48"/>
      <c r="WVY3" s="48"/>
      <c r="WVZ3" s="48"/>
      <c r="WWA3" s="49"/>
      <c r="WWB3" s="48"/>
      <c r="WWC3" s="48"/>
      <c r="WWD3" s="48"/>
      <c r="WWE3" s="48"/>
      <c r="WWF3" s="48"/>
      <c r="WWG3" s="48"/>
      <c r="WWH3" s="48"/>
      <c r="WWI3" s="48"/>
      <c r="WWJ3" s="48"/>
      <c r="WWK3" s="48"/>
      <c r="WWL3" s="48"/>
      <c r="WWM3" s="48"/>
      <c r="WWN3" s="48"/>
      <c r="WWO3" s="49"/>
      <c r="WWP3" s="48"/>
      <c r="WWQ3" s="48"/>
      <c r="WWR3" s="48"/>
      <c r="WWS3" s="48"/>
      <c r="WWT3" s="48"/>
      <c r="WWU3" s="48"/>
      <c r="WWV3" s="48"/>
      <c r="WWW3" s="48"/>
      <c r="WWX3" s="48"/>
      <c r="WWY3" s="48"/>
      <c r="WWZ3" s="48"/>
      <c r="WXA3" s="48"/>
      <c r="WXB3" s="48"/>
      <c r="WXC3" s="49"/>
      <c r="WXD3" s="48"/>
      <c r="WXE3" s="48"/>
      <c r="WXF3" s="48"/>
      <c r="WXG3" s="48"/>
      <c r="WXH3" s="48"/>
      <c r="WXI3" s="48"/>
      <c r="WXJ3" s="48"/>
      <c r="WXK3" s="48"/>
      <c r="WXL3" s="48"/>
      <c r="WXM3" s="48"/>
      <c r="WXN3" s="48"/>
      <c r="WXO3" s="48"/>
      <c r="WXP3" s="48"/>
      <c r="WXQ3" s="49"/>
      <c r="WXR3" s="48"/>
      <c r="WXS3" s="48"/>
      <c r="WXT3" s="48"/>
      <c r="WXU3" s="48"/>
      <c r="WXV3" s="48"/>
      <c r="WXW3" s="48"/>
      <c r="WXX3" s="48"/>
      <c r="WXY3" s="48"/>
      <c r="WXZ3" s="48"/>
      <c r="WYA3" s="48"/>
      <c r="WYB3" s="48"/>
      <c r="WYC3" s="48"/>
      <c r="WYD3" s="48"/>
      <c r="WYE3" s="49"/>
      <c r="WYF3" s="48"/>
      <c r="WYG3" s="48"/>
      <c r="WYH3" s="48"/>
      <c r="WYI3" s="48"/>
      <c r="WYJ3" s="48"/>
      <c r="WYK3" s="48"/>
      <c r="WYL3" s="48"/>
      <c r="WYM3" s="48"/>
      <c r="WYN3" s="48"/>
      <c r="WYO3" s="48"/>
      <c r="WYP3" s="48"/>
      <c r="WYQ3" s="48"/>
      <c r="WYR3" s="48"/>
      <c r="WYS3" s="49"/>
      <c r="WYT3" s="48"/>
      <c r="WYU3" s="48"/>
      <c r="WYV3" s="48"/>
      <c r="WYW3" s="48"/>
      <c r="WYX3" s="48"/>
      <c r="WYY3" s="48"/>
      <c r="WYZ3" s="48"/>
      <c r="WZA3" s="48"/>
      <c r="WZB3" s="48"/>
      <c r="WZC3" s="48"/>
      <c r="WZD3" s="48"/>
      <c r="WZE3" s="48"/>
      <c r="WZF3" s="48"/>
      <c r="WZG3" s="49"/>
      <c r="WZH3" s="48"/>
      <c r="WZI3" s="48"/>
      <c r="WZJ3" s="48"/>
      <c r="WZK3" s="48"/>
      <c r="WZL3" s="48"/>
      <c r="WZM3" s="48"/>
      <c r="WZN3" s="48"/>
      <c r="WZO3" s="48"/>
      <c r="WZP3" s="48"/>
      <c r="WZQ3" s="48"/>
      <c r="WZR3" s="48"/>
      <c r="WZS3" s="48"/>
      <c r="WZT3" s="48"/>
      <c r="WZU3" s="49"/>
      <c r="WZV3" s="48"/>
      <c r="WZW3" s="48"/>
      <c r="WZX3" s="48"/>
      <c r="WZY3" s="48"/>
      <c r="WZZ3" s="48"/>
      <c r="XAA3" s="48"/>
      <c r="XAB3" s="48"/>
      <c r="XAC3" s="48"/>
      <c r="XAD3" s="48"/>
      <c r="XAE3" s="48"/>
      <c r="XAF3" s="48"/>
      <c r="XAG3" s="48"/>
      <c r="XAH3" s="48"/>
      <c r="XAI3" s="49"/>
      <c r="XAJ3" s="48"/>
      <c r="XAK3" s="48"/>
      <c r="XAL3" s="48"/>
      <c r="XAM3" s="48"/>
      <c r="XAN3" s="48"/>
      <c r="XAO3" s="48"/>
      <c r="XAP3" s="48"/>
      <c r="XAQ3" s="48"/>
      <c r="XAR3" s="48"/>
      <c r="XAS3" s="48"/>
      <c r="XAT3" s="48"/>
      <c r="XAU3" s="48"/>
      <c r="XAV3" s="48"/>
      <c r="XAW3" s="49"/>
      <c r="XAX3" s="48"/>
      <c r="XAY3" s="48"/>
      <c r="XAZ3" s="48"/>
      <c r="XBA3" s="48"/>
      <c r="XBB3" s="48"/>
      <c r="XBC3" s="48"/>
      <c r="XBD3" s="48"/>
      <c r="XBE3" s="48"/>
      <c r="XBF3" s="48"/>
      <c r="XBG3" s="48"/>
      <c r="XBH3" s="48"/>
      <c r="XBI3" s="48"/>
      <c r="XBJ3" s="48"/>
      <c r="XBK3" s="49"/>
      <c r="XBL3" s="48"/>
      <c r="XBM3" s="48"/>
      <c r="XBN3" s="48"/>
      <c r="XBO3" s="48"/>
      <c r="XBP3" s="48"/>
      <c r="XBQ3" s="48"/>
      <c r="XBR3" s="48"/>
      <c r="XBS3" s="48"/>
      <c r="XBT3" s="48"/>
      <c r="XBU3" s="48"/>
      <c r="XBV3" s="48"/>
      <c r="XBW3" s="48"/>
      <c r="XBX3" s="48"/>
      <c r="XBY3" s="49"/>
      <c r="XBZ3" s="48"/>
      <c r="XCA3" s="48"/>
      <c r="XCB3" s="48"/>
      <c r="XCC3" s="48"/>
      <c r="XCD3" s="48"/>
      <c r="XCE3" s="48"/>
      <c r="XCF3" s="48"/>
      <c r="XCG3" s="48"/>
      <c r="XCH3" s="48"/>
      <c r="XCI3" s="48"/>
      <c r="XCJ3" s="48"/>
      <c r="XCK3" s="48"/>
      <c r="XCL3" s="48"/>
      <c r="XCM3" s="49"/>
      <c r="XCN3" s="48"/>
      <c r="XCO3" s="48"/>
      <c r="XCP3" s="48"/>
      <c r="XCQ3" s="48"/>
      <c r="XCR3" s="48"/>
      <c r="XCS3" s="48"/>
      <c r="XCT3" s="48"/>
      <c r="XCU3" s="48"/>
      <c r="XCV3" s="48"/>
      <c r="XCW3" s="48"/>
      <c r="XCX3" s="48"/>
      <c r="XCY3" s="48"/>
      <c r="XCZ3" s="48"/>
      <c r="XDA3" s="49"/>
      <c r="XDB3" s="48"/>
      <c r="XDC3" s="48"/>
      <c r="XDD3" s="48"/>
      <c r="XDE3" s="48"/>
      <c r="XDF3" s="48"/>
      <c r="XDG3" s="48"/>
      <c r="XDH3" s="48"/>
      <c r="XDI3" s="48"/>
      <c r="XDJ3" s="48"/>
      <c r="XDK3" s="48"/>
      <c r="XDL3" s="48"/>
      <c r="XDM3" s="48"/>
      <c r="XDN3" s="48"/>
      <c r="XDO3" s="49"/>
      <c r="XDP3" s="48"/>
      <c r="XDQ3" s="48"/>
      <c r="XDR3" s="48"/>
      <c r="XDS3" s="48"/>
      <c r="XDT3" s="48"/>
      <c r="XDU3" s="48"/>
      <c r="XDV3" s="48"/>
      <c r="XDW3" s="48"/>
      <c r="XDX3" s="48"/>
      <c r="XDY3" s="48"/>
      <c r="XDZ3" s="48"/>
      <c r="XEA3" s="48"/>
      <c r="XEB3" s="48"/>
      <c r="XEC3" s="49"/>
      <c r="XED3" s="48"/>
      <c r="XEE3" s="48"/>
      <c r="XEF3" s="48"/>
      <c r="XEG3" s="48"/>
    </row>
    <row r="4" spans="1:16361" ht="12.75" customHeight="1">
      <c r="A4" s="143" t="s">
        <v>783</v>
      </c>
      <c r="B4" s="144"/>
      <c r="C4" s="144"/>
      <c r="D4" s="144"/>
      <c r="E4" s="144"/>
      <c r="F4" s="144"/>
      <c r="G4" s="144">
        <v>1</v>
      </c>
      <c r="H4" s="144"/>
      <c r="I4" s="145">
        <v>1</v>
      </c>
    </row>
    <row r="5" spans="1:16361" ht="12.75" customHeight="1">
      <c r="A5" s="146" t="s">
        <v>784</v>
      </c>
      <c r="B5" s="144"/>
      <c r="C5" s="144"/>
      <c r="D5" s="144"/>
      <c r="E5" s="144"/>
      <c r="F5" s="144"/>
      <c r="G5" s="144">
        <v>1</v>
      </c>
      <c r="H5" s="144"/>
      <c r="I5" s="145">
        <v>1</v>
      </c>
    </row>
    <row r="6" spans="1:16361" ht="12.75" customHeight="1">
      <c r="A6" s="143" t="s">
        <v>785</v>
      </c>
      <c r="B6" s="144"/>
      <c r="C6" s="144"/>
      <c r="D6" s="144"/>
      <c r="E6" s="144"/>
      <c r="F6" s="144"/>
      <c r="G6" s="144"/>
      <c r="H6" s="144">
        <v>1</v>
      </c>
      <c r="I6" s="145">
        <v>1</v>
      </c>
      <c r="J6" s="38"/>
    </row>
    <row r="7" spans="1:16361" ht="12.75" customHeight="1">
      <c r="A7" s="143" t="s">
        <v>786</v>
      </c>
      <c r="B7" s="144"/>
      <c r="C7" s="144"/>
      <c r="D7" s="144"/>
      <c r="E7" s="144"/>
      <c r="F7" s="144"/>
      <c r="G7" s="144"/>
      <c r="H7" s="144"/>
      <c r="I7" s="145"/>
      <c r="J7" s="38"/>
    </row>
    <row r="8" spans="1:16361" ht="12.75" customHeight="1">
      <c r="A8" s="143" t="s">
        <v>787</v>
      </c>
      <c r="B8" s="144">
        <v>1</v>
      </c>
      <c r="C8" s="144"/>
      <c r="D8" s="144"/>
      <c r="E8" s="144"/>
      <c r="F8" s="144"/>
      <c r="G8" s="144"/>
      <c r="H8" s="144"/>
      <c r="I8" s="145">
        <v>1</v>
      </c>
      <c r="J8" s="38"/>
    </row>
    <row r="9" spans="1:16361" ht="12.75" customHeight="1">
      <c r="A9" s="143" t="s">
        <v>788</v>
      </c>
      <c r="B9" s="144"/>
      <c r="C9" s="144"/>
      <c r="D9" s="144">
        <v>1</v>
      </c>
      <c r="E9" s="144">
        <v>1</v>
      </c>
      <c r="F9" s="144"/>
      <c r="G9" s="144"/>
      <c r="H9" s="144"/>
      <c r="I9" s="145">
        <v>2</v>
      </c>
      <c r="J9" s="38"/>
    </row>
    <row r="10" spans="1:16361" ht="12.75" customHeight="1">
      <c r="A10" s="143" t="s">
        <v>789</v>
      </c>
      <c r="B10" s="144">
        <v>2</v>
      </c>
      <c r="C10" s="144">
        <v>2</v>
      </c>
      <c r="D10" s="144">
        <v>3</v>
      </c>
      <c r="E10" s="144">
        <v>4</v>
      </c>
      <c r="F10" s="144">
        <v>1</v>
      </c>
      <c r="G10" s="144"/>
      <c r="H10" s="144"/>
      <c r="I10" s="145">
        <v>12</v>
      </c>
      <c r="J10" s="38"/>
    </row>
    <row r="11" spans="1:16361" ht="12.75" customHeight="1">
      <c r="A11" s="143" t="s">
        <v>790</v>
      </c>
      <c r="B11" s="144">
        <v>1</v>
      </c>
      <c r="C11" s="144">
        <v>4</v>
      </c>
      <c r="D11" s="144"/>
      <c r="E11" s="144">
        <v>1</v>
      </c>
      <c r="F11" s="144">
        <v>1</v>
      </c>
      <c r="G11" s="144">
        <v>1</v>
      </c>
      <c r="H11" s="144"/>
      <c r="I11" s="145">
        <v>8</v>
      </c>
      <c r="J11" s="38"/>
    </row>
    <row r="12" spans="1:16361" ht="12.75" customHeight="1">
      <c r="A12" s="143" t="s">
        <v>791</v>
      </c>
      <c r="B12" s="144"/>
      <c r="C12" s="144">
        <v>2</v>
      </c>
      <c r="D12" s="144">
        <v>2</v>
      </c>
      <c r="E12" s="144">
        <v>2</v>
      </c>
      <c r="F12" s="144">
        <v>2</v>
      </c>
      <c r="G12" s="144">
        <v>1</v>
      </c>
      <c r="H12" s="144">
        <v>2</v>
      </c>
      <c r="I12" s="145">
        <v>11</v>
      </c>
      <c r="J12" s="38"/>
    </row>
    <row r="13" spans="1:16361" ht="12.75" customHeight="1">
      <c r="A13" s="143" t="s">
        <v>792</v>
      </c>
      <c r="B13" s="144">
        <v>1</v>
      </c>
      <c r="C13" s="144">
        <v>4</v>
      </c>
      <c r="D13" s="144">
        <v>1</v>
      </c>
      <c r="E13" s="144">
        <v>3</v>
      </c>
      <c r="F13" s="144">
        <v>5</v>
      </c>
      <c r="G13" s="144">
        <v>1</v>
      </c>
      <c r="H13" s="144">
        <v>1</v>
      </c>
      <c r="I13" s="145">
        <v>16</v>
      </c>
      <c r="J13" s="38"/>
    </row>
    <row r="14" spans="1:16361" ht="12.75" customHeight="1">
      <c r="A14" s="143" t="s">
        <v>793</v>
      </c>
      <c r="B14" s="144">
        <v>2</v>
      </c>
      <c r="C14" s="144">
        <v>3</v>
      </c>
      <c r="D14" s="144">
        <v>4</v>
      </c>
      <c r="E14" s="144">
        <v>3</v>
      </c>
      <c r="F14" s="144">
        <v>2</v>
      </c>
      <c r="G14" s="144">
        <v>5</v>
      </c>
      <c r="H14" s="144">
        <v>1</v>
      </c>
      <c r="I14" s="145">
        <v>20</v>
      </c>
      <c r="J14" s="38"/>
    </row>
    <row r="15" spans="1:16361" ht="12.75" customHeight="1">
      <c r="A15" s="143" t="s">
        <v>794</v>
      </c>
      <c r="B15" s="144">
        <v>1</v>
      </c>
      <c r="C15" s="144">
        <v>4</v>
      </c>
      <c r="D15" s="144">
        <v>1</v>
      </c>
      <c r="E15" s="144">
        <v>3</v>
      </c>
      <c r="F15" s="144">
        <v>1</v>
      </c>
      <c r="G15" s="144">
        <v>1</v>
      </c>
      <c r="H15" s="144">
        <v>1</v>
      </c>
      <c r="I15" s="145">
        <v>12</v>
      </c>
      <c r="J15" s="38"/>
    </row>
    <row r="16" spans="1:16361" ht="12.75" customHeight="1">
      <c r="A16" s="143" t="s">
        <v>795</v>
      </c>
      <c r="B16" s="144">
        <v>2</v>
      </c>
      <c r="C16" s="144">
        <v>3</v>
      </c>
      <c r="D16" s="144">
        <v>1</v>
      </c>
      <c r="E16" s="144">
        <v>3</v>
      </c>
      <c r="F16" s="144"/>
      <c r="G16" s="144">
        <v>1</v>
      </c>
      <c r="H16" s="144">
        <v>2</v>
      </c>
      <c r="I16" s="145">
        <v>12</v>
      </c>
      <c r="J16" s="38"/>
    </row>
    <row r="17" spans="1:16361" ht="12.75" customHeight="1">
      <c r="A17" s="143" t="s">
        <v>796</v>
      </c>
      <c r="B17" s="144">
        <v>1</v>
      </c>
      <c r="C17" s="144">
        <v>3</v>
      </c>
      <c r="D17" s="144">
        <v>2</v>
      </c>
      <c r="E17" s="144">
        <v>3</v>
      </c>
      <c r="F17" s="144">
        <v>1</v>
      </c>
      <c r="G17" s="144">
        <v>4</v>
      </c>
      <c r="H17" s="144">
        <v>1</v>
      </c>
      <c r="I17" s="145">
        <v>15</v>
      </c>
      <c r="J17" s="38"/>
    </row>
    <row r="18" spans="1:16361" ht="12.75" customHeight="1">
      <c r="A18" s="143" t="s">
        <v>797</v>
      </c>
      <c r="B18" s="144">
        <v>3</v>
      </c>
      <c r="C18" s="144">
        <v>1</v>
      </c>
      <c r="D18" s="144">
        <v>3</v>
      </c>
      <c r="E18" s="144">
        <v>2</v>
      </c>
      <c r="F18" s="144"/>
      <c r="G18" s="144">
        <v>3</v>
      </c>
      <c r="H18" s="144">
        <v>3</v>
      </c>
      <c r="I18" s="145">
        <v>15</v>
      </c>
      <c r="J18" s="38"/>
    </row>
    <row r="19" spans="1:16361" ht="12.75" customHeight="1">
      <c r="A19" s="143" t="s">
        <v>798</v>
      </c>
      <c r="B19" s="144">
        <v>1</v>
      </c>
      <c r="C19" s="144"/>
      <c r="D19" s="144">
        <v>2</v>
      </c>
      <c r="E19" s="144">
        <v>1</v>
      </c>
      <c r="F19" s="144">
        <v>4</v>
      </c>
      <c r="G19" s="144">
        <v>1</v>
      </c>
      <c r="H19" s="144">
        <v>5</v>
      </c>
      <c r="I19" s="145">
        <v>14</v>
      </c>
      <c r="J19" s="38"/>
    </row>
    <row r="20" spans="1:16361" ht="12.75" customHeight="1">
      <c r="A20" s="143" t="s">
        <v>799</v>
      </c>
      <c r="B20" s="144">
        <v>1</v>
      </c>
      <c r="C20" s="144">
        <v>2</v>
      </c>
      <c r="D20" s="144">
        <v>1</v>
      </c>
      <c r="E20" s="144">
        <v>3</v>
      </c>
      <c r="F20" s="144">
        <v>6</v>
      </c>
      <c r="G20" s="144"/>
      <c r="H20" s="144"/>
      <c r="I20" s="145">
        <v>13</v>
      </c>
      <c r="J20" s="38"/>
    </row>
    <row r="21" spans="1:16361" ht="12.75" customHeight="1">
      <c r="A21" s="143" t="s">
        <v>800</v>
      </c>
      <c r="B21" s="144">
        <v>3</v>
      </c>
      <c r="C21" s="144">
        <v>6</v>
      </c>
      <c r="D21" s="144">
        <v>6</v>
      </c>
      <c r="E21" s="144">
        <v>2</v>
      </c>
      <c r="F21" s="144"/>
      <c r="G21" s="144">
        <v>4</v>
      </c>
      <c r="H21" s="144"/>
      <c r="I21" s="145">
        <v>21</v>
      </c>
      <c r="J21" s="38"/>
    </row>
    <row r="22" spans="1:16361" ht="12.75" customHeight="1">
      <c r="A22" s="143" t="s">
        <v>801</v>
      </c>
      <c r="B22" s="144">
        <v>1</v>
      </c>
      <c r="C22" s="144">
        <v>3</v>
      </c>
      <c r="D22" s="144">
        <v>1</v>
      </c>
      <c r="E22" s="144">
        <v>1</v>
      </c>
      <c r="F22" s="144">
        <v>3</v>
      </c>
      <c r="G22" s="144">
        <v>1</v>
      </c>
      <c r="H22" s="144">
        <v>1</v>
      </c>
      <c r="I22" s="145">
        <v>11</v>
      </c>
      <c r="J22" s="38"/>
    </row>
    <row r="23" spans="1:16361" ht="12.75" customHeight="1">
      <c r="A23" s="143" t="s">
        <v>802</v>
      </c>
      <c r="B23" s="144">
        <v>2</v>
      </c>
      <c r="C23" s="144">
        <v>2</v>
      </c>
      <c r="D23" s="144">
        <v>1</v>
      </c>
      <c r="E23" s="144"/>
      <c r="F23" s="144">
        <v>1</v>
      </c>
      <c r="G23" s="144"/>
      <c r="H23" s="144"/>
      <c r="I23" s="145">
        <v>6</v>
      </c>
      <c r="J23" s="38"/>
    </row>
    <row r="24" spans="1:16361" ht="12.75" customHeight="1">
      <c r="A24" s="143" t="s">
        <v>803</v>
      </c>
      <c r="B24" s="144"/>
      <c r="C24" s="144">
        <v>2</v>
      </c>
      <c r="D24" s="144"/>
      <c r="E24" s="144">
        <v>1</v>
      </c>
      <c r="F24" s="144"/>
      <c r="G24" s="144">
        <v>2</v>
      </c>
      <c r="H24" s="144"/>
      <c r="I24" s="145">
        <v>5</v>
      </c>
      <c r="J24" s="38"/>
    </row>
    <row r="25" spans="1:16361" ht="12.75" customHeight="1">
      <c r="A25" s="143" t="s">
        <v>804</v>
      </c>
      <c r="B25" s="144">
        <v>3</v>
      </c>
      <c r="C25" s="144"/>
      <c r="D25" s="144">
        <v>1</v>
      </c>
      <c r="E25" s="144"/>
      <c r="F25" s="144"/>
      <c r="G25" s="144"/>
      <c r="H25" s="144"/>
      <c r="I25" s="145">
        <v>4</v>
      </c>
      <c r="J25" s="38"/>
    </row>
    <row r="26" spans="1:16361" ht="12.75" customHeight="1">
      <c r="A26" s="143" t="s">
        <v>805</v>
      </c>
      <c r="B26" s="144"/>
      <c r="C26" s="144"/>
      <c r="D26" s="144">
        <v>1</v>
      </c>
      <c r="E26" s="144"/>
      <c r="F26" s="144"/>
      <c r="G26" s="144"/>
      <c r="H26" s="144">
        <v>1</v>
      </c>
      <c r="I26" s="145">
        <v>2</v>
      </c>
      <c r="J26" s="38"/>
    </row>
    <row r="27" spans="1:16361" ht="12.75" customHeight="1">
      <c r="A27" s="147" t="s">
        <v>172</v>
      </c>
      <c r="B27" s="145">
        <v>25</v>
      </c>
      <c r="C27" s="145">
        <v>41</v>
      </c>
      <c r="D27" s="145">
        <v>31</v>
      </c>
      <c r="E27" s="145">
        <v>33</v>
      </c>
      <c r="F27" s="145">
        <v>27</v>
      </c>
      <c r="G27" s="145">
        <v>27</v>
      </c>
      <c r="H27" s="145">
        <v>19</v>
      </c>
      <c r="I27" s="145">
        <v>203</v>
      </c>
      <c r="J27" s="38"/>
    </row>
    <row r="30" spans="1:16361" ht="15">
      <c r="A30" s="6" t="s">
        <v>811</v>
      </c>
    </row>
    <row r="32" spans="1:16361" s="50" customFormat="1" ht="17.25" customHeight="1">
      <c r="A32" s="51" t="s">
        <v>850</v>
      </c>
      <c r="B32" s="51" t="s">
        <v>661</v>
      </c>
      <c r="C32" s="51" t="s">
        <v>662</v>
      </c>
      <c r="D32" s="51" t="s">
        <v>663</v>
      </c>
      <c r="E32" s="51" t="s">
        <v>664</v>
      </c>
      <c r="F32" s="51" t="s">
        <v>665</v>
      </c>
      <c r="G32" s="51" t="s">
        <v>666</v>
      </c>
      <c r="H32" s="51" t="s">
        <v>667</v>
      </c>
      <c r="I32" s="51" t="s">
        <v>68</v>
      </c>
      <c r="J32" s="48"/>
      <c r="K32" s="48"/>
      <c r="L32" s="48"/>
      <c r="M32" s="48"/>
      <c r="N32" s="48"/>
      <c r="O32" s="48"/>
      <c r="P32" s="48"/>
      <c r="Q32" s="48"/>
      <c r="R32" s="48"/>
      <c r="S32" s="49"/>
      <c r="T32" s="48"/>
      <c r="U32" s="48"/>
      <c r="V32" s="48"/>
      <c r="W32" s="48"/>
      <c r="X32" s="48"/>
      <c r="Y32" s="48"/>
      <c r="Z32" s="48"/>
      <c r="AA32" s="48"/>
      <c r="AB32" s="48"/>
      <c r="AC32" s="48"/>
      <c r="AD32" s="48"/>
      <c r="AE32" s="48"/>
      <c r="AF32" s="48"/>
      <c r="AG32" s="49"/>
      <c r="AH32" s="48"/>
      <c r="AI32" s="48"/>
      <c r="AJ32" s="48"/>
      <c r="AK32" s="48"/>
      <c r="AL32" s="48"/>
      <c r="AM32" s="48"/>
      <c r="AN32" s="48"/>
      <c r="AO32" s="48"/>
      <c r="AP32" s="48"/>
      <c r="AQ32" s="48"/>
      <c r="AR32" s="48"/>
      <c r="AS32" s="48"/>
      <c r="AT32" s="48"/>
      <c r="AU32" s="49"/>
      <c r="AV32" s="48"/>
      <c r="AW32" s="48"/>
      <c r="AX32" s="48"/>
      <c r="AY32" s="48"/>
      <c r="AZ32" s="48"/>
      <c r="BA32" s="48"/>
      <c r="BB32" s="48"/>
      <c r="BC32" s="48"/>
      <c r="BD32" s="48"/>
      <c r="BE32" s="48"/>
      <c r="BF32" s="48"/>
      <c r="BG32" s="48"/>
      <c r="BH32" s="48"/>
      <c r="BI32" s="49"/>
      <c r="BJ32" s="48"/>
      <c r="BK32" s="48"/>
      <c r="BL32" s="48"/>
      <c r="BM32" s="48"/>
      <c r="BN32" s="48"/>
      <c r="BO32" s="48"/>
      <c r="BP32" s="48"/>
      <c r="BQ32" s="48"/>
      <c r="BR32" s="48"/>
      <c r="BS32" s="48"/>
      <c r="BT32" s="48"/>
      <c r="BU32" s="48"/>
      <c r="BV32" s="48"/>
      <c r="BW32" s="49"/>
      <c r="BX32" s="48"/>
      <c r="BY32" s="48"/>
      <c r="BZ32" s="48"/>
      <c r="CA32" s="48"/>
      <c r="CB32" s="48"/>
      <c r="CC32" s="48"/>
      <c r="CD32" s="48"/>
      <c r="CE32" s="48"/>
      <c r="CF32" s="48"/>
      <c r="CG32" s="48"/>
      <c r="CH32" s="48"/>
      <c r="CI32" s="48"/>
      <c r="CJ32" s="48"/>
      <c r="CK32" s="49"/>
      <c r="CL32" s="48"/>
      <c r="CM32" s="48"/>
      <c r="CN32" s="48"/>
      <c r="CO32" s="48"/>
      <c r="CP32" s="48"/>
      <c r="CQ32" s="48"/>
      <c r="CR32" s="48"/>
      <c r="CS32" s="48"/>
      <c r="CT32" s="48"/>
      <c r="CU32" s="48"/>
      <c r="CV32" s="48"/>
      <c r="CW32" s="48"/>
      <c r="CX32" s="48"/>
      <c r="CY32" s="49"/>
      <c r="CZ32" s="48"/>
      <c r="DA32" s="48"/>
      <c r="DB32" s="48"/>
      <c r="DC32" s="48"/>
      <c r="DD32" s="48"/>
      <c r="DE32" s="48"/>
      <c r="DF32" s="48"/>
      <c r="DG32" s="48"/>
      <c r="DH32" s="48"/>
      <c r="DI32" s="48"/>
      <c r="DJ32" s="48"/>
      <c r="DK32" s="48"/>
      <c r="DL32" s="48"/>
      <c r="DM32" s="49"/>
      <c r="DN32" s="48"/>
      <c r="DO32" s="48"/>
      <c r="DP32" s="48"/>
      <c r="DQ32" s="48"/>
      <c r="DR32" s="48"/>
      <c r="DS32" s="48"/>
      <c r="DT32" s="48"/>
      <c r="DU32" s="48"/>
      <c r="DV32" s="48"/>
      <c r="DW32" s="48"/>
      <c r="DX32" s="48"/>
      <c r="DY32" s="48"/>
      <c r="DZ32" s="48"/>
      <c r="EA32" s="49"/>
      <c r="EB32" s="48"/>
      <c r="EC32" s="48"/>
      <c r="ED32" s="48"/>
      <c r="EE32" s="48"/>
      <c r="EF32" s="48"/>
      <c r="EG32" s="48"/>
      <c r="EH32" s="48"/>
      <c r="EI32" s="48"/>
      <c r="EJ32" s="48"/>
      <c r="EK32" s="48"/>
      <c r="EL32" s="48"/>
      <c r="EM32" s="48"/>
      <c r="EN32" s="48"/>
      <c r="EO32" s="49"/>
      <c r="EP32" s="48"/>
      <c r="EQ32" s="48"/>
      <c r="ER32" s="48"/>
      <c r="ES32" s="48"/>
      <c r="ET32" s="48"/>
      <c r="EU32" s="48"/>
      <c r="EV32" s="48"/>
      <c r="EW32" s="48"/>
      <c r="EX32" s="48"/>
      <c r="EY32" s="48"/>
      <c r="EZ32" s="48"/>
      <c r="FA32" s="48"/>
      <c r="FB32" s="48"/>
      <c r="FC32" s="49"/>
      <c r="FD32" s="48"/>
      <c r="FE32" s="48"/>
      <c r="FF32" s="48"/>
      <c r="FG32" s="48"/>
      <c r="FH32" s="48"/>
      <c r="FI32" s="48"/>
      <c r="FJ32" s="48"/>
      <c r="FK32" s="48"/>
      <c r="FL32" s="48"/>
      <c r="FM32" s="48"/>
      <c r="FN32" s="48"/>
      <c r="FO32" s="48"/>
      <c r="FP32" s="48"/>
      <c r="FQ32" s="49"/>
      <c r="FR32" s="48"/>
      <c r="FS32" s="48"/>
      <c r="FT32" s="48"/>
      <c r="FU32" s="48"/>
      <c r="FV32" s="48"/>
      <c r="FW32" s="48"/>
      <c r="FX32" s="48"/>
      <c r="FY32" s="48"/>
      <c r="FZ32" s="48"/>
      <c r="GA32" s="48"/>
      <c r="GB32" s="48"/>
      <c r="GC32" s="48"/>
      <c r="GD32" s="48"/>
      <c r="GE32" s="49"/>
      <c r="GF32" s="48"/>
      <c r="GG32" s="48"/>
      <c r="GH32" s="48"/>
      <c r="GI32" s="48"/>
      <c r="GJ32" s="48"/>
      <c r="GK32" s="48"/>
      <c r="GL32" s="48"/>
      <c r="GM32" s="48"/>
      <c r="GN32" s="48"/>
      <c r="GO32" s="48"/>
      <c r="GP32" s="48"/>
      <c r="GQ32" s="48"/>
      <c r="GR32" s="48"/>
      <c r="GS32" s="49"/>
      <c r="GT32" s="48"/>
      <c r="GU32" s="48"/>
      <c r="GV32" s="48"/>
      <c r="GW32" s="48"/>
      <c r="GX32" s="48"/>
      <c r="GY32" s="48"/>
      <c r="GZ32" s="48"/>
      <c r="HA32" s="48"/>
      <c r="HB32" s="48"/>
      <c r="HC32" s="48"/>
      <c r="HD32" s="48"/>
      <c r="HE32" s="48"/>
      <c r="HF32" s="48"/>
      <c r="HG32" s="49"/>
      <c r="HH32" s="48"/>
      <c r="HI32" s="48"/>
      <c r="HJ32" s="48"/>
      <c r="HK32" s="48"/>
      <c r="HL32" s="48"/>
      <c r="HM32" s="48"/>
      <c r="HN32" s="48"/>
      <c r="HO32" s="48"/>
      <c r="HP32" s="48"/>
      <c r="HQ32" s="48"/>
      <c r="HR32" s="48"/>
      <c r="HS32" s="48"/>
      <c r="HT32" s="48"/>
      <c r="HU32" s="49"/>
      <c r="HV32" s="48"/>
      <c r="HW32" s="48"/>
      <c r="HX32" s="48"/>
      <c r="HY32" s="48"/>
      <c r="HZ32" s="48"/>
      <c r="IA32" s="48"/>
      <c r="IB32" s="48"/>
      <c r="IC32" s="48"/>
      <c r="ID32" s="48"/>
      <c r="IE32" s="48"/>
      <c r="IF32" s="48"/>
      <c r="IG32" s="48"/>
      <c r="IH32" s="48"/>
      <c r="II32" s="49"/>
      <c r="IJ32" s="48"/>
      <c r="IK32" s="48"/>
      <c r="IL32" s="48"/>
      <c r="IM32" s="48"/>
      <c r="IN32" s="48"/>
      <c r="IO32" s="48"/>
      <c r="IP32" s="48"/>
      <c r="IQ32" s="48"/>
      <c r="IR32" s="48"/>
      <c r="IS32" s="48"/>
      <c r="IT32" s="48"/>
      <c r="IU32" s="48"/>
      <c r="IV32" s="48"/>
      <c r="IW32" s="49"/>
      <c r="IX32" s="48"/>
      <c r="IY32" s="48"/>
      <c r="IZ32" s="48"/>
      <c r="JA32" s="48"/>
      <c r="JB32" s="48"/>
      <c r="JC32" s="48"/>
      <c r="JD32" s="48"/>
      <c r="JE32" s="48"/>
      <c r="JF32" s="48"/>
      <c r="JG32" s="48"/>
      <c r="JH32" s="48"/>
      <c r="JI32" s="48"/>
      <c r="JJ32" s="48"/>
      <c r="JK32" s="49"/>
      <c r="JL32" s="48"/>
      <c r="JM32" s="48"/>
      <c r="JN32" s="48"/>
      <c r="JO32" s="48"/>
      <c r="JP32" s="48"/>
      <c r="JQ32" s="48"/>
      <c r="JR32" s="48"/>
      <c r="JS32" s="48"/>
      <c r="JT32" s="48"/>
      <c r="JU32" s="48"/>
      <c r="JV32" s="48"/>
      <c r="JW32" s="48"/>
      <c r="JX32" s="48"/>
      <c r="JY32" s="49"/>
      <c r="JZ32" s="48"/>
      <c r="KA32" s="48"/>
      <c r="KB32" s="48"/>
      <c r="KC32" s="48"/>
      <c r="KD32" s="48"/>
      <c r="KE32" s="48"/>
      <c r="KF32" s="48"/>
      <c r="KG32" s="48"/>
      <c r="KH32" s="48"/>
      <c r="KI32" s="48"/>
      <c r="KJ32" s="48"/>
      <c r="KK32" s="48"/>
      <c r="KL32" s="48"/>
      <c r="KM32" s="49"/>
      <c r="KN32" s="48"/>
      <c r="KO32" s="48"/>
      <c r="KP32" s="48"/>
      <c r="KQ32" s="48"/>
      <c r="KR32" s="48"/>
      <c r="KS32" s="48"/>
      <c r="KT32" s="48"/>
      <c r="KU32" s="48"/>
      <c r="KV32" s="48"/>
      <c r="KW32" s="48"/>
      <c r="KX32" s="48"/>
      <c r="KY32" s="48"/>
      <c r="KZ32" s="48"/>
      <c r="LA32" s="49"/>
      <c r="LB32" s="48"/>
      <c r="LC32" s="48"/>
      <c r="LD32" s="48"/>
      <c r="LE32" s="48"/>
      <c r="LF32" s="48"/>
      <c r="LG32" s="48"/>
      <c r="LH32" s="48"/>
      <c r="LI32" s="48"/>
      <c r="LJ32" s="48"/>
      <c r="LK32" s="48"/>
      <c r="LL32" s="48"/>
      <c r="LM32" s="48"/>
      <c r="LN32" s="48"/>
      <c r="LO32" s="49"/>
      <c r="LP32" s="48"/>
      <c r="LQ32" s="48"/>
      <c r="LR32" s="48"/>
      <c r="LS32" s="48"/>
      <c r="LT32" s="48"/>
      <c r="LU32" s="48"/>
      <c r="LV32" s="48"/>
      <c r="LW32" s="48"/>
      <c r="LX32" s="48"/>
      <c r="LY32" s="48"/>
      <c r="LZ32" s="48"/>
      <c r="MA32" s="48"/>
      <c r="MB32" s="48"/>
      <c r="MC32" s="49"/>
      <c r="MD32" s="48"/>
      <c r="ME32" s="48"/>
      <c r="MF32" s="48"/>
      <c r="MG32" s="48"/>
      <c r="MH32" s="48"/>
      <c r="MI32" s="48"/>
      <c r="MJ32" s="48"/>
      <c r="MK32" s="48"/>
      <c r="ML32" s="48"/>
      <c r="MM32" s="48"/>
      <c r="MN32" s="48"/>
      <c r="MO32" s="48"/>
      <c r="MP32" s="48"/>
      <c r="MQ32" s="49"/>
      <c r="MR32" s="48"/>
      <c r="MS32" s="48"/>
      <c r="MT32" s="48"/>
      <c r="MU32" s="48"/>
      <c r="MV32" s="48"/>
      <c r="MW32" s="48"/>
      <c r="MX32" s="48"/>
      <c r="MY32" s="48"/>
      <c r="MZ32" s="48"/>
      <c r="NA32" s="48"/>
      <c r="NB32" s="48"/>
      <c r="NC32" s="48"/>
      <c r="ND32" s="48"/>
      <c r="NE32" s="49"/>
      <c r="NF32" s="48"/>
      <c r="NG32" s="48"/>
      <c r="NH32" s="48"/>
      <c r="NI32" s="48"/>
      <c r="NJ32" s="48"/>
      <c r="NK32" s="48"/>
      <c r="NL32" s="48"/>
      <c r="NM32" s="48"/>
      <c r="NN32" s="48"/>
      <c r="NO32" s="48"/>
      <c r="NP32" s="48"/>
      <c r="NQ32" s="48"/>
      <c r="NR32" s="48"/>
      <c r="NS32" s="49"/>
      <c r="NT32" s="48"/>
      <c r="NU32" s="48"/>
      <c r="NV32" s="48"/>
      <c r="NW32" s="48"/>
      <c r="NX32" s="48"/>
      <c r="NY32" s="48"/>
      <c r="NZ32" s="48"/>
      <c r="OA32" s="48"/>
      <c r="OB32" s="48"/>
      <c r="OC32" s="48"/>
      <c r="OD32" s="48"/>
      <c r="OE32" s="48"/>
      <c r="OF32" s="48"/>
      <c r="OG32" s="49"/>
      <c r="OH32" s="48"/>
      <c r="OI32" s="48"/>
      <c r="OJ32" s="48"/>
      <c r="OK32" s="48"/>
      <c r="OL32" s="48"/>
      <c r="OM32" s="48"/>
      <c r="ON32" s="48"/>
      <c r="OO32" s="48"/>
      <c r="OP32" s="48"/>
      <c r="OQ32" s="48"/>
      <c r="OR32" s="48"/>
      <c r="OS32" s="48"/>
      <c r="OT32" s="48"/>
      <c r="OU32" s="49"/>
      <c r="OV32" s="48"/>
      <c r="OW32" s="48"/>
      <c r="OX32" s="48"/>
      <c r="OY32" s="48"/>
      <c r="OZ32" s="48"/>
      <c r="PA32" s="48"/>
      <c r="PB32" s="48"/>
      <c r="PC32" s="48"/>
      <c r="PD32" s="48"/>
      <c r="PE32" s="48"/>
      <c r="PF32" s="48"/>
      <c r="PG32" s="48"/>
      <c r="PH32" s="48"/>
      <c r="PI32" s="49"/>
      <c r="PJ32" s="48"/>
      <c r="PK32" s="48"/>
      <c r="PL32" s="48"/>
      <c r="PM32" s="48"/>
      <c r="PN32" s="48"/>
      <c r="PO32" s="48"/>
      <c r="PP32" s="48"/>
      <c r="PQ32" s="48"/>
      <c r="PR32" s="48"/>
      <c r="PS32" s="48"/>
      <c r="PT32" s="48"/>
      <c r="PU32" s="48"/>
      <c r="PV32" s="48"/>
      <c r="PW32" s="49"/>
      <c r="PX32" s="48"/>
      <c r="PY32" s="48"/>
      <c r="PZ32" s="48"/>
      <c r="QA32" s="48"/>
      <c r="QB32" s="48"/>
      <c r="QC32" s="48"/>
      <c r="QD32" s="48"/>
      <c r="QE32" s="48"/>
      <c r="QF32" s="48"/>
      <c r="QG32" s="48"/>
      <c r="QH32" s="48"/>
      <c r="QI32" s="48"/>
      <c r="QJ32" s="48"/>
      <c r="QK32" s="49"/>
      <c r="QL32" s="48"/>
      <c r="QM32" s="48"/>
      <c r="QN32" s="48"/>
      <c r="QO32" s="48"/>
      <c r="QP32" s="48"/>
      <c r="QQ32" s="48"/>
      <c r="QR32" s="48"/>
      <c r="QS32" s="48"/>
      <c r="QT32" s="48"/>
      <c r="QU32" s="48"/>
      <c r="QV32" s="48"/>
      <c r="QW32" s="48"/>
      <c r="QX32" s="48"/>
      <c r="QY32" s="49"/>
      <c r="QZ32" s="48"/>
      <c r="RA32" s="48"/>
      <c r="RB32" s="48"/>
      <c r="RC32" s="48"/>
      <c r="RD32" s="48"/>
      <c r="RE32" s="48"/>
      <c r="RF32" s="48"/>
      <c r="RG32" s="48"/>
      <c r="RH32" s="48"/>
      <c r="RI32" s="48"/>
      <c r="RJ32" s="48"/>
      <c r="RK32" s="48"/>
      <c r="RL32" s="48"/>
      <c r="RM32" s="49"/>
      <c r="RN32" s="48"/>
      <c r="RO32" s="48"/>
      <c r="RP32" s="48"/>
      <c r="RQ32" s="48"/>
      <c r="RR32" s="48"/>
      <c r="RS32" s="48"/>
      <c r="RT32" s="48"/>
      <c r="RU32" s="48"/>
      <c r="RV32" s="48"/>
      <c r="RW32" s="48"/>
      <c r="RX32" s="48"/>
      <c r="RY32" s="48"/>
      <c r="RZ32" s="48"/>
      <c r="SA32" s="49"/>
      <c r="SB32" s="48"/>
      <c r="SC32" s="48"/>
      <c r="SD32" s="48"/>
      <c r="SE32" s="48"/>
      <c r="SF32" s="48"/>
      <c r="SG32" s="48"/>
      <c r="SH32" s="48"/>
      <c r="SI32" s="48"/>
      <c r="SJ32" s="48"/>
      <c r="SK32" s="48"/>
      <c r="SL32" s="48"/>
      <c r="SM32" s="48"/>
      <c r="SN32" s="48"/>
      <c r="SO32" s="49"/>
      <c r="SP32" s="48"/>
      <c r="SQ32" s="48"/>
      <c r="SR32" s="48"/>
      <c r="SS32" s="48"/>
      <c r="ST32" s="48"/>
      <c r="SU32" s="48"/>
      <c r="SV32" s="48"/>
      <c r="SW32" s="48"/>
      <c r="SX32" s="48"/>
      <c r="SY32" s="48"/>
      <c r="SZ32" s="48"/>
      <c r="TA32" s="48"/>
      <c r="TB32" s="48"/>
      <c r="TC32" s="49"/>
      <c r="TD32" s="48"/>
      <c r="TE32" s="48"/>
      <c r="TF32" s="48"/>
      <c r="TG32" s="48"/>
      <c r="TH32" s="48"/>
      <c r="TI32" s="48"/>
      <c r="TJ32" s="48"/>
      <c r="TK32" s="48"/>
      <c r="TL32" s="48"/>
      <c r="TM32" s="48"/>
      <c r="TN32" s="48"/>
      <c r="TO32" s="48"/>
      <c r="TP32" s="48"/>
      <c r="TQ32" s="49"/>
      <c r="TR32" s="48"/>
      <c r="TS32" s="48"/>
      <c r="TT32" s="48"/>
      <c r="TU32" s="48"/>
      <c r="TV32" s="48"/>
      <c r="TW32" s="48"/>
      <c r="TX32" s="48"/>
      <c r="TY32" s="48"/>
      <c r="TZ32" s="48"/>
      <c r="UA32" s="48"/>
      <c r="UB32" s="48"/>
      <c r="UC32" s="48"/>
      <c r="UD32" s="48"/>
      <c r="UE32" s="49"/>
      <c r="UF32" s="48"/>
      <c r="UG32" s="48"/>
      <c r="UH32" s="48"/>
      <c r="UI32" s="48"/>
      <c r="UJ32" s="48"/>
      <c r="UK32" s="48"/>
      <c r="UL32" s="48"/>
      <c r="UM32" s="48"/>
      <c r="UN32" s="48"/>
      <c r="UO32" s="48"/>
      <c r="UP32" s="48"/>
      <c r="UQ32" s="48"/>
      <c r="UR32" s="48"/>
      <c r="US32" s="49"/>
      <c r="UT32" s="48"/>
      <c r="UU32" s="48"/>
      <c r="UV32" s="48"/>
      <c r="UW32" s="48"/>
      <c r="UX32" s="48"/>
      <c r="UY32" s="48"/>
      <c r="UZ32" s="48"/>
      <c r="VA32" s="48"/>
      <c r="VB32" s="48"/>
      <c r="VC32" s="48"/>
      <c r="VD32" s="48"/>
      <c r="VE32" s="48"/>
      <c r="VF32" s="48"/>
      <c r="VG32" s="49"/>
      <c r="VH32" s="48"/>
      <c r="VI32" s="48"/>
      <c r="VJ32" s="48"/>
      <c r="VK32" s="48"/>
      <c r="VL32" s="48"/>
      <c r="VM32" s="48"/>
      <c r="VN32" s="48"/>
      <c r="VO32" s="48"/>
      <c r="VP32" s="48"/>
      <c r="VQ32" s="48"/>
      <c r="VR32" s="48"/>
      <c r="VS32" s="48"/>
      <c r="VT32" s="48"/>
      <c r="VU32" s="49"/>
      <c r="VV32" s="48"/>
      <c r="VW32" s="48"/>
      <c r="VX32" s="48"/>
      <c r="VY32" s="48"/>
      <c r="VZ32" s="48"/>
      <c r="WA32" s="48"/>
      <c r="WB32" s="48"/>
      <c r="WC32" s="48"/>
      <c r="WD32" s="48"/>
      <c r="WE32" s="48"/>
      <c r="WF32" s="48"/>
      <c r="WG32" s="48"/>
      <c r="WH32" s="48"/>
      <c r="WI32" s="49"/>
      <c r="WJ32" s="48"/>
      <c r="WK32" s="48"/>
      <c r="WL32" s="48"/>
      <c r="WM32" s="48"/>
      <c r="WN32" s="48"/>
      <c r="WO32" s="48"/>
      <c r="WP32" s="48"/>
      <c r="WQ32" s="48"/>
      <c r="WR32" s="48"/>
      <c r="WS32" s="48"/>
      <c r="WT32" s="48"/>
      <c r="WU32" s="48"/>
      <c r="WV32" s="48"/>
      <c r="WW32" s="49"/>
      <c r="WX32" s="48"/>
      <c r="WY32" s="48"/>
      <c r="WZ32" s="48"/>
      <c r="XA32" s="48"/>
      <c r="XB32" s="48"/>
      <c r="XC32" s="48"/>
      <c r="XD32" s="48"/>
      <c r="XE32" s="48"/>
      <c r="XF32" s="48"/>
      <c r="XG32" s="48"/>
      <c r="XH32" s="48"/>
      <c r="XI32" s="48"/>
      <c r="XJ32" s="48"/>
      <c r="XK32" s="49"/>
      <c r="XL32" s="48"/>
      <c r="XM32" s="48"/>
      <c r="XN32" s="48"/>
      <c r="XO32" s="48"/>
      <c r="XP32" s="48"/>
      <c r="XQ32" s="48"/>
      <c r="XR32" s="48"/>
      <c r="XS32" s="48"/>
      <c r="XT32" s="48"/>
      <c r="XU32" s="48"/>
      <c r="XV32" s="48"/>
      <c r="XW32" s="48"/>
      <c r="XX32" s="48"/>
      <c r="XY32" s="49"/>
      <c r="XZ32" s="48"/>
      <c r="YA32" s="48"/>
      <c r="YB32" s="48"/>
      <c r="YC32" s="48"/>
      <c r="YD32" s="48"/>
      <c r="YE32" s="48"/>
      <c r="YF32" s="48"/>
      <c r="YG32" s="48"/>
      <c r="YH32" s="48"/>
      <c r="YI32" s="48"/>
      <c r="YJ32" s="48"/>
      <c r="YK32" s="48"/>
      <c r="YL32" s="48"/>
      <c r="YM32" s="49"/>
      <c r="YN32" s="48"/>
      <c r="YO32" s="48"/>
      <c r="YP32" s="48"/>
      <c r="YQ32" s="48"/>
      <c r="YR32" s="48"/>
      <c r="YS32" s="48"/>
      <c r="YT32" s="48"/>
      <c r="YU32" s="48"/>
      <c r="YV32" s="48"/>
      <c r="YW32" s="48"/>
      <c r="YX32" s="48"/>
      <c r="YY32" s="48"/>
      <c r="YZ32" s="48"/>
      <c r="ZA32" s="49"/>
      <c r="ZB32" s="48"/>
      <c r="ZC32" s="48"/>
      <c r="ZD32" s="48"/>
      <c r="ZE32" s="48"/>
      <c r="ZF32" s="48"/>
      <c r="ZG32" s="48"/>
      <c r="ZH32" s="48"/>
      <c r="ZI32" s="48"/>
      <c r="ZJ32" s="48"/>
      <c r="ZK32" s="48"/>
      <c r="ZL32" s="48"/>
      <c r="ZM32" s="48"/>
      <c r="ZN32" s="48"/>
      <c r="ZO32" s="49"/>
      <c r="ZP32" s="48"/>
      <c r="ZQ32" s="48"/>
      <c r="ZR32" s="48"/>
      <c r="ZS32" s="48"/>
      <c r="ZT32" s="48"/>
      <c r="ZU32" s="48"/>
      <c r="ZV32" s="48"/>
      <c r="ZW32" s="48"/>
      <c r="ZX32" s="48"/>
      <c r="ZY32" s="48"/>
      <c r="ZZ32" s="48"/>
      <c r="AAA32" s="48"/>
      <c r="AAB32" s="48"/>
      <c r="AAC32" s="49"/>
      <c r="AAD32" s="48"/>
      <c r="AAE32" s="48"/>
      <c r="AAF32" s="48"/>
      <c r="AAG32" s="48"/>
      <c r="AAH32" s="48"/>
      <c r="AAI32" s="48"/>
      <c r="AAJ32" s="48"/>
      <c r="AAK32" s="48"/>
      <c r="AAL32" s="48"/>
      <c r="AAM32" s="48"/>
      <c r="AAN32" s="48"/>
      <c r="AAO32" s="48"/>
      <c r="AAP32" s="48"/>
      <c r="AAQ32" s="49"/>
      <c r="AAR32" s="48"/>
      <c r="AAS32" s="48"/>
      <c r="AAT32" s="48"/>
      <c r="AAU32" s="48"/>
      <c r="AAV32" s="48"/>
      <c r="AAW32" s="48"/>
      <c r="AAX32" s="48"/>
      <c r="AAY32" s="48"/>
      <c r="AAZ32" s="48"/>
      <c r="ABA32" s="48"/>
      <c r="ABB32" s="48"/>
      <c r="ABC32" s="48"/>
      <c r="ABD32" s="48"/>
      <c r="ABE32" s="49"/>
      <c r="ABF32" s="48"/>
      <c r="ABG32" s="48"/>
      <c r="ABH32" s="48"/>
      <c r="ABI32" s="48"/>
      <c r="ABJ32" s="48"/>
      <c r="ABK32" s="48"/>
      <c r="ABL32" s="48"/>
      <c r="ABM32" s="48"/>
      <c r="ABN32" s="48"/>
      <c r="ABO32" s="48"/>
      <c r="ABP32" s="48"/>
      <c r="ABQ32" s="48"/>
      <c r="ABR32" s="48"/>
      <c r="ABS32" s="49"/>
      <c r="ABT32" s="48"/>
      <c r="ABU32" s="48"/>
      <c r="ABV32" s="48"/>
      <c r="ABW32" s="48"/>
      <c r="ABX32" s="48"/>
      <c r="ABY32" s="48"/>
      <c r="ABZ32" s="48"/>
      <c r="ACA32" s="48"/>
      <c r="ACB32" s="48"/>
      <c r="ACC32" s="48"/>
      <c r="ACD32" s="48"/>
      <c r="ACE32" s="48"/>
      <c r="ACF32" s="48"/>
      <c r="ACG32" s="49"/>
      <c r="ACH32" s="48"/>
      <c r="ACI32" s="48"/>
      <c r="ACJ32" s="48"/>
      <c r="ACK32" s="48"/>
      <c r="ACL32" s="48"/>
      <c r="ACM32" s="48"/>
      <c r="ACN32" s="48"/>
      <c r="ACO32" s="48"/>
      <c r="ACP32" s="48"/>
      <c r="ACQ32" s="48"/>
      <c r="ACR32" s="48"/>
      <c r="ACS32" s="48"/>
      <c r="ACT32" s="48"/>
      <c r="ACU32" s="49"/>
      <c r="ACV32" s="48"/>
      <c r="ACW32" s="48"/>
      <c r="ACX32" s="48"/>
      <c r="ACY32" s="48"/>
      <c r="ACZ32" s="48"/>
      <c r="ADA32" s="48"/>
      <c r="ADB32" s="48"/>
      <c r="ADC32" s="48"/>
      <c r="ADD32" s="48"/>
      <c r="ADE32" s="48"/>
      <c r="ADF32" s="48"/>
      <c r="ADG32" s="48"/>
      <c r="ADH32" s="48"/>
      <c r="ADI32" s="49"/>
      <c r="ADJ32" s="48"/>
      <c r="ADK32" s="48"/>
      <c r="ADL32" s="48"/>
      <c r="ADM32" s="48"/>
      <c r="ADN32" s="48"/>
      <c r="ADO32" s="48"/>
      <c r="ADP32" s="48"/>
      <c r="ADQ32" s="48"/>
      <c r="ADR32" s="48"/>
      <c r="ADS32" s="48"/>
      <c r="ADT32" s="48"/>
      <c r="ADU32" s="48"/>
      <c r="ADV32" s="48"/>
      <c r="ADW32" s="49"/>
      <c r="ADX32" s="48"/>
      <c r="ADY32" s="48"/>
      <c r="ADZ32" s="48"/>
      <c r="AEA32" s="48"/>
      <c r="AEB32" s="48"/>
      <c r="AEC32" s="48"/>
      <c r="AED32" s="48"/>
      <c r="AEE32" s="48"/>
      <c r="AEF32" s="48"/>
      <c r="AEG32" s="48"/>
      <c r="AEH32" s="48"/>
      <c r="AEI32" s="48"/>
      <c r="AEJ32" s="48"/>
      <c r="AEK32" s="49"/>
      <c r="AEL32" s="48"/>
      <c r="AEM32" s="48"/>
      <c r="AEN32" s="48"/>
      <c r="AEO32" s="48"/>
      <c r="AEP32" s="48"/>
      <c r="AEQ32" s="48"/>
      <c r="AER32" s="48"/>
      <c r="AES32" s="48"/>
      <c r="AET32" s="48"/>
      <c r="AEU32" s="48"/>
      <c r="AEV32" s="48"/>
      <c r="AEW32" s="48"/>
      <c r="AEX32" s="48"/>
      <c r="AEY32" s="49"/>
      <c r="AEZ32" s="48"/>
      <c r="AFA32" s="48"/>
      <c r="AFB32" s="48"/>
      <c r="AFC32" s="48"/>
      <c r="AFD32" s="48"/>
      <c r="AFE32" s="48"/>
      <c r="AFF32" s="48"/>
      <c r="AFG32" s="48"/>
      <c r="AFH32" s="48"/>
      <c r="AFI32" s="48"/>
      <c r="AFJ32" s="48"/>
      <c r="AFK32" s="48"/>
      <c r="AFL32" s="48"/>
      <c r="AFM32" s="49"/>
      <c r="AFN32" s="48"/>
      <c r="AFO32" s="48"/>
      <c r="AFP32" s="48"/>
      <c r="AFQ32" s="48"/>
      <c r="AFR32" s="48"/>
      <c r="AFS32" s="48"/>
      <c r="AFT32" s="48"/>
      <c r="AFU32" s="48"/>
      <c r="AFV32" s="48"/>
      <c r="AFW32" s="48"/>
      <c r="AFX32" s="48"/>
      <c r="AFY32" s="48"/>
      <c r="AFZ32" s="48"/>
      <c r="AGA32" s="49"/>
      <c r="AGB32" s="48"/>
      <c r="AGC32" s="48"/>
      <c r="AGD32" s="48"/>
      <c r="AGE32" s="48"/>
      <c r="AGF32" s="48"/>
      <c r="AGG32" s="48"/>
      <c r="AGH32" s="48"/>
      <c r="AGI32" s="48"/>
      <c r="AGJ32" s="48"/>
      <c r="AGK32" s="48"/>
      <c r="AGL32" s="48"/>
      <c r="AGM32" s="48"/>
      <c r="AGN32" s="48"/>
      <c r="AGO32" s="49"/>
      <c r="AGP32" s="48"/>
      <c r="AGQ32" s="48"/>
      <c r="AGR32" s="48"/>
      <c r="AGS32" s="48"/>
      <c r="AGT32" s="48"/>
      <c r="AGU32" s="48"/>
      <c r="AGV32" s="48"/>
      <c r="AGW32" s="48"/>
      <c r="AGX32" s="48"/>
      <c r="AGY32" s="48"/>
      <c r="AGZ32" s="48"/>
      <c r="AHA32" s="48"/>
      <c r="AHB32" s="48"/>
      <c r="AHC32" s="49"/>
      <c r="AHD32" s="48"/>
      <c r="AHE32" s="48"/>
      <c r="AHF32" s="48"/>
      <c r="AHG32" s="48"/>
      <c r="AHH32" s="48"/>
      <c r="AHI32" s="48"/>
      <c r="AHJ32" s="48"/>
      <c r="AHK32" s="48"/>
      <c r="AHL32" s="48"/>
      <c r="AHM32" s="48"/>
      <c r="AHN32" s="48"/>
      <c r="AHO32" s="48"/>
      <c r="AHP32" s="48"/>
      <c r="AHQ32" s="49"/>
      <c r="AHR32" s="48"/>
      <c r="AHS32" s="48"/>
      <c r="AHT32" s="48"/>
      <c r="AHU32" s="48"/>
      <c r="AHV32" s="48"/>
      <c r="AHW32" s="48"/>
      <c r="AHX32" s="48"/>
      <c r="AHY32" s="48"/>
      <c r="AHZ32" s="48"/>
      <c r="AIA32" s="48"/>
      <c r="AIB32" s="48"/>
      <c r="AIC32" s="48"/>
      <c r="AID32" s="48"/>
      <c r="AIE32" s="49"/>
      <c r="AIF32" s="48"/>
      <c r="AIG32" s="48"/>
      <c r="AIH32" s="48"/>
      <c r="AII32" s="48"/>
      <c r="AIJ32" s="48"/>
      <c r="AIK32" s="48"/>
      <c r="AIL32" s="48"/>
      <c r="AIM32" s="48"/>
      <c r="AIN32" s="48"/>
      <c r="AIO32" s="48"/>
      <c r="AIP32" s="48"/>
      <c r="AIQ32" s="48"/>
      <c r="AIR32" s="48"/>
      <c r="AIS32" s="49"/>
      <c r="AIT32" s="48"/>
      <c r="AIU32" s="48"/>
      <c r="AIV32" s="48"/>
      <c r="AIW32" s="48"/>
      <c r="AIX32" s="48"/>
      <c r="AIY32" s="48"/>
      <c r="AIZ32" s="48"/>
      <c r="AJA32" s="48"/>
      <c r="AJB32" s="48"/>
      <c r="AJC32" s="48"/>
      <c r="AJD32" s="48"/>
      <c r="AJE32" s="48"/>
      <c r="AJF32" s="48"/>
      <c r="AJG32" s="49"/>
      <c r="AJH32" s="48"/>
      <c r="AJI32" s="48"/>
      <c r="AJJ32" s="48"/>
      <c r="AJK32" s="48"/>
      <c r="AJL32" s="48"/>
      <c r="AJM32" s="48"/>
      <c r="AJN32" s="48"/>
      <c r="AJO32" s="48"/>
      <c r="AJP32" s="48"/>
      <c r="AJQ32" s="48"/>
      <c r="AJR32" s="48"/>
      <c r="AJS32" s="48"/>
      <c r="AJT32" s="48"/>
      <c r="AJU32" s="49"/>
      <c r="AJV32" s="48"/>
      <c r="AJW32" s="48"/>
      <c r="AJX32" s="48"/>
      <c r="AJY32" s="48"/>
      <c r="AJZ32" s="48"/>
      <c r="AKA32" s="48"/>
      <c r="AKB32" s="48"/>
      <c r="AKC32" s="48"/>
      <c r="AKD32" s="48"/>
      <c r="AKE32" s="48"/>
      <c r="AKF32" s="48"/>
      <c r="AKG32" s="48"/>
      <c r="AKH32" s="48"/>
      <c r="AKI32" s="49"/>
      <c r="AKJ32" s="48"/>
      <c r="AKK32" s="48"/>
      <c r="AKL32" s="48"/>
      <c r="AKM32" s="48"/>
      <c r="AKN32" s="48"/>
      <c r="AKO32" s="48"/>
      <c r="AKP32" s="48"/>
      <c r="AKQ32" s="48"/>
      <c r="AKR32" s="48"/>
      <c r="AKS32" s="48"/>
      <c r="AKT32" s="48"/>
      <c r="AKU32" s="48"/>
      <c r="AKV32" s="48"/>
      <c r="AKW32" s="49"/>
      <c r="AKX32" s="48"/>
      <c r="AKY32" s="48"/>
      <c r="AKZ32" s="48"/>
      <c r="ALA32" s="48"/>
      <c r="ALB32" s="48"/>
      <c r="ALC32" s="48"/>
      <c r="ALD32" s="48"/>
      <c r="ALE32" s="48"/>
      <c r="ALF32" s="48"/>
      <c r="ALG32" s="48"/>
      <c r="ALH32" s="48"/>
      <c r="ALI32" s="48"/>
      <c r="ALJ32" s="48"/>
      <c r="ALK32" s="49"/>
      <c r="ALL32" s="48"/>
      <c r="ALM32" s="48"/>
      <c r="ALN32" s="48"/>
      <c r="ALO32" s="48"/>
      <c r="ALP32" s="48"/>
      <c r="ALQ32" s="48"/>
      <c r="ALR32" s="48"/>
      <c r="ALS32" s="48"/>
      <c r="ALT32" s="48"/>
      <c r="ALU32" s="48"/>
      <c r="ALV32" s="48"/>
      <c r="ALW32" s="48"/>
      <c r="ALX32" s="48"/>
      <c r="ALY32" s="49"/>
      <c r="ALZ32" s="48"/>
      <c r="AMA32" s="48"/>
      <c r="AMB32" s="48"/>
      <c r="AMC32" s="48"/>
      <c r="AMD32" s="48"/>
      <c r="AME32" s="48"/>
      <c r="AMF32" s="48"/>
      <c r="AMG32" s="48"/>
      <c r="AMH32" s="48"/>
      <c r="AMI32" s="48"/>
      <c r="AMJ32" s="48"/>
      <c r="AMK32" s="48"/>
      <c r="AML32" s="48"/>
      <c r="AMM32" s="49"/>
      <c r="AMN32" s="48"/>
      <c r="AMO32" s="48"/>
      <c r="AMP32" s="48"/>
      <c r="AMQ32" s="48"/>
      <c r="AMR32" s="48"/>
      <c r="AMS32" s="48"/>
      <c r="AMT32" s="48"/>
      <c r="AMU32" s="48"/>
      <c r="AMV32" s="48"/>
      <c r="AMW32" s="48"/>
      <c r="AMX32" s="48"/>
      <c r="AMY32" s="48"/>
      <c r="AMZ32" s="48"/>
      <c r="ANA32" s="49"/>
      <c r="ANB32" s="48"/>
      <c r="ANC32" s="48"/>
      <c r="AND32" s="48"/>
      <c r="ANE32" s="48"/>
      <c r="ANF32" s="48"/>
      <c r="ANG32" s="48"/>
      <c r="ANH32" s="48"/>
      <c r="ANI32" s="48"/>
      <c r="ANJ32" s="48"/>
      <c r="ANK32" s="48"/>
      <c r="ANL32" s="48"/>
      <c r="ANM32" s="48"/>
      <c r="ANN32" s="48"/>
      <c r="ANO32" s="49"/>
      <c r="ANP32" s="48"/>
      <c r="ANQ32" s="48"/>
      <c r="ANR32" s="48"/>
      <c r="ANS32" s="48"/>
      <c r="ANT32" s="48"/>
      <c r="ANU32" s="48"/>
      <c r="ANV32" s="48"/>
      <c r="ANW32" s="48"/>
      <c r="ANX32" s="48"/>
      <c r="ANY32" s="48"/>
      <c r="ANZ32" s="48"/>
      <c r="AOA32" s="48"/>
      <c r="AOB32" s="48"/>
      <c r="AOC32" s="49"/>
      <c r="AOD32" s="48"/>
      <c r="AOE32" s="48"/>
      <c r="AOF32" s="48"/>
      <c r="AOG32" s="48"/>
      <c r="AOH32" s="48"/>
      <c r="AOI32" s="48"/>
      <c r="AOJ32" s="48"/>
      <c r="AOK32" s="48"/>
      <c r="AOL32" s="48"/>
      <c r="AOM32" s="48"/>
      <c r="AON32" s="48"/>
      <c r="AOO32" s="48"/>
      <c r="AOP32" s="48"/>
      <c r="AOQ32" s="49"/>
      <c r="AOR32" s="48"/>
      <c r="AOS32" s="48"/>
      <c r="AOT32" s="48"/>
      <c r="AOU32" s="48"/>
      <c r="AOV32" s="48"/>
      <c r="AOW32" s="48"/>
      <c r="AOX32" s="48"/>
      <c r="AOY32" s="48"/>
      <c r="AOZ32" s="48"/>
      <c r="APA32" s="48"/>
      <c r="APB32" s="48"/>
      <c r="APC32" s="48"/>
      <c r="APD32" s="48"/>
      <c r="APE32" s="49"/>
      <c r="APF32" s="48"/>
      <c r="APG32" s="48"/>
      <c r="APH32" s="48"/>
      <c r="API32" s="48"/>
      <c r="APJ32" s="48"/>
      <c r="APK32" s="48"/>
      <c r="APL32" s="48"/>
      <c r="APM32" s="48"/>
      <c r="APN32" s="48"/>
      <c r="APO32" s="48"/>
      <c r="APP32" s="48"/>
      <c r="APQ32" s="48"/>
      <c r="APR32" s="48"/>
      <c r="APS32" s="49"/>
      <c r="APT32" s="48"/>
      <c r="APU32" s="48"/>
      <c r="APV32" s="48"/>
      <c r="APW32" s="48"/>
      <c r="APX32" s="48"/>
      <c r="APY32" s="48"/>
      <c r="APZ32" s="48"/>
      <c r="AQA32" s="48"/>
      <c r="AQB32" s="48"/>
      <c r="AQC32" s="48"/>
      <c r="AQD32" s="48"/>
      <c r="AQE32" s="48"/>
      <c r="AQF32" s="48"/>
      <c r="AQG32" s="49"/>
      <c r="AQH32" s="48"/>
      <c r="AQI32" s="48"/>
      <c r="AQJ32" s="48"/>
      <c r="AQK32" s="48"/>
      <c r="AQL32" s="48"/>
      <c r="AQM32" s="48"/>
      <c r="AQN32" s="48"/>
      <c r="AQO32" s="48"/>
      <c r="AQP32" s="48"/>
      <c r="AQQ32" s="48"/>
      <c r="AQR32" s="48"/>
      <c r="AQS32" s="48"/>
      <c r="AQT32" s="48"/>
      <c r="AQU32" s="49"/>
      <c r="AQV32" s="48"/>
      <c r="AQW32" s="48"/>
      <c r="AQX32" s="48"/>
      <c r="AQY32" s="48"/>
      <c r="AQZ32" s="48"/>
      <c r="ARA32" s="48"/>
      <c r="ARB32" s="48"/>
      <c r="ARC32" s="48"/>
      <c r="ARD32" s="48"/>
      <c r="ARE32" s="48"/>
      <c r="ARF32" s="48"/>
      <c r="ARG32" s="48"/>
      <c r="ARH32" s="48"/>
      <c r="ARI32" s="49"/>
      <c r="ARJ32" s="48"/>
      <c r="ARK32" s="48"/>
      <c r="ARL32" s="48"/>
      <c r="ARM32" s="48"/>
      <c r="ARN32" s="48"/>
      <c r="ARO32" s="48"/>
      <c r="ARP32" s="48"/>
      <c r="ARQ32" s="48"/>
      <c r="ARR32" s="48"/>
      <c r="ARS32" s="48"/>
      <c r="ART32" s="48"/>
      <c r="ARU32" s="48"/>
      <c r="ARV32" s="48"/>
      <c r="ARW32" s="49"/>
      <c r="ARX32" s="48"/>
      <c r="ARY32" s="48"/>
      <c r="ARZ32" s="48"/>
      <c r="ASA32" s="48"/>
      <c r="ASB32" s="48"/>
      <c r="ASC32" s="48"/>
      <c r="ASD32" s="48"/>
      <c r="ASE32" s="48"/>
      <c r="ASF32" s="48"/>
      <c r="ASG32" s="48"/>
      <c r="ASH32" s="48"/>
      <c r="ASI32" s="48"/>
      <c r="ASJ32" s="48"/>
      <c r="ASK32" s="49"/>
      <c r="ASL32" s="48"/>
      <c r="ASM32" s="48"/>
      <c r="ASN32" s="48"/>
      <c r="ASO32" s="48"/>
      <c r="ASP32" s="48"/>
      <c r="ASQ32" s="48"/>
      <c r="ASR32" s="48"/>
      <c r="ASS32" s="48"/>
      <c r="AST32" s="48"/>
      <c r="ASU32" s="48"/>
      <c r="ASV32" s="48"/>
      <c r="ASW32" s="48"/>
      <c r="ASX32" s="48"/>
      <c r="ASY32" s="49"/>
      <c r="ASZ32" s="48"/>
      <c r="ATA32" s="48"/>
      <c r="ATB32" s="48"/>
      <c r="ATC32" s="48"/>
      <c r="ATD32" s="48"/>
      <c r="ATE32" s="48"/>
      <c r="ATF32" s="48"/>
      <c r="ATG32" s="48"/>
      <c r="ATH32" s="48"/>
      <c r="ATI32" s="48"/>
      <c r="ATJ32" s="48"/>
      <c r="ATK32" s="48"/>
      <c r="ATL32" s="48"/>
      <c r="ATM32" s="49"/>
      <c r="ATN32" s="48"/>
      <c r="ATO32" s="48"/>
      <c r="ATP32" s="48"/>
      <c r="ATQ32" s="48"/>
      <c r="ATR32" s="48"/>
      <c r="ATS32" s="48"/>
      <c r="ATT32" s="48"/>
      <c r="ATU32" s="48"/>
      <c r="ATV32" s="48"/>
      <c r="ATW32" s="48"/>
      <c r="ATX32" s="48"/>
      <c r="ATY32" s="48"/>
      <c r="ATZ32" s="48"/>
      <c r="AUA32" s="49"/>
      <c r="AUB32" s="48"/>
      <c r="AUC32" s="48"/>
      <c r="AUD32" s="48"/>
      <c r="AUE32" s="48"/>
      <c r="AUF32" s="48"/>
      <c r="AUG32" s="48"/>
      <c r="AUH32" s="48"/>
      <c r="AUI32" s="48"/>
      <c r="AUJ32" s="48"/>
      <c r="AUK32" s="48"/>
      <c r="AUL32" s="48"/>
      <c r="AUM32" s="48"/>
      <c r="AUN32" s="48"/>
      <c r="AUO32" s="49"/>
      <c r="AUP32" s="48"/>
      <c r="AUQ32" s="48"/>
      <c r="AUR32" s="48"/>
      <c r="AUS32" s="48"/>
      <c r="AUT32" s="48"/>
      <c r="AUU32" s="48"/>
      <c r="AUV32" s="48"/>
      <c r="AUW32" s="48"/>
      <c r="AUX32" s="48"/>
      <c r="AUY32" s="48"/>
      <c r="AUZ32" s="48"/>
      <c r="AVA32" s="48"/>
      <c r="AVB32" s="48"/>
      <c r="AVC32" s="49"/>
      <c r="AVD32" s="48"/>
      <c r="AVE32" s="48"/>
      <c r="AVF32" s="48"/>
      <c r="AVG32" s="48"/>
      <c r="AVH32" s="48"/>
      <c r="AVI32" s="48"/>
      <c r="AVJ32" s="48"/>
      <c r="AVK32" s="48"/>
      <c r="AVL32" s="48"/>
      <c r="AVM32" s="48"/>
      <c r="AVN32" s="48"/>
      <c r="AVO32" s="48"/>
      <c r="AVP32" s="48"/>
      <c r="AVQ32" s="49"/>
      <c r="AVR32" s="48"/>
      <c r="AVS32" s="48"/>
      <c r="AVT32" s="48"/>
      <c r="AVU32" s="48"/>
      <c r="AVV32" s="48"/>
      <c r="AVW32" s="48"/>
      <c r="AVX32" s="48"/>
      <c r="AVY32" s="48"/>
      <c r="AVZ32" s="48"/>
      <c r="AWA32" s="48"/>
      <c r="AWB32" s="48"/>
      <c r="AWC32" s="48"/>
      <c r="AWD32" s="48"/>
      <c r="AWE32" s="49"/>
      <c r="AWF32" s="48"/>
      <c r="AWG32" s="48"/>
      <c r="AWH32" s="48"/>
      <c r="AWI32" s="48"/>
      <c r="AWJ32" s="48"/>
      <c r="AWK32" s="48"/>
      <c r="AWL32" s="48"/>
      <c r="AWM32" s="48"/>
      <c r="AWN32" s="48"/>
      <c r="AWO32" s="48"/>
      <c r="AWP32" s="48"/>
      <c r="AWQ32" s="48"/>
      <c r="AWR32" s="48"/>
      <c r="AWS32" s="49"/>
      <c r="AWT32" s="48"/>
      <c r="AWU32" s="48"/>
      <c r="AWV32" s="48"/>
      <c r="AWW32" s="48"/>
      <c r="AWX32" s="48"/>
      <c r="AWY32" s="48"/>
      <c r="AWZ32" s="48"/>
      <c r="AXA32" s="48"/>
      <c r="AXB32" s="48"/>
      <c r="AXC32" s="48"/>
      <c r="AXD32" s="48"/>
      <c r="AXE32" s="48"/>
      <c r="AXF32" s="48"/>
      <c r="AXG32" s="49"/>
      <c r="AXH32" s="48"/>
      <c r="AXI32" s="48"/>
      <c r="AXJ32" s="48"/>
      <c r="AXK32" s="48"/>
      <c r="AXL32" s="48"/>
      <c r="AXM32" s="48"/>
      <c r="AXN32" s="48"/>
      <c r="AXO32" s="48"/>
      <c r="AXP32" s="48"/>
      <c r="AXQ32" s="48"/>
      <c r="AXR32" s="48"/>
      <c r="AXS32" s="48"/>
      <c r="AXT32" s="48"/>
      <c r="AXU32" s="49"/>
      <c r="AXV32" s="48"/>
      <c r="AXW32" s="48"/>
      <c r="AXX32" s="48"/>
      <c r="AXY32" s="48"/>
      <c r="AXZ32" s="48"/>
      <c r="AYA32" s="48"/>
      <c r="AYB32" s="48"/>
      <c r="AYC32" s="48"/>
      <c r="AYD32" s="48"/>
      <c r="AYE32" s="48"/>
      <c r="AYF32" s="48"/>
      <c r="AYG32" s="48"/>
      <c r="AYH32" s="48"/>
      <c r="AYI32" s="49"/>
      <c r="AYJ32" s="48"/>
      <c r="AYK32" s="48"/>
      <c r="AYL32" s="48"/>
      <c r="AYM32" s="48"/>
      <c r="AYN32" s="48"/>
      <c r="AYO32" s="48"/>
      <c r="AYP32" s="48"/>
      <c r="AYQ32" s="48"/>
      <c r="AYR32" s="48"/>
      <c r="AYS32" s="48"/>
      <c r="AYT32" s="48"/>
      <c r="AYU32" s="48"/>
      <c r="AYV32" s="48"/>
      <c r="AYW32" s="49"/>
      <c r="AYX32" s="48"/>
      <c r="AYY32" s="48"/>
      <c r="AYZ32" s="48"/>
      <c r="AZA32" s="48"/>
      <c r="AZB32" s="48"/>
      <c r="AZC32" s="48"/>
      <c r="AZD32" s="48"/>
      <c r="AZE32" s="48"/>
      <c r="AZF32" s="48"/>
      <c r="AZG32" s="48"/>
      <c r="AZH32" s="48"/>
      <c r="AZI32" s="48"/>
      <c r="AZJ32" s="48"/>
      <c r="AZK32" s="49"/>
      <c r="AZL32" s="48"/>
      <c r="AZM32" s="48"/>
      <c r="AZN32" s="48"/>
      <c r="AZO32" s="48"/>
      <c r="AZP32" s="48"/>
      <c r="AZQ32" s="48"/>
      <c r="AZR32" s="48"/>
      <c r="AZS32" s="48"/>
      <c r="AZT32" s="48"/>
      <c r="AZU32" s="48"/>
      <c r="AZV32" s="48"/>
      <c r="AZW32" s="48"/>
      <c r="AZX32" s="48"/>
      <c r="AZY32" s="49"/>
      <c r="AZZ32" s="48"/>
      <c r="BAA32" s="48"/>
      <c r="BAB32" s="48"/>
      <c r="BAC32" s="48"/>
      <c r="BAD32" s="48"/>
      <c r="BAE32" s="48"/>
      <c r="BAF32" s="48"/>
      <c r="BAG32" s="48"/>
      <c r="BAH32" s="48"/>
      <c r="BAI32" s="48"/>
      <c r="BAJ32" s="48"/>
      <c r="BAK32" s="48"/>
      <c r="BAL32" s="48"/>
      <c r="BAM32" s="49"/>
      <c r="BAN32" s="48"/>
      <c r="BAO32" s="48"/>
      <c r="BAP32" s="48"/>
      <c r="BAQ32" s="48"/>
      <c r="BAR32" s="48"/>
      <c r="BAS32" s="48"/>
      <c r="BAT32" s="48"/>
      <c r="BAU32" s="48"/>
      <c r="BAV32" s="48"/>
      <c r="BAW32" s="48"/>
      <c r="BAX32" s="48"/>
      <c r="BAY32" s="48"/>
      <c r="BAZ32" s="48"/>
      <c r="BBA32" s="49"/>
      <c r="BBB32" s="48"/>
      <c r="BBC32" s="48"/>
      <c r="BBD32" s="48"/>
      <c r="BBE32" s="48"/>
      <c r="BBF32" s="48"/>
      <c r="BBG32" s="48"/>
      <c r="BBH32" s="48"/>
      <c r="BBI32" s="48"/>
      <c r="BBJ32" s="48"/>
      <c r="BBK32" s="48"/>
      <c r="BBL32" s="48"/>
      <c r="BBM32" s="48"/>
      <c r="BBN32" s="48"/>
      <c r="BBO32" s="49"/>
      <c r="BBP32" s="48"/>
      <c r="BBQ32" s="48"/>
      <c r="BBR32" s="48"/>
      <c r="BBS32" s="48"/>
      <c r="BBT32" s="48"/>
      <c r="BBU32" s="48"/>
      <c r="BBV32" s="48"/>
      <c r="BBW32" s="48"/>
      <c r="BBX32" s="48"/>
      <c r="BBY32" s="48"/>
      <c r="BBZ32" s="48"/>
      <c r="BCA32" s="48"/>
      <c r="BCB32" s="48"/>
      <c r="BCC32" s="49"/>
      <c r="BCD32" s="48"/>
      <c r="BCE32" s="48"/>
      <c r="BCF32" s="48"/>
      <c r="BCG32" s="48"/>
      <c r="BCH32" s="48"/>
      <c r="BCI32" s="48"/>
      <c r="BCJ32" s="48"/>
      <c r="BCK32" s="48"/>
      <c r="BCL32" s="48"/>
      <c r="BCM32" s="48"/>
      <c r="BCN32" s="48"/>
      <c r="BCO32" s="48"/>
      <c r="BCP32" s="48"/>
      <c r="BCQ32" s="49"/>
      <c r="BCR32" s="48"/>
      <c r="BCS32" s="48"/>
      <c r="BCT32" s="48"/>
      <c r="BCU32" s="48"/>
      <c r="BCV32" s="48"/>
      <c r="BCW32" s="48"/>
      <c r="BCX32" s="48"/>
      <c r="BCY32" s="48"/>
      <c r="BCZ32" s="48"/>
      <c r="BDA32" s="48"/>
      <c r="BDB32" s="48"/>
      <c r="BDC32" s="48"/>
      <c r="BDD32" s="48"/>
      <c r="BDE32" s="49"/>
      <c r="BDF32" s="48"/>
      <c r="BDG32" s="48"/>
      <c r="BDH32" s="48"/>
      <c r="BDI32" s="48"/>
      <c r="BDJ32" s="48"/>
      <c r="BDK32" s="48"/>
      <c r="BDL32" s="48"/>
      <c r="BDM32" s="48"/>
      <c r="BDN32" s="48"/>
      <c r="BDO32" s="48"/>
      <c r="BDP32" s="48"/>
      <c r="BDQ32" s="48"/>
      <c r="BDR32" s="48"/>
      <c r="BDS32" s="49"/>
      <c r="BDT32" s="48"/>
      <c r="BDU32" s="48"/>
      <c r="BDV32" s="48"/>
      <c r="BDW32" s="48"/>
      <c r="BDX32" s="48"/>
      <c r="BDY32" s="48"/>
      <c r="BDZ32" s="48"/>
      <c r="BEA32" s="48"/>
      <c r="BEB32" s="48"/>
      <c r="BEC32" s="48"/>
      <c r="BED32" s="48"/>
      <c r="BEE32" s="48"/>
      <c r="BEF32" s="48"/>
      <c r="BEG32" s="49"/>
      <c r="BEH32" s="48"/>
      <c r="BEI32" s="48"/>
      <c r="BEJ32" s="48"/>
      <c r="BEK32" s="48"/>
      <c r="BEL32" s="48"/>
      <c r="BEM32" s="48"/>
      <c r="BEN32" s="48"/>
      <c r="BEO32" s="48"/>
      <c r="BEP32" s="48"/>
      <c r="BEQ32" s="48"/>
      <c r="BER32" s="48"/>
      <c r="BES32" s="48"/>
      <c r="BET32" s="48"/>
      <c r="BEU32" s="49"/>
      <c r="BEV32" s="48"/>
      <c r="BEW32" s="48"/>
      <c r="BEX32" s="48"/>
      <c r="BEY32" s="48"/>
      <c r="BEZ32" s="48"/>
      <c r="BFA32" s="48"/>
      <c r="BFB32" s="48"/>
      <c r="BFC32" s="48"/>
      <c r="BFD32" s="48"/>
      <c r="BFE32" s="48"/>
      <c r="BFF32" s="48"/>
      <c r="BFG32" s="48"/>
      <c r="BFH32" s="48"/>
      <c r="BFI32" s="49"/>
      <c r="BFJ32" s="48"/>
      <c r="BFK32" s="48"/>
      <c r="BFL32" s="48"/>
      <c r="BFM32" s="48"/>
      <c r="BFN32" s="48"/>
      <c r="BFO32" s="48"/>
      <c r="BFP32" s="48"/>
      <c r="BFQ32" s="48"/>
      <c r="BFR32" s="48"/>
      <c r="BFS32" s="48"/>
      <c r="BFT32" s="48"/>
      <c r="BFU32" s="48"/>
      <c r="BFV32" s="48"/>
      <c r="BFW32" s="49"/>
      <c r="BFX32" s="48"/>
      <c r="BFY32" s="48"/>
      <c r="BFZ32" s="48"/>
      <c r="BGA32" s="48"/>
      <c r="BGB32" s="48"/>
      <c r="BGC32" s="48"/>
      <c r="BGD32" s="48"/>
      <c r="BGE32" s="48"/>
      <c r="BGF32" s="48"/>
      <c r="BGG32" s="48"/>
      <c r="BGH32" s="48"/>
      <c r="BGI32" s="48"/>
      <c r="BGJ32" s="48"/>
      <c r="BGK32" s="49"/>
      <c r="BGL32" s="48"/>
      <c r="BGM32" s="48"/>
      <c r="BGN32" s="48"/>
      <c r="BGO32" s="48"/>
      <c r="BGP32" s="48"/>
      <c r="BGQ32" s="48"/>
      <c r="BGR32" s="48"/>
      <c r="BGS32" s="48"/>
      <c r="BGT32" s="48"/>
      <c r="BGU32" s="48"/>
      <c r="BGV32" s="48"/>
      <c r="BGW32" s="48"/>
      <c r="BGX32" s="48"/>
      <c r="BGY32" s="49"/>
      <c r="BGZ32" s="48"/>
      <c r="BHA32" s="48"/>
      <c r="BHB32" s="48"/>
      <c r="BHC32" s="48"/>
      <c r="BHD32" s="48"/>
      <c r="BHE32" s="48"/>
      <c r="BHF32" s="48"/>
      <c r="BHG32" s="48"/>
      <c r="BHH32" s="48"/>
      <c r="BHI32" s="48"/>
      <c r="BHJ32" s="48"/>
      <c r="BHK32" s="48"/>
      <c r="BHL32" s="48"/>
      <c r="BHM32" s="49"/>
      <c r="BHN32" s="48"/>
      <c r="BHO32" s="48"/>
      <c r="BHP32" s="48"/>
      <c r="BHQ32" s="48"/>
      <c r="BHR32" s="48"/>
      <c r="BHS32" s="48"/>
      <c r="BHT32" s="48"/>
      <c r="BHU32" s="48"/>
      <c r="BHV32" s="48"/>
      <c r="BHW32" s="48"/>
      <c r="BHX32" s="48"/>
      <c r="BHY32" s="48"/>
      <c r="BHZ32" s="48"/>
      <c r="BIA32" s="49"/>
      <c r="BIB32" s="48"/>
      <c r="BIC32" s="48"/>
      <c r="BID32" s="48"/>
      <c r="BIE32" s="48"/>
      <c r="BIF32" s="48"/>
      <c r="BIG32" s="48"/>
      <c r="BIH32" s="48"/>
      <c r="BII32" s="48"/>
      <c r="BIJ32" s="48"/>
      <c r="BIK32" s="48"/>
      <c r="BIL32" s="48"/>
      <c r="BIM32" s="48"/>
      <c r="BIN32" s="48"/>
      <c r="BIO32" s="49"/>
      <c r="BIP32" s="48"/>
      <c r="BIQ32" s="48"/>
      <c r="BIR32" s="48"/>
      <c r="BIS32" s="48"/>
      <c r="BIT32" s="48"/>
      <c r="BIU32" s="48"/>
      <c r="BIV32" s="48"/>
      <c r="BIW32" s="48"/>
      <c r="BIX32" s="48"/>
      <c r="BIY32" s="48"/>
      <c r="BIZ32" s="48"/>
      <c r="BJA32" s="48"/>
      <c r="BJB32" s="48"/>
      <c r="BJC32" s="49"/>
      <c r="BJD32" s="48"/>
      <c r="BJE32" s="48"/>
      <c r="BJF32" s="48"/>
      <c r="BJG32" s="48"/>
      <c r="BJH32" s="48"/>
      <c r="BJI32" s="48"/>
      <c r="BJJ32" s="48"/>
      <c r="BJK32" s="48"/>
      <c r="BJL32" s="48"/>
      <c r="BJM32" s="48"/>
      <c r="BJN32" s="48"/>
      <c r="BJO32" s="48"/>
      <c r="BJP32" s="48"/>
      <c r="BJQ32" s="49"/>
      <c r="BJR32" s="48"/>
      <c r="BJS32" s="48"/>
      <c r="BJT32" s="48"/>
      <c r="BJU32" s="48"/>
      <c r="BJV32" s="48"/>
      <c r="BJW32" s="48"/>
      <c r="BJX32" s="48"/>
      <c r="BJY32" s="48"/>
      <c r="BJZ32" s="48"/>
      <c r="BKA32" s="48"/>
      <c r="BKB32" s="48"/>
      <c r="BKC32" s="48"/>
      <c r="BKD32" s="48"/>
      <c r="BKE32" s="49"/>
      <c r="BKF32" s="48"/>
      <c r="BKG32" s="48"/>
      <c r="BKH32" s="48"/>
      <c r="BKI32" s="48"/>
      <c r="BKJ32" s="48"/>
      <c r="BKK32" s="48"/>
      <c r="BKL32" s="48"/>
      <c r="BKM32" s="48"/>
      <c r="BKN32" s="48"/>
      <c r="BKO32" s="48"/>
      <c r="BKP32" s="48"/>
      <c r="BKQ32" s="48"/>
      <c r="BKR32" s="48"/>
      <c r="BKS32" s="49"/>
      <c r="BKT32" s="48"/>
      <c r="BKU32" s="48"/>
      <c r="BKV32" s="48"/>
      <c r="BKW32" s="48"/>
      <c r="BKX32" s="48"/>
      <c r="BKY32" s="48"/>
      <c r="BKZ32" s="48"/>
      <c r="BLA32" s="48"/>
      <c r="BLB32" s="48"/>
      <c r="BLC32" s="48"/>
      <c r="BLD32" s="48"/>
      <c r="BLE32" s="48"/>
      <c r="BLF32" s="48"/>
      <c r="BLG32" s="49"/>
      <c r="BLH32" s="48"/>
      <c r="BLI32" s="48"/>
      <c r="BLJ32" s="48"/>
      <c r="BLK32" s="48"/>
      <c r="BLL32" s="48"/>
      <c r="BLM32" s="48"/>
      <c r="BLN32" s="48"/>
      <c r="BLO32" s="48"/>
      <c r="BLP32" s="48"/>
      <c r="BLQ32" s="48"/>
      <c r="BLR32" s="48"/>
      <c r="BLS32" s="48"/>
      <c r="BLT32" s="48"/>
      <c r="BLU32" s="49"/>
      <c r="BLV32" s="48"/>
      <c r="BLW32" s="48"/>
      <c r="BLX32" s="48"/>
      <c r="BLY32" s="48"/>
      <c r="BLZ32" s="48"/>
      <c r="BMA32" s="48"/>
      <c r="BMB32" s="48"/>
      <c r="BMC32" s="48"/>
      <c r="BMD32" s="48"/>
      <c r="BME32" s="48"/>
      <c r="BMF32" s="48"/>
      <c r="BMG32" s="48"/>
      <c r="BMH32" s="48"/>
      <c r="BMI32" s="49"/>
      <c r="BMJ32" s="48"/>
      <c r="BMK32" s="48"/>
      <c r="BML32" s="48"/>
      <c r="BMM32" s="48"/>
      <c r="BMN32" s="48"/>
      <c r="BMO32" s="48"/>
      <c r="BMP32" s="48"/>
      <c r="BMQ32" s="48"/>
      <c r="BMR32" s="48"/>
      <c r="BMS32" s="48"/>
      <c r="BMT32" s="48"/>
      <c r="BMU32" s="48"/>
      <c r="BMV32" s="48"/>
      <c r="BMW32" s="49"/>
      <c r="BMX32" s="48"/>
      <c r="BMY32" s="48"/>
      <c r="BMZ32" s="48"/>
      <c r="BNA32" s="48"/>
      <c r="BNB32" s="48"/>
      <c r="BNC32" s="48"/>
      <c r="BND32" s="48"/>
      <c r="BNE32" s="48"/>
      <c r="BNF32" s="48"/>
      <c r="BNG32" s="48"/>
      <c r="BNH32" s="48"/>
      <c r="BNI32" s="48"/>
      <c r="BNJ32" s="48"/>
      <c r="BNK32" s="49"/>
      <c r="BNL32" s="48"/>
      <c r="BNM32" s="48"/>
      <c r="BNN32" s="48"/>
      <c r="BNO32" s="48"/>
      <c r="BNP32" s="48"/>
      <c r="BNQ32" s="48"/>
      <c r="BNR32" s="48"/>
      <c r="BNS32" s="48"/>
      <c r="BNT32" s="48"/>
      <c r="BNU32" s="48"/>
      <c r="BNV32" s="48"/>
      <c r="BNW32" s="48"/>
      <c r="BNX32" s="48"/>
      <c r="BNY32" s="49"/>
      <c r="BNZ32" s="48"/>
      <c r="BOA32" s="48"/>
      <c r="BOB32" s="48"/>
      <c r="BOC32" s="48"/>
      <c r="BOD32" s="48"/>
      <c r="BOE32" s="48"/>
      <c r="BOF32" s="48"/>
      <c r="BOG32" s="48"/>
      <c r="BOH32" s="48"/>
      <c r="BOI32" s="48"/>
      <c r="BOJ32" s="48"/>
      <c r="BOK32" s="48"/>
      <c r="BOL32" s="48"/>
      <c r="BOM32" s="49"/>
      <c r="BON32" s="48"/>
      <c r="BOO32" s="48"/>
      <c r="BOP32" s="48"/>
      <c r="BOQ32" s="48"/>
      <c r="BOR32" s="48"/>
      <c r="BOS32" s="48"/>
      <c r="BOT32" s="48"/>
      <c r="BOU32" s="48"/>
      <c r="BOV32" s="48"/>
      <c r="BOW32" s="48"/>
      <c r="BOX32" s="48"/>
      <c r="BOY32" s="48"/>
      <c r="BOZ32" s="48"/>
      <c r="BPA32" s="49"/>
      <c r="BPB32" s="48"/>
      <c r="BPC32" s="48"/>
      <c r="BPD32" s="48"/>
      <c r="BPE32" s="48"/>
      <c r="BPF32" s="48"/>
      <c r="BPG32" s="48"/>
      <c r="BPH32" s="48"/>
      <c r="BPI32" s="48"/>
      <c r="BPJ32" s="48"/>
      <c r="BPK32" s="48"/>
      <c r="BPL32" s="48"/>
      <c r="BPM32" s="48"/>
      <c r="BPN32" s="48"/>
      <c r="BPO32" s="49"/>
      <c r="BPP32" s="48"/>
      <c r="BPQ32" s="48"/>
      <c r="BPR32" s="48"/>
      <c r="BPS32" s="48"/>
      <c r="BPT32" s="48"/>
      <c r="BPU32" s="48"/>
      <c r="BPV32" s="48"/>
      <c r="BPW32" s="48"/>
      <c r="BPX32" s="48"/>
      <c r="BPY32" s="48"/>
      <c r="BPZ32" s="48"/>
      <c r="BQA32" s="48"/>
      <c r="BQB32" s="48"/>
      <c r="BQC32" s="49"/>
      <c r="BQD32" s="48"/>
      <c r="BQE32" s="48"/>
      <c r="BQF32" s="48"/>
      <c r="BQG32" s="48"/>
      <c r="BQH32" s="48"/>
      <c r="BQI32" s="48"/>
      <c r="BQJ32" s="48"/>
      <c r="BQK32" s="48"/>
      <c r="BQL32" s="48"/>
      <c r="BQM32" s="48"/>
      <c r="BQN32" s="48"/>
      <c r="BQO32" s="48"/>
      <c r="BQP32" s="48"/>
      <c r="BQQ32" s="49"/>
      <c r="BQR32" s="48"/>
      <c r="BQS32" s="48"/>
      <c r="BQT32" s="48"/>
      <c r="BQU32" s="48"/>
      <c r="BQV32" s="48"/>
      <c r="BQW32" s="48"/>
      <c r="BQX32" s="48"/>
      <c r="BQY32" s="48"/>
      <c r="BQZ32" s="48"/>
      <c r="BRA32" s="48"/>
      <c r="BRB32" s="48"/>
      <c r="BRC32" s="48"/>
      <c r="BRD32" s="48"/>
      <c r="BRE32" s="49"/>
      <c r="BRF32" s="48"/>
      <c r="BRG32" s="48"/>
      <c r="BRH32" s="48"/>
      <c r="BRI32" s="48"/>
      <c r="BRJ32" s="48"/>
      <c r="BRK32" s="48"/>
      <c r="BRL32" s="48"/>
      <c r="BRM32" s="48"/>
      <c r="BRN32" s="48"/>
      <c r="BRO32" s="48"/>
      <c r="BRP32" s="48"/>
      <c r="BRQ32" s="48"/>
      <c r="BRR32" s="48"/>
      <c r="BRS32" s="49"/>
      <c r="BRT32" s="48"/>
      <c r="BRU32" s="48"/>
      <c r="BRV32" s="48"/>
      <c r="BRW32" s="48"/>
      <c r="BRX32" s="48"/>
      <c r="BRY32" s="48"/>
      <c r="BRZ32" s="48"/>
      <c r="BSA32" s="48"/>
      <c r="BSB32" s="48"/>
      <c r="BSC32" s="48"/>
      <c r="BSD32" s="48"/>
      <c r="BSE32" s="48"/>
      <c r="BSF32" s="48"/>
      <c r="BSG32" s="49"/>
      <c r="BSH32" s="48"/>
      <c r="BSI32" s="48"/>
      <c r="BSJ32" s="48"/>
      <c r="BSK32" s="48"/>
      <c r="BSL32" s="48"/>
      <c r="BSM32" s="48"/>
      <c r="BSN32" s="48"/>
      <c r="BSO32" s="48"/>
      <c r="BSP32" s="48"/>
      <c r="BSQ32" s="48"/>
      <c r="BSR32" s="48"/>
      <c r="BSS32" s="48"/>
      <c r="BST32" s="48"/>
      <c r="BSU32" s="49"/>
      <c r="BSV32" s="48"/>
      <c r="BSW32" s="48"/>
      <c r="BSX32" s="48"/>
      <c r="BSY32" s="48"/>
      <c r="BSZ32" s="48"/>
      <c r="BTA32" s="48"/>
      <c r="BTB32" s="48"/>
      <c r="BTC32" s="48"/>
      <c r="BTD32" s="48"/>
      <c r="BTE32" s="48"/>
      <c r="BTF32" s="48"/>
      <c r="BTG32" s="48"/>
      <c r="BTH32" s="48"/>
      <c r="BTI32" s="49"/>
      <c r="BTJ32" s="48"/>
      <c r="BTK32" s="48"/>
      <c r="BTL32" s="48"/>
      <c r="BTM32" s="48"/>
      <c r="BTN32" s="48"/>
      <c r="BTO32" s="48"/>
      <c r="BTP32" s="48"/>
      <c r="BTQ32" s="48"/>
      <c r="BTR32" s="48"/>
      <c r="BTS32" s="48"/>
      <c r="BTT32" s="48"/>
      <c r="BTU32" s="48"/>
      <c r="BTV32" s="48"/>
      <c r="BTW32" s="49"/>
      <c r="BTX32" s="48"/>
      <c r="BTY32" s="48"/>
      <c r="BTZ32" s="48"/>
      <c r="BUA32" s="48"/>
      <c r="BUB32" s="48"/>
      <c r="BUC32" s="48"/>
      <c r="BUD32" s="48"/>
      <c r="BUE32" s="48"/>
      <c r="BUF32" s="48"/>
      <c r="BUG32" s="48"/>
      <c r="BUH32" s="48"/>
      <c r="BUI32" s="48"/>
      <c r="BUJ32" s="48"/>
      <c r="BUK32" s="49"/>
      <c r="BUL32" s="48"/>
      <c r="BUM32" s="48"/>
      <c r="BUN32" s="48"/>
      <c r="BUO32" s="48"/>
      <c r="BUP32" s="48"/>
      <c r="BUQ32" s="48"/>
      <c r="BUR32" s="48"/>
      <c r="BUS32" s="48"/>
      <c r="BUT32" s="48"/>
      <c r="BUU32" s="48"/>
      <c r="BUV32" s="48"/>
      <c r="BUW32" s="48"/>
      <c r="BUX32" s="48"/>
      <c r="BUY32" s="49"/>
      <c r="BUZ32" s="48"/>
      <c r="BVA32" s="48"/>
      <c r="BVB32" s="48"/>
      <c r="BVC32" s="48"/>
      <c r="BVD32" s="48"/>
      <c r="BVE32" s="48"/>
      <c r="BVF32" s="48"/>
      <c r="BVG32" s="48"/>
      <c r="BVH32" s="48"/>
      <c r="BVI32" s="48"/>
      <c r="BVJ32" s="48"/>
      <c r="BVK32" s="48"/>
      <c r="BVL32" s="48"/>
      <c r="BVM32" s="49"/>
      <c r="BVN32" s="48"/>
      <c r="BVO32" s="48"/>
      <c r="BVP32" s="48"/>
      <c r="BVQ32" s="48"/>
      <c r="BVR32" s="48"/>
      <c r="BVS32" s="48"/>
      <c r="BVT32" s="48"/>
      <c r="BVU32" s="48"/>
      <c r="BVV32" s="48"/>
      <c r="BVW32" s="48"/>
      <c r="BVX32" s="48"/>
      <c r="BVY32" s="48"/>
      <c r="BVZ32" s="48"/>
      <c r="BWA32" s="49"/>
      <c r="BWB32" s="48"/>
      <c r="BWC32" s="48"/>
      <c r="BWD32" s="48"/>
      <c r="BWE32" s="48"/>
      <c r="BWF32" s="48"/>
      <c r="BWG32" s="48"/>
      <c r="BWH32" s="48"/>
      <c r="BWI32" s="48"/>
      <c r="BWJ32" s="48"/>
      <c r="BWK32" s="48"/>
      <c r="BWL32" s="48"/>
      <c r="BWM32" s="48"/>
      <c r="BWN32" s="48"/>
      <c r="BWO32" s="49"/>
      <c r="BWP32" s="48"/>
      <c r="BWQ32" s="48"/>
      <c r="BWR32" s="48"/>
      <c r="BWS32" s="48"/>
      <c r="BWT32" s="48"/>
      <c r="BWU32" s="48"/>
      <c r="BWV32" s="48"/>
      <c r="BWW32" s="48"/>
      <c r="BWX32" s="48"/>
      <c r="BWY32" s="48"/>
      <c r="BWZ32" s="48"/>
      <c r="BXA32" s="48"/>
      <c r="BXB32" s="48"/>
      <c r="BXC32" s="49"/>
      <c r="BXD32" s="48"/>
      <c r="BXE32" s="48"/>
      <c r="BXF32" s="48"/>
      <c r="BXG32" s="48"/>
      <c r="BXH32" s="48"/>
      <c r="BXI32" s="48"/>
      <c r="BXJ32" s="48"/>
      <c r="BXK32" s="48"/>
      <c r="BXL32" s="48"/>
      <c r="BXM32" s="48"/>
      <c r="BXN32" s="48"/>
      <c r="BXO32" s="48"/>
      <c r="BXP32" s="48"/>
      <c r="BXQ32" s="49"/>
      <c r="BXR32" s="48"/>
      <c r="BXS32" s="48"/>
      <c r="BXT32" s="48"/>
      <c r="BXU32" s="48"/>
      <c r="BXV32" s="48"/>
      <c r="BXW32" s="48"/>
      <c r="BXX32" s="48"/>
      <c r="BXY32" s="48"/>
      <c r="BXZ32" s="48"/>
      <c r="BYA32" s="48"/>
      <c r="BYB32" s="48"/>
      <c r="BYC32" s="48"/>
      <c r="BYD32" s="48"/>
      <c r="BYE32" s="49"/>
      <c r="BYF32" s="48"/>
      <c r="BYG32" s="48"/>
      <c r="BYH32" s="48"/>
      <c r="BYI32" s="48"/>
      <c r="BYJ32" s="48"/>
      <c r="BYK32" s="48"/>
      <c r="BYL32" s="48"/>
      <c r="BYM32" s="48"/>
      <c r="BYN32" s="48"/>
      <c r="BYO32" s="48"/>
      <c r="BYP32" s="48"/>
      <c r="BYQ32" s="48"/>
      <c r="BYR32" s="48"/>
      <c r="BYS32" s="49"/>
      <c r="BYT32" s="48"/>
      <c r="BYU32" s="48"/>
      <c r="BYV32" s="48"/>
      <c r="BYW32" s="48"/>
      <c r="BYX32" s="48"/>
      <c r="BYY32" s="48"/>
      <c r="BYZ32" s="48"/>
      <c r="BZA32" s="48"/>
      <c r="BZB32" s="48"/>
      <c r="BZC32" s="48"/>
      <c r="BZD32" s="48"/>
      <c r="BZE32" s="48"/>
      <c r="BZF32" s="48"/>
      <c r="BZG32" s="49"/>
      <c r="BZH32" s="48"/>
      <c r="BZI32" s="48"/>
      <c r="BZJ32" s="48"/>
      <c r="BZK32" s="48"/>
      <c r="BZL32" s="48"/>
      <c r="BZM32" s="48"/>
      <c r="BZN32" s="48"/>
      <c r="BZO32" s="48"/>
      <c r="BZP32" s="48"/>
      <c r="BZQ32" s="48"/>
      <c r="BZR32" s="48"/>
      <c r="BZS32" s="48"/>
      <c r="BZT32" s="48"/>
      <c r="BZU32" s="49"/>
      <c r="BZV32" s="48"/>
      <c r="BZW32" s="48"/>
      <c r="BZX32" s="48"/>
      <c r="BZY32" s="48"/>
      <c r="BZZ32" s="48"/>
      <c r="CAA32" s="48"/>
      <c r="CAB32" s="48"/>
      <c r="CAC32" s="48"/>
      <c r="CAD32" s="48"/>
      <c r="CAE32" s="48"/>
      <c r="CAF32" s="48"/>
      <c r="CAG32" s="48"/>
      <c r="CAH32" s="48"/>
      <c r="CAI32" s="49"/>
      <c r="CAJ32" s="48"/>
      <c r="CAK32" s="48"/>
      <c r="CAL32" s="48"/>
      <c r="CAM32" s="48"/>
      <c r="CAN32" s="48"/>
      <c r="CAO32" s="48"/>
      <c r="CAP32" s="48"/>
      <c r="CAQ32" s="48"/>
      <c r="CAR32" s="48"/>
      <c r="CAS32" s="48"/>
      <c r="CAT32" s="48"/>
      <c r="CAU32" s="48"/>
      <c r="CAV32" s="48"/>
      <c r="CAW32" s="49"/>
      <c r="CAX32" s="48"/>
      <c r="CAY32" s="48"/>
      <c r="CAZ32" s="48"/>
      <c r="CBA32" s="48"/>
      <c r="CBB32" s="48"/>
      <c r="CBC32" s="48"/>
      <c r="CBD32" s="48"/>
      <c r="CBE32" s="48"/>
      <c r="CBF32" s="48"/>
      <c r="CBG32" s="48"/>
      <c r="CBH32" s="48"/>
      <c r="CBI32" s="48"/>
      <c r="CBJ32" s="48"/>
      <c r="CBK32" s="49"/>
      <c r="CBL32" s="48"/>
      <c r="CBM32" s="48"/>
      <c r="CBN32" s="48"/>
      <c r="CBO32" s="48"/>
      <c r="CBP32" s="48"/>
      <c r="CBQ32" s="48"/>
      <c r="CBR32" s="48"/>
      <c r="CBS32" s="48"/>
      <c r="CBT32" s="48"/>
      <c r="CBU32" s="48"/>
      <c r="CBV32" s="48"/>
      <c r="CBW32" s="48"/>
      <c r="CBX32" s="48"/>
      <c r="CBY32" s="49"/>
      <c r="CBZ32" s="48"/>
      <c r="CCA32" s="48"/>
      <c r="CCB32" s="48"/>
      <c r="CCC32" s="48"/>
      <c r="CCD32" s="48"/>
      <c r="CCE32" s="48"/>
      <c r="CCF32" s="48"/>
      <c r="CCG32" s="48"/>
      <c r="CCH32" s="48"/>
      <c r="CCI32" s="48"/>
      <c r="CCJ32" s="48"/>
      <c r="CCK32" s="48"/>
      <c r="CCL32" s="48"/>
      <c r="CCM32" s="49"/>
      <c r="CCN32" s="48"/>
      <c r="CCO32" s="48"/>
      <c r="CCP32" s="48"/>
      <c r="CCQ32" s="48"/>
      <c r="CCR32" s="48"/>
      <c r="CCS32" s="48"/>
      <c r="CCT32" s="48"/>
      <c r="CCU32" s="48"/>
      <c r="CCV32" s="48"/>
      <c r="CCW32" s="48"/>
      <c r="CCX32" s="48"/>
      <c r="CCY32" s="48"/>
      <c r="CCZ32" s="48"/>
      <c r="CDA32" s="49"/>
      <c r="CDB32" s="48"/>
      <c r="CDC32" s="48"/>
      <c r="CDD32" s="48"/>
      <c r="CDE32" s="48"/>
      <c r="CDF32" s="48"/>
      <c r="CDG32" s="48"/>
      <c r="CDH32" s="48"/>
      <c r="CDI32" s="48"/>
      <c r="CDJ32" s="48"/>
      <c r="CDK32" s="48"/>
      <c r="CDL32" s="48"/>
      <c r="CDM32" s="48"/>
      <c r="CDN32" s="48"/>
      <c r="CDO32" s="49"/>
      <c r="CDP32" s="48"/>
      <c r="CDQ32" s="48"/>
      <c r="CDR32" s="48"/>
      <c r="CDS32" s="48"/>
      <c r="CDT32" s="48"/>
      <c r="CDU32" s="48"/>
      <c r="CDV32" s="48"/>
      <c r="CDW32" s="48"/>
      <c r="CDX32" s="48"/>
      <c r="CDY32" s="48"/>
      <c r="CDZ32" s="48"/>
      <c r="CEA32" s="48"/>
      <c r="CEB32" s="48"/>
      <c r="CEC32" s="49"/>
      <c r="CED32" s="48"/>
      <c r="CEE32" s="48"/>
      <c r="CEF32" s="48"/>
      <c r="CEG32" s="48"/>
      <c r="CEH32" s="48"/>
      <c r="CEI32" s="48"/>
      <c r="CEJ32" s="48"/>
      <c r="CEK32" s="48"/>
      <c r="CEL32" s="48"/>
      <c r="CEM32" s="48"/>
      <c r="CEN32" s="48"/>
      <c r="CEO32" s="48"/>
      <c r="CEP32" s="48"/>
      <c r="CEQ32" s="49"/>
      <c r="CER32" s="48"/>
      <c r="CES32" s="48"/>
      <c r="CET32" s="48"/>
      <c r="CEU32" s="48"/>
      <c r="CEV32" s="48"/>
      <c r="CEW32" s="48"/>
      <c r="CEX32" s="48"/>
      <c r="CEY32" s="48"/>
      <c r="CEZ32" s="48"/>
      <c r="CFA32" s="48"/>
      <c r="CFB32" s="48"/>
      <c r="CFC32" s="48"/>
      <c r="CFD32" s="48"/>
      <c r="CFE32" s="49"/>
      <c r="CFF32" s="48"/>
      <c r="CFG32" s="48"/>
      <c r="CFH32" s="48"/>
      <c r="CFI32" s="48"/>
      <c r="CFJ32" s="48"/>
      <c r="CFK32" s="48"/>
      <c r="CFL32" s="48"/>
      <c r="CFM32" s="48"/>
      <c r="CFN32" s="48"/>
      <c r="CFO32" s="48"/>
      <c r="CFP32" s="48"/>
      <c r="CFQ32" s="48"/>
      <c r="CFR32" s="48"/>
      <c r="CFS32" s="49"/>
      <c r="CFT32" s="48"/>
      <c r="CFU32" s="48"/>
      <c r="CFV32" s="48"/>
      <c r="CFW32" s="48"/>
      <c r="CFX32" s="48"/>
      <c r="CFY32" s="48"/>
      <c r="CFZ32" s="48"/>
      <c r="CGA32" s="48"/>
      <c r="CGB32" s="48"/>
      <c r="CGC32" s="48"/>
      <c r="CGD32" s="48"/>
      <c r="CGE32" s="48"/>
      <c r="CGF32" s="48"/>
      <c r="CGG32" s="49"/>
      <c r="CGH32" s="48"/>
      <c r="CGI32" s="48"/>
      <c r="CGJ32" s="48"/>
      <c r="CGK32" s="48"/>
      <c r="CGL32" s="48"/>
      <c r="CGM32" s="48"/>
      <c r="CGN32" s="48"/>
      <c r="CGO32" s="48"/>
      <c r="CGP32" s="48"/>
      <c r="CGQ32" s="48"/>
      <c r="CGR32" s="48"/>
      <c r="CGS32" s="48"/>
      <c r="CGT32" s="48"/>
      <c r="CGU32" s="49"/>
      <c r="CGV32" s="48"/>
      <c r="CGW32" s="48"/>
      <c r="CGX32" s="48"/>
      <c r="CGY32" s="48"/>
      <c r="CGZ32" s="48"/>
      <c r="CHA32" s="48"/>
      <c r="CHB32" s="48"/>
      <c r="CHC32" s="48"/>
      <c r="CHD32" s="48"/>
      <c r="CHE32" s="48"/>
      <c r="CHF32" s="48"/>
      <c r="CHG32" s="48"/>
      <c r="CHH32" s="48"/>
      <c r="CHI32" s="49"/>
      <c r="CHJ32" s="48"/>
      <c r="CHK32" s="48"/>
      <c r="CHL32" s="48"/>
      <c r="CHM32" s="48"/>
      <c r="CHN32" s="48"/>
      <c r="CHO32" s="48"/>
      <c r="CHP32" s="48"/>
      <c r="CHQ32" s="48"/>
      <c r="CHR32" s="48"/>
      <c r="CHS32" s="48"/>
      <c r="CHT32" s="48"/>
      <c r="CHU32" s="48"/>
      <c r="CHV32" s="48"/>
      <c r="CHW32" s="49"/>
      <c r="CHX32" s="48"/>
      <c r="CHY32" s="48"/>
      <c r="CHZ32" s="48"/>
      <c r="CIA32" s="48"/>
      <c r="CIB32" s="48"/>
      <c r="CIC32" s="48"/>
      <c r="CID32" s="48"/>
      <c r="CIE32" s="48"/>
      <c r="CIF32" s="48"/>
      <c r="CIG32" s="48"/>
      <c r="CIH32" s="48"/>
      <c r="CII32" s="48"/>
      <c r="CIJ32" s="48"/>
      <c r="CIK32" s="49"/>
      <c r="CIL32" s="48"/>
      <c r="CIM32" s="48"/>
      <c r="CIN32" s="48"/>
      <c r="CIO32" s="48"/>
      <c r="CIP32" s="48"/>
      <c r="CIQ32" s="48"/>
      <c r="CIR32" s="48"/>
      <c r="CIS32" s="48"/>
      <c r="CIT32" s="48"/>
      <c r="CIU32" s="48"/>
      <c r="CIV32" s="48"/>
      <c r="CIW32" s="48"/>
      <c r="CIX32" s="48"/>
      <c r="CIY32" s="49"/>
      <c r="CIZ32" s="48"/>
      <c r="CJA32" s="48"/>
      <c r="CJB32" s="48"/>
      <c r="CJC32" s="48"/>
      <c r="CJD32" s="48"/>
      <c r="CJE32" s="48"/>
      <c r="CJF32" s="48"/>
      <c r="CJG32" s="48"/>
      <c r="CJH32" s="48"/>
      <c r="CJI32" s="48"/>
      <c r="CJJ32" s="48"/>
      <c r="CJK32" s="48"/>
      <c r="CJL32" s="48"/>
      <c r="CJM32" s="49"/>
      <c r="CJN32" s="48"/>
      <c r="CJO32" s="48"/>
      <c r="CJP32" s="48"/>
      <c r="CJQ32" s="48"/>
      <c r="CJR32" s="48"/>
      <c r="CJS32" s="48"/>
      <c r="CJT32" s="48"/>
      <c r="CJU32" s="48"/>
      <c r="CJV32" s="48"/>
      <c r="CJW32" s="48"/>
      <c r="CJX32" s="48"/>
      <c r="CJY32" s="48"/>
      <c r="CJZ32" s="48"/>
      <c r="CKA32" s="49"/>
      <c r="CKB32" s="48"/>
      <c r="CKC32" s="48"/>
      <c r="CKD32" s="48"/>
      <c r="CKE32" s="48"/>
      <c r="CKF32" s="48"/>
      <c r="CKG32" s="48"/>
      <c r="CKH32" s="48"/>
      <c r="CKI32" s="48"/>
      <c r="CKJ32" s="48"/>
      <c r="CKK32" s="48"/>
      <c r="CKL32" s="48"/>
      <c r="CKM32" s="48"/>
      <c r="CKN32" s="48"/>
      <c r="CKO32" s="49"/>
      <c r="CKP32" s="48"/>
      <c r="CKQ32" s="48"/>
      <c r="CKR32" s="48"/>
      <c r="CKS32" s="48"/>
      <c r="CKT32" s="48"/>
      <c r="CKU32" s="48"/>
      <c r="CKV32" s="48"/>
      <c r="CKW32" s="48"/>
      <c r="CKX32" s="48"/>
      <c r="CKY32" s="48"/>
      <c r="CKZ32" s="48"/>
      <c r="CLA32" s="48"/>
      <c r="CLB32" s="48"/>
      <c r="CLC32" s="49"/>
      <c r="CLD32" s="48"/>
      <c r="CLE32" s="48"/>
      <c r="CLF32" s="48"/>
      <c r="CLG32" s="48"/>
      <c r="CLH32" s="48"/>
      <c r="CLI32" s="48"/>
      <c r="CLJ32" s="48"/>
      <c r="CLK32" s="48"/>
      <c r="CLL32" s="48"/>
      <c r="CLM32" s="48"/>
      <c r="CLN32" s="48"/>
      <c r="CLO32" s="48"/>
      <c r="CLP32" s="48"/>
      <c r="CLQ32" s="49"/>
      <c r="CLR32" s="48"/>
      <c r="CLS32" s="48"/>
      <c r="CLT32" s="48"/>
      <c r="CLU32" s="48"/>
      <c r="CLV32" s="48"/>
      <c r="CLW32" s="48"/>
      <c r="CLX32" s="48"/>
      <c r="CLY32" s="48"/>
      <c r="CLZ32" s="48"/>
      <c r="CMA32" s="48"/>
      <c r="CMB32" s="48"/>
      <c r="CMC32" s="48"/>
      <c r="CMD32" s="48"/>
      <c r="CME32" s="49"/>
      <c r="CMF32" s="48"/>
      <c r="CMG32" s="48"/>
      <c r="CMH32" s="48"/>
      <c r="CMI32" s="48"/>
      <c r="CMJ32" s="48"/>
      <c r="CMK32" s="48"/>
      <c r="CML32" s="48"/>
      <c r="CMM32" s="48"/>
      <c r="CMN32" s="48"/>
      <c r="CMO32" s="48"/>
      <c r="CMP32" s="48"/>
      <c r="CMQ32" s="48"/>
      <c r="CMR32" s="48"/>
      <c r="CMS32" s="49"/>
      <c r="CMT32" s="48"/>
      <c r="CMU32" s="48"/>
      <c r="CMV32" s="48"/>
      <c r="CMW32" s="48"/>
      <c r="CMX32" s="48"/>
      <c r="CMY32" s="48"/>
      <c r="CMZ32" s="48"/>
      <c r="CNA32" s="48"/>
      <c r="CNB32" s="48"/>
      <c r="CNC32" s="48"/>
      <c r="CND32" s="48"/>
      <c r="CNE32" s="48"/>
      <c r="CNF32" s="48"/>
      <c r="CNG32" s="49"/>
      <c r="CNH32" s="48"/>
      <c r="CNI32" s="48"/>
      <c r="CNJ32" s="48"/>
      <c r="CNK32" s="48"/>
      <c r="CNL32" s="48"/>
      <c r="CNM32" s="48"/>
      <c r="CNN32" s="48"/>
      <c r="CNO32" s="48"/>
      <c r="CNP32" s="48"/>
      <c r="CNQ32" s="48"/>
      <c r="CNR32" s="48"/>
      <c r="CNS32" s="48"/>
      <c r="CNT32" s="48"/>
      <c r="CNU32" s="49"/>
      <c r="CNV32" s="48"/>
      <c r="CNW32" s="48"/>
      <c r="CNX32" s="48"/>
      <c r="CNY32" s="48"/>
      <c r="CNZ32" s="48"/>
      <c r="COA32" s="48"/>
      <c r="COB32" s="48"/>
      <c r="COC32" s="48"/>
      <c r="COD32" s="48"/>
      <c r="COE32" s="48"/>
      <c r="COF32" s="48"/>
      <c r="COG32" s="48"/>
      <c r="COH32" s="48"/>
      <c r="COI32" s="49"/>
      <c r="COJ32" s="48"/>
      <c r="COK32" s="48"/>
      <c r="COL32" s="48"/>
      <c r="COM32" s="48"/>
      <c r="CON32" s="48"/>
      <c r="COO32" s="48"/>
      <c r="COP32" s="48"/>
      <c r="COQ32" s="48"/>
      <c r="COR32" s="48"/>
      <c r="COS32" s="48"/>
      <c r="COT32" s="48"/>
      <c r="COU32" s="48"/>
      <c r="COV32" s="48"/>
      <c r="COW32" s="49"/>
      <c r="COX32" s="48"/>
      <c r="COY32" s="48"/>
      <c r="COZ32" s="48"/>
      <c r="CPA32" s="48"/>
      <c r="CPB32" s="48"/>
      <c r="CPC32" s="48"/>
      <c r="CPD32" s="48"/>
      <c r="CPE32" s="48"/>
      <c r="CPF32" s="48"/>
      <c r="CPG32" s="48"/>
      <c r="CPH32" s="48"/>
      <c r="CPI32" s="48"/>
      <c r="CPJ32" s="48"/>
      <c r="CPK32" s="49"/>
      <c r="CPL32" s="48"/>
      <c r="CPM32" s="48"/>
      <c r="CPN32" s="48"/>
      <c r="CPO32" s="48"/>
      <c r="CPP32" s="48"/>
      <c r="CPQ32" s="48"/>
      <c r="CPR32" s="48"/>
      <c r="CPS32" s="48"/>
      <c r="CPT32" s="48"/>
      <c r="CPU32" s="48"/>
      <c r="CPV32" s="48"/>
      <c r="CPW32" s="48"/>
      <c r="CPX32" s="48"/>
      <c r="CPY32" s="49"/>
      <c r="CPZ32" s="48"/>
      <c r="CQA32" s="48"/>
      <c r="CQB32" s="48"/>
      <c r="CQC32" s="48"/>
      <c r="CQD32" s="48"/>
      <c r="CQE32" s="48"/>
      <c r="CQF32" s="48"/>
      <c r="CQG32" s="48"/>
      <c r="CQH32" s="48"/>
      <c r="CQI32" s="48"/>
      <c r="CQJ32" s="48"/>
      <c r="CQK32" s="48"/>
      <c r="CQL32" s="48"/>
      <c r="CQM32" s="49"/>
      <c r="CQN32" s="48"/>
      <c r="CQO32" s="48"/>
      <c r="CQP32" s="48"/>
      <c r="CQQ32" s="48"/>
      <c r="CQR32" s="48"/>
      <c r="CQS32" s="48"/>
      <c r="CQT32" s="48"/>
      <c r="CQU32" s="48"/>
      <c r="CQV32" s="48"/>
      <c r="CQW32" s="48"/>
      <c r="CQX32" s="48"/>
      <c r="CQY32" s="48"/>
      <c r="CQZ32" s="48"/>
      <c r="CRA32" s="49"/>
      <c r="CRB32" s="48"/>
      <c r="CRC32" s="48"/>
      <c r="CRD32" s="48"/>
      <c r="CRE32" s="48"/>
      <c r="CRF32" s="48"/>
      <c r="CRG32" s="48"/>
      <c r="CRH32" s="48"/>
      <c r="CRI32" s="48"/>
      <c r="CRJ32" s="48"/>
      <c r="CRK32" s="48"/>
      <c r="CRL32" s="48"/>
      <c r="CRM32" s="48"/>
      <c r="CRN32" s="48"/>
      <c r="CRO32" s="49"/>
      <c r="CRP32" s="48"/>
      <c r="CRQ32" s="48"/>
      <c r="CRR32" s="48"/>
      <c r="CRS32" s="48"/>
      <c r="CRT32" s="48"/>
      <c r="CRU32" s="48"/>
      <c r="CRV32" s="48"/>
      <c r="CRW32" s="48"/>
      <c r="CRX32" s="48"/>
      <c r="CRY32" s="48"/>
      <c r="CRZ32" s="48"/>
      <c r="CSA32" s="48"/>
      <c r="CSB32" s="48"/>
      <c r="CSC32" s="49"/>
      <c r="CSD32" s="48"/>
      <c r="CSE32" s="48"/>
      <c r="CSF32" s="48"/>
      <c r="CSG32" s="48"/>
      <c r="CSH32" s="48"/>
      <c r="CSI32" s="48"/>
      <c r="CSJ32" s="48"/>
      <c r="CSK32" s="48"/>
      <c r="CSL32" s="48"/>
      <c r="CSM32" s="48"/>
      <c r="CSN32" s="48"/>
      <c r="CSO32" s="48"/>
      <c r="CSP32" s="48"/>
      <c r="CSQ32" s="49"/>
      <c r="CSR32" s="48"/>
      <c r="CSS32" s="48"/>
      <c r="CST32" s="48"/>
      <c r="CSU32" s="48"/>
      <c r="CSV32" s="48"/>
      <c r="CSW32" s="48"/>
      <c r="CSX32" s="48"/>
      <c r="CSY32" s="48"/>
      <c r="CSZ32" s="48"/>
      <c r="CTA32" s="48"/>
      <c r="CTB32" s="48"/>
      <c r="CTC32" s="48"/>
      <c r="CTD32" s="48"/>
      <c r="CTE32" s="49"/>
      <c r="CTF32" s="48"/>
      <c r="CTG32" s="48"/>
      <c r="CTH32" s="48"/>
      <c r="CTI32" s="48"/>
      <c r="CTJ32" s="48"/>
      <c r="CTK32" s="48"/>
      <c r="CTL32" s="48"/>
      <c r="CTM32" s="48"/>
      <c r="CTN32" s="48"/>
      <c r="CTO32" s="48"/>
      <c r="CTP32" s="48"/>
      <c r="CTQ32" s="48"/>
      <c r="CTR32" s="48"/>
      <c r="CTS32" s="49"/>
      <c r="CTT32" s="48"/>
      <c r="CTU32" s="48"/>
      <c r="CTV32" s="48"/>
      <c r="CTW32" s="48"/>
      <c r="CTX32" s="48"/>
      <c r="CTY32" s="48"/>
      <c r="CTZ32" s="48"/>
      <c r="CUA32" s="48"/>
      <c r="CUB32" s="48"/>
      <c r="CUC32" s="48"/>
      <c r="CUD32" s="48"/>
      <c r="CUE32" s="48"/>
      <c r="CUF32" s="48"/>
      <c r="CUG32" s="49"/>
      <c r="CUH32" s="48"/>
      <c r="CUI32" s="48"/>
      <c r="CUJ32" s="48"/>
      <c r="CUK32" s="48"/>
      <c r="CUL32" s="48"/>
      <c r="CUM32" s="48"/>
      <c r="CUN32" s="48"/>
      <c r="CUO32" s="48"/>
      <c r="CUP32" s="48"/>
      <c r="CUQ32" s="48"/>
      <c r="CUR32" s="48"/>
      <c r="CUS32" s="48"/>
      <c r="CUT32" s="48"/>
      <c r="CUU32" s="49"/>
      <c r="CUV32" s="48"/>
      <c r="CUW32" s="48"/>
      <c r="CUX32" s="48"/>
      <c r="CUY32" s="48"/>
      <c r="CUZ32" s="48"/>
      <c r="CVA32" s="48"/>
      <c r="CVB32" s="48"/>
      <c r="CVC32" s="48"/>
      <c r="CVD32" s="48"/>
      <c r="CVE32" s="48"/>
      <c r="CVF32" s="48"/>
      <c r="CVG32" s="48"/>
      <c r="CVH32" s="48"/>
      <c r="CVI32" s="49"/>
      <c r="CVJ32" s="48"/>
      <c r="CVK32" s="48"/>
      <c r="CVL32" s="48"/>
      <c r="CVM32" s="48"/>
      <c r="CVN32" s="48"/>
      <c r="CVO32" s="48"/>
      <c r="CVP32" s="48"/>
      <c r="CVQ32" s="48"/>
      <c r="CVR32" s="48"/>
      <c r="CVS32" s="48"/>
      <c r="CVT32" s="48"/>
      <c r="CVU32" s="48"/>
      <c r="CVV32" s="48"/>
      <c r="CVW32" s="49"/>
      <c r="CVX32" s="48"/>
      <c r="CVY32" s="48"/>
      <c r="CVZ32" s="48"/>
      <c r="CWA32" s="48"/>
      <c r="CWB32" s="48"/>
      <c r="CWC32" s="48"/>
      <c r="CWD32" s="48"/>
      <c r="CWE32" s="48"/>
      <c r="CWF32" s="48"/>
      <c r="CWG32" s="48"/>
      <c r="CWH32" s="48"/>
      <c r="CWI32" s="48"/>
      <c r="CWJ32" s="48"/>
      <c r="CWK32" s="49"/>
      <c r="CWL32" s="48"/>
      <c r="CWM32" s="48"/>
      <c r="CWN32" s="48"/>
      <c r="CWO32" s="48"/>
      <c r="CWP32" s="48"/>
      <c r="CWQ32" s="48"/>
      <c r="CWR32" s="48"/>
      <c r="CWS32" s="48"/>
      <c r="CWT32" s="48"/>
      <c r="CWU32" s="48"/>
      <c r="CWV32" s="48"/>
      <c r="CWW32" s="48"/>
      <c r="CWX32" s="48"/>
      <c r="CWY32" s="49"/>
      <c r="CWZ32" s="48"/>
      <c r="CXA32" s="48"/>
      <c r="CXB32" s="48"/>
      <c r="CXC32" s="48"/>
      <c r="CXD32" s="48"/>
      <c r="CXE32" s="48"/>
      <c r="CXF32" s="48"/>
      <c r="CXG32" s="48"/>
      <c r="CXH32" s="48"/>
      <c r="CXI32" s="48"/>
      <c r="CXJ32" s="48"/>
      <c r="CXK32" s="48"/>
      <c r="CXL32" s="48"/>
      <c r="CXM32" s="49"/>
      <c r="CXN32" s="48"/>
      <c r="CXO32" s="48"/>
      <c r="CXP32" s="48"/>
      <c r="CXQ32" s="48"/>
      <c r="CXR32" s="48"/>
      <c r="CXS32" s="48"/>
      <c r="CXT32" s="48"/>
      <c r="CXU32" s="48"/>
      <c r="CXV32" s="48"/>
      <c r="CXW32" s="48"/>
      <c r="CXX32" s="48"/>
      <c r="CXY32" s="48"/>
      <c r="CXZ32" s="48"/>
      <c r="CYA32" s="49"/>
      <c r="CYB32" s="48"/>
      <c r="CYC32" s="48"/>
      <c r="CYD32" s="48"/>
      <c r="CYE32" s="48"/>
      <c r="CYF32" s="48"/>
      <c r="CYG32" s="48"/>
      <c r="CYH32" s="48"/>
      <c r="CYI32" s="48"/>
      <c r="CYJ32" s="48"/>
      <c r="CYK32" s="48"/>
      <c r="CYL32" s="48"/>
      <c r="CYM32" s="48"/>
      <c r="CYN32" s="48"/>
      <c r="CYO32" s="49"/>
      <c r="CYP32" s="48"/>
      <c r="CYQ32" s="48"/>
      <c r="CYR32" s="48"/>
      <c r="CYS32" s="48"/>
      <c r="CYT32" s="48"/>
      <c r="CYU32" s="48"/>
      <c r="CYV32" s="48"/>
      <c r="CYW32" s="48"/>
      <c r="CYX32" s="48"/>
      <c r="CYY32" s="48"/>
      <c r="CYZ32" s="48"/>
      <c r="CZA32" s="48"/>
      <c r="CZB32" s="48"/>
      <c r="CZC32" s="49"/>
      <c r="CZD32" s="48"/>
      <c r="CZE32" s="48"/>
      <c r="CZF32" s="48"/>
      <c r="CZG32" s="48"/>
      <c r="CZH32" s="48"/>
      <c r="CZI32" s="48"/>
      <c r="CZJ32" s="48"/>
      <c r="CZK32" s="48"/>
      <c r="CZL32" s="48"/>
      <c r="CZM32" s="48"/>
      <c r="CZN32" s="48"/>
      <c r="CZO32" s="48"/>
      <c r="CZP32" s="48"/>
      <c r="CZQ32" s="49"/>
      <c r="CZR32" s="48"/>
      <c r="CZS32" s="48"/>
      <c r="CZT32" s="48"/>
      <c r="CZU32" s="48"/>
      <c r="CZV32" s="48"/>
      <c r="CZW32" s="48"/>
      <c r="CZX32" s="48"/>
      <c r="CZY32" s="48"/>
      <c r="CZZ32" s="48"/>
      <c r="DAA32" s="48"/>
      <c r="DAB32" s="48"/>
      <c r="DAC32" s="48"/>
      <c r="DAD32" s="48"/>
      <c r="DAE32" s="49"/>
      <c r="DAF32" s="48"/>
      <c r="DAG32" s="48"/>
      <c r="DAH32" s="48"/>
      <c r="DAI32" s="48"/>
      <c r="DAJ32" s="48"/>
      <c r="DAK32" s="48"/>
      <c r="DAL32" s="48"/>
      <c r="DAM32" s="48"/>
      <c r="DAN32" s="48"/>
      <c r="DAO32" s="48"/>
      <c r="DAP32" s="48"/>
      <c r="DAQ32" s="48"/>
      <c r="DAR32" s="48"/>
      <c r="DAS32" s="49"/>
      <c r="DAT32" s="48"/>
      <c r="DAU32" s="48"/>
      <c r="DAV32" s="48"/>
      <c r="DAW32" s="48"/>
      <c r="DAX32" s="48"/>
      <c r="DAY32" s="48"/>
      <c r="DAZ32" s="48"/>
      <c r="DBA32" s="48"/>
      <c r="DBB32" s="48"/>
      <c r="DBC32" s="48"/>
      <c r="DBD32" s="48"/>
      <c r="DBE32" s="48"/>
      <c r="DBF32" s="48"/>
      <c r="DBG32" s="49"/>
      <c r="DBH32" s="48"/>
      <c r="DBI32" s="48"/>
      <c r="DBJ32" s="48"/>
      <c r="DBK32" s="48"/>
      <c r="DBL32" s="48"/>
      <c r="DBM32" s="48"/>
      <c r="DBN32" s="48"/>
      <c r="DBO32" s="48"/>
      <c r="DBP32" s="48"/>
      <c r="DBQ32" s="48"/>
      <c r="DBR32" s="48"/>
      <c r="DBS32" s="48"/>
      <c r="DBT32" s="48"/>
      <c r="DBU32" s="49"/>
      <c r="DBV32" s="48"/>
      <c r="DBW32" s="48"/>
      <c r="DBX32" s="48"/>
      <c r="DBY32" s="48"/>
      <c r="DBZ32" s="48"/>
      <c r="DCA32" s="48"/>
      <c r="DCB32" s="48"/>
      <c r="DCC32" s="48"/>
      <c r="DCD32" s="48"/>
      <c r="DCE32" s="48"/>
      <c r="DCF32" s="48"/>
      <c r="DCG32" s="48"/>
      <c r="DCH32" s="48"/>
      <c r="DCI32" s="49"/>
      <c r="DCJ32" s="48"/>
      <c r="DCK32" s="48"/>
      <c r="DCL32" s="48"/>
      <c r="DCM32" s="48"/>
      <c r="DCN32" s="48"/>
      <c r="DCO32" s="48"/>
      <c r="DCP32" s="48"/>
      <c r="DCQ32" s="48"/>
      <c r="DCR32" s="48"/>
      <c r="DCS32" s="48"/>
      <c r="DCT32" s="48"/>
      <c r="DCU32" s="48"/>
      <c r="DCV32" s="48"/>
      <c r="DCW32" s="49"/>
      <c r="DCX32" s="48"/>
      <c r="DCY32" s="48"/>
      <c r="DCZ32" s="48"/>
      <c r="DDA32" s="48"/>
      <c r="DDB32" s="48"/>
      <c r="DDC32" s="48"/>
      <c r="DDD32" s="48"/>
      <c r="DDE32" s="48"/>
      <c r="DDF32" s="48"/>
      <c r="DDG32" s="48"/>
      <c r="DDH32" s="48"/>
      <c r="DDI32" s="48"/>
      <c r="DDJ32" s="48"/>
      <c r="DDK32" s="49"/>
      <c r="DDL32" s="48"/>
      <c r="DDM32" s="48"/>
      <c r="DDN32" s="48"/>
      <c r="DDO32" s="48"/>
      <c r="DDP32" s="48"/>
      <c r="DDQ32" s="48"/>
      <c r="DDR32" s="48"/>
      <c r="DDS32" s="48"/>
      <c r="DDT32" s="48"/>
      <c r="DDU32" s="48"/>
      <c r="DDV32" s="48"/>
      <c r="DDW32" s="48"/>
      <c r="DDX32" s="48"/>
      <c r="DDY32" s="49"/>
      <c r="DDZ32" s="48"/>
      <c r="DEA32" s="48"/>
      <c r="DEB32" s="48"/>
      <c r="DEC32" s="48"/>
      <c r="DED32" s="48"/>
      <c r="DEE32" s="48"/>
      <c r="DEF32" s="48"/>
      <c r="DEG32" s="48"/>
      <c r="DEH32" s="48"/>
      <c r="DEI32" s="48"/>
      <c r="DEJ32" s="48"/>
      <c r="DEK32" s="48"/>
      <c r="DEL32" s="48"/>
      <c r="DEM32" s="49"/>
      <c r="DEN32" s="48"/>
      <c r="DEO32" s="48"/>
      <c r="DEP32" s="48"/>
      <c r="DEQ32" s="48"/>
      <c r="DER32" s="48"/>
      <c r="DES32" s="48"/>
      <c r="DET32" s="48"/>
      <c r="DEU32" s="48"/>
      <c r="DEV32" s="48"/>
      <c r="DEW32" s="48"/>
      <c r="DEX32" s="48"/>
      <c r="DEY32" s="48"/>
      <c r="DEZ32" s="48"/>
      <c r="DFA32" s="49"/>
      <c r="DFB32" s="48"/>
      <c r="DFC32" s="48"/>
      <c r="DFD32" s="48"/>
      <c r="DFE32" s="48"/>
      <c r="DFF32" s="48"/>
      <c r="DFG32" s="48"/>
      <c r="DFH32" s="48"/>
      <c r="DFI32" s="48"/>
      <c r="DFJ32" s="48"/>
      <c r="DFK32" s="48"/>
      <c r="DFL32" s="48"/>
      <c r="DFM32" s="48"/>
      <c r="DFN32" s="48"/>
      <c r="DFO32" s="49"/>
      <c r="DFP32" s="48"/>
      <c r="DFQ32" s="48"/>
      <c r="DFR32" s="48"/>
      <c r="DFS32" s="48"/>
      <c r="DFT32" s="48"/>
      <c r="DFU32" s="48"/>
      <c r="DFV32" s="48"/>
      <c r="DFW32" s="48"/>
      <c r="DFX32" s="48"/>
      <c r="DFY32" s="48"/>
      <c r="DFZ32" s="48"/>
      <c r="DGA32" s="48"/>
      <c r="DGB32" s="48"/>
      <c r="DGC32" s="49"/>
      <c r="DGD32" s="48"/>
      <c r="DGE32" s="48"/>
      <c r="DGF32" s="48"/>
      <c r="DGG32" s="48"/>
      <c r="DGH32" s="48"/>
      <c r="DGI32" s="48"/>
      <c r="DGJ32" s="48"/>
      <c r="DGK32" s="48"/>
      <c r="DGL32" s="48"/>
      <c r="DGM32" s="48"/>
      <c r="DGN32" s="48"/>
      <c r="DGO32" s="48"/>
      <c r="DGP32" s="48"/>
      <c r="DGQ32" s="49"/>
      <c r="DGR32" s="48"/>
      <c r="DGS32" s="48"/>
      <c r="DGT32" s="48"/>
      <c r="DGU32" s="48"/>
      <c r="DGV32" s="48"/>
      <c r="DGW32" s="48"/>
      <c r="DGX32" s="48"/>
      <c r="DGY32" s="48"/>
      <c r="DGZ32" s="48"/>
      <c r="DHA32" s="48"/>
      <c r="DHB32" s="48"/>
      <c r="DHC32" s="48"/>
      <c r="DHD32" s="48"/>
      <c r="DHE32" s="49"/>
      <c r="DHF32" s="48"/>
      <c r="DHG32" s="48"/>
      <c r="DHH32" s="48"/>
      <c r="DHI32" s="48"/>
      <c r="DHJ32" s="48"/>
      <c r="DHK32" s="48"/>
      <c r="DHL32" s="48"/>
      <c r="DHM32" s="48"/>
      <c r="DHN32" s="48"/>
      <c r="DHO32" s="48"/>
      <c r="DHP32" s="48"/>
      <c r="DHQ32" s="48"/>
      <c r="DHR32" s="48"/>
      <c r="DHS32" s="49"/>
      <c r="DHT32" s="48"/>
      <c r="DHU32" s="48"/>
      <c r="DHV32" s="48"/>
      <c r="DHW32" s="48"/>
      <c r="DHX32" s="48"/>
      <c r="DHY32" s="48"/>
      <c r="DHZ32" s="48"/>
      <c r="DIA32" s="48"/>
      <c r="DIB32" s="48"/>
      <c r="DIC32" s="48"/>
      <c r="DID32" s="48"/>
      <c r="DIE32" s="48"/>
      <c r="DIF32" s="48"/>
      <c r="DIG32" s="49"/>
      <c r="DIH32" s="48"/>
      <c r="DII32" s="48"/>
      <c r="DIJ32" s="48"/>
      <c r="DIK32" s="48"/>
      <c r="DIL32" s="48"/>
      <c r="DIM32" s="48"/>
      <c r="DIN32" s="48"/>
      <c r="DIO32" s="48"/>
      <c r="DIP32" s="48"/>
      <c r="DIQ32" s="48"/>
      <c r="DIR32" s="48"/>
      <c r="DIS32" s="48"/>
      <c r="DIT32" s="48"/>
      <c r="DIU32" s="49"/>
      <c r="DIV32" s="48"/>
      <c r="DIW32" s="48"/>
      <c r="DIX32" s="48"/>
      <c r="DIY32" s="48"/>
      <c r="DIZ32" s="48"/>
      <c r="DJA32" s="48"/>
      <c r="DJB32" s="48"/>
      <c r="DJC32" s="48"/>
      <c r="DJD32" s="48"/>
      <c r="DJE32" s="48"/>
      <c r="DJF32" s="48"/>
      <c r="DJG32" s="48"/>
      <c r="DJH32" s="48"/>
      <c r="DJI32" s="49"/>
      <c r="DJJ32" s="48"/>
      <c r="DJK32" s="48"/>
      <c r="DJL32" s="48"/>
      <c r="DJM32" s="48"/>
      <c r="DJN32" s="48"/>
      <c r="DJO32" s="48"/>
      <c r="DJP32" s="48"/>
      <c r="DJQ32" s="48"/>
      <c r="DJR32" s="48"/>
      <c r="DJS32" s="48"/>
      <c r="DJT32" s="48"/>
      <c r="DJU32" s="48"/>
      <c r="DJV32" s="48"/>
      <c r="DJW32" s="49"/>
      <c r="DJX32" s="48"/>
      <c r="DJY32" s="48"/>
      <c r="DJZ32" s="48"/>
      <c r="DKA32" s="48"/>
      <c r="DKB32" s="48"/>
      <c r="DKC32" s="48"/>
      <c r="DKD32" s="48"/>
      <c r="DKE32" s="48"/>
      <c r="DKF32" s="48"/>
      <c r="DKG32" s="48"/>
      <c r="DKH32" s="48"/>
      <c r="DKI32" s="48"/>
      <c r="DKJ32" s="48"/>
      <c r="DKK32" s="49"/>
      <c r="DKL32" s="48"/>
      <c r="DKM32" s="48"/>
      <c r="DKN32" s="48"/>
      <c r="DKO32" s="48"/>
      <c r="DKP32" s="48"/>
      <c r="DKQ32" s="48"/>
      <c r="DKR32" s="48"/>
      <c r="DKS32" s="48"/>
      <c r="DKT32" s="48"/>
      <c r="DKU32" s="48"/>
      <c r="DKV32" s="48"/>
      <c r="DKW32" s="48"/>
      <c r="DKX32" s="48"/>
      <c r="DKY32" s="49"/>
      <c r="DKZ32" s="48"/>
      <c r="DLA32" s="48"/>
      <c r="DLB32" s="48"/>
      <c r="DLC32" s="48"/>
      <c r="DLD32" s="48"/>
      <c r="DLE32" s="48"/>
      <c r="DLF32" s="48"/>
      <c r="DLG32" s="48"/>
      <c r="DLH32" s="48"/>
      <c r="DLI32" s="48"/>
      <c r="DLJ32" s="48"/>
      <c r="DLK32" s="48"/>
      <c r="DLL32" s="48"/>
      <c r="DLM32" s="49"/>
      <c r="DLN32" s="48"/>
      <c r="DLO32" s="48"/>
      <c r="DLP32" s="48"/>
      <c r="DLQ32" s="48"/>
      <c r="DLR32" s="48"/>
      <c r="DLS32" s="48"/>
      <c r="DLT32" s="48"/>
      <c r="DLU32" s="48"/>
      <c r="DLV32" s="48"/>
      <c r="DLW32" s="48"/>
      <c r="DLX32" s="48"/>
      <c r="DLY32" s="48"/>
      <c r="DLZ32" s="48"/>
      <c r="DMA32" s="49"/>
      <c r="DMB32" s="48"/>
      <c r="DMC32" s="48"/>
      <c r="DMD32" s="48"/>
      <c r="DME32" s="48"/>
      <c r="DMF32" s="48"/>
      <c r="DMG32" s="48"/>
      <c r="DMH32" s="48"/>
      <c r="DMI32" s="48"/>
      <c r="DMJ32" s="48"/>
      <c r="DMK32" s="48"/>
      <c r="DML32" s="48"/>
      <c r="DMM32" s="48"/>
      <c r="DMN32" s="48"/>
      <c r="DMO32" s="49"/>
      <c r="DMP32" s="48"/>
      <c r="DMQ32" s="48"/>
      <c r="DMR32" s="48"/>
      <c r="DMS32" s="48"/>
      <c r="DMT32" s="48"/>
      <c r="DMU32" s="48"/>
      <c r="DMV32" s="48"/>
      <c r="DMW32" s="48"/>
      <c r="DMX32" s="48"/>
      <c r="DMY32" s="48"/>
      <c r="DMZ32" s="48"/>
      <c r="DNA32" s="48"/>
      <c r="DNB32" s="48"/>
      <c r="DNC32" s="49"/>
      <c r="DND32" s="48"/>
      <c r="DNE32" s="48"/>
      <c r="DNF32" s="48"/>
      <c r="DNG32" s="48"/>
      <c r="DNH32" s="48"/>
      <c r="DNI32" s="48"/>
      <c r="DNJ32" s="48"/>
      <c r="DNK32" s="48"/>
      <c r="DNL32" s="48"/>
      <c r="DNM32" s="48"/>
      <c r="DNN32" s="48"/>
      <c r="DNO32" s="48"/>
      <c r="DNP32" s="48"/>
      <c r="DNQ32" s="49"/>
      <c r="DNR32" s="48"/>
      <c r="DNS32" s="48"/>
      <c r="DNT32" s="48"/>
      <c r="DNU32" s="48"/>
      <c r="DNV32" s="48"/>
      <c r="DNW32" s="48"/>
      <c r="DNX32" s="48"/>
      <c r="DNY32" s="48"/>
      <c r="DNZ32" s="48"/>
      <c r="DOA32" s="48"/>
      <c r="DOB32" s="48"/>
      <c r="DOC32" s="48"/>
      <c r="DOD32" s="48"/>
      <c r="DOE32" s="49"/>
      <c r="DOF32" s="48"/>
      <c r="DOG32" s="48"/>
      <c r="DOH32" s="48"/>
      <c r="DOI32" s="48"/>
      <c r="DOJ32" s="48"/>
      <c r="DOK32" s="48"/>
      <c r="DOL32" s="48"/>
      <c r="DOM32" s="48"/>
      <c r="DON32" s="48"/>
      <c r="DOO32" s="48"/>
      <c r="DOP32" s="48"/>
      <c r="DOQ32" s="48"/>
      <c r="DOR32" s="48"/>
      <c r="DOS32" s="49"/>
      <c r="DOT32" s="48"/>
      <c r="DOU32" s="48"/>
      <c r="DOV32" s="48"/>
      <c r="DOW32" s="48"/>
      <c r="DOX32" s="48"/>
      <c r="DOY32" s="48"/>
      <c r="DOZ32" s="48"/>
      <c r="DPA32" s="48"/>
      <c r="DPB32" s="48"/>
      <c r="DPC32" s="48"/>
      <c r="DPD32" s="48"/>
      <c r="DPE32" s="48"/>
      <c r="DPF32" s="48"/>
      <c r="DPG32" s="49"/>
      <c r="DPH32" s="48"/>
      <c r="DPI32" s="48"/>
      <c r="DPJ32" s="48"/>
      <c r="DPK32" s="48"/>
      <c r="DPL32" s="48"/>
      <c r="DPM32" s="48"/>
      <c r="DPN32" s="48"/>
      <c r="DPO32" s="48"/>
      <c r="DPP32" s="48"/>
      <c r="DPQ32" s="48"/>
      <c r="DPR32" s="48"/>
      <c r="DPS32" s="48"/>
      <c r="DPT32" s="48"/>
      <c r="DPU32" s="49"/>
      <c r="DPV32" s="48"/>
      <c r="DPW32" s="48"/>
      <c r="DPX32" s="48"/>
      <c r="DPY32" s="48"/>
      <c r="DPZ32" s="48"/>
      <c r="DQA32" s="48"/>
      <c r="DQB32" s="48"/>
      <c r="DQC32" s="48"/>
      <c r="DQD32" s="48"/>
      <c r="DQE32" s="48"/>
      <c r="DQF32" s="48"/>
      <c r="DQG32" s="48"/>
      <c r="DQH32" s="48"/>
      <c r="DQI32" s="49"/>
      <c r="DQJ32" s="48"/>
      <c r="DQK32" s="48"/>
      <c r="DQL32" s="48"/>
      <c r="DQM32" s="48"/>
      <c r="DQN32" s="48"/>
      <c r="DQO32" s="48"/>
      <c r="DQP32" s="48"/>
      <c r="DQQ32" s="48"/>
      <c r="DQR32" s="48"/>
      <c r="DQS32" s="48"/>
      <c r="DQT32" s="48"/>
      <c r="DQU32" s="48"/>
      <c r="DQV32" s="48"/>
      <c r="DQW32" s="49"/>
      <c r="DQX32" s="48"/>
      <c r="DQY32" s="48"/>
      <c r="DQZ32" s="48"/>
      <c r="DRA32" s="48"/>
      <c r="DRB32" s="48"/>
      <c r="DRC32" s="48"/>
      <c r="DRD32" s="48"/>
      <c r="DRE32" s="48"/>
      <c r="DRF32" s="48"/>
      <c r="DRG32" s="48"/>
      <c r="DRH32" s="48"/>
      <c r="DRI32" s="48"/>
      <c r="DRJ32" s="48"/>
      <c r="DRK32" s="49"/>
      <c r="DRL32" s="48"/>
      <c r="DRM32" s="48"/>
      <c r="DRN32" s="48"/>
      <c r="DRO32" s="48"/>
      <c r="DRP32" s="48"/>
      <c r="DRQ32" s="48"/>
      <c r="DRR32" s="48"/>
      <c r="DRS32" s="48"/>
      <c r="DRT32" s="48"/>
      <c r="DRU32" s="48"/>
      <c r="DRV32" s="48"/>
      <c r="DRW32" s="48"/>
      <c r="DRX32" s="48"/>
      <c r="DRY32" s="49"/>
      <c r="DRZ32" s="48"/>
      <c r="DSA32" s="48"/>
      <c r="DSB32" s="48"/>
      <c r="DSC32" s="48"/>
      <c r="DSD32" s="48"/>
      <c r="DSE32" s="48"/>
      <c r="DSF32" s="48"/>
      <c r="DSG32" s="48"/>
      <c r="DSH32" s="48"/>
      <c r="DSI32" s="48"/>
      <c r="DSJ32" s="48"/>
      <c r="DSK32" s="48"/>
      <c r="DSL32" s="48"/>
      <c r="DSM32" s="49"/>
      <c r="DSN32" s="48"/>
      <c r="DSO32" s="48"/>
      <c r="DSP32" s="48"/>
      <c r="DSQ32" s="48"/>
      <c r="DSR32" s="48"/>
      <c r="DSS32" s="48"/>
      <c r="DST32" s="48"/>
      <c r="DSU32" s="48"/>
      <c r="DSV32" s="48"/>
      <c r="DSW32" s="48"/>
      <c r="DSX32" s="48"/>
      <c r="DSY32" s="48"/>
      <c r="DSZ32" s="48"/>
      <c r="DTA32" s="49"/>
      <c r="DTB32" s="48"/>
      <c r="DTC32" s="48"/>
      <c r="DTD32" s="48"/>
      <c r="DTE32" s="48"/>
      <c r="DTF32" s="48"/>
      <c r="DTG32" s="48"/>
      <c r="DTH32" s="48"/>
      <c r="DTI32" s="48"/>
      <c r="DTJ32" s="48"/>
      <c r="DTK32" s="48"/>
      <c r="DTL32" s="48"/>
      <c r="DTM32" s="48"/>
      <c r="DTN32" s="48"/>
      <c r="DTO32" s="49"/>
      <c r="DTP32" s="48"/>
      <c r="DTQ32" s="48"/>
      <c r="DTR32" s="48"/>
      <c r="DTS32" s="48"/>
      <c r="DTT32" s="48"/>
      <c r="DTU32" s="48"/>
      <c r="DTV32" s="48"/>
      <c r="DTW32" s="48"/>
      <c r="DTX32" s="48"/>
      <c r="DTY32" s="48"/>
      <c r="DTZ32" s="48"/>
      <c r="DUA32" s="48"/>
      <c r="DUB32" s="48"/>
      <c r="DUC32" s="49"/>
      <c r="DUD32" s="48"/>
      <c r="DUE32" s="48"/>
      <c r="DUF32" s="48"/>
      <c r="DUG32" s="48"/>
      <c r="DUH32" s="48"/>
      <c r="DUI32" s="48"/>
      <c r="DUJ32" s="48"/>
      <c r="DUK32" s="48"/>
      <c r="DUL32" s="48"/>
      <c r="DUM32" s="48"/>
      <c r="DUN32" s="48"/>
      <c r="DUO32" s="48"/>
      <c r="DUP32" s="48"/>
      <c r="DUQ32" s="49"/>
      <c r="DUR32" s="48"/>
      <c r="DUS32" s="48"/>
      <c r="DUT32" s="48"/>
      <c r="DUU32" s="48"/>
      <c r="DUV32" s="48"/>
      <c r="DUW32" s="48"/>
      <c r="DUX32" s="48"/>
      <c r="DUY32" s="48"/>
      <c r="DUZ32" s="48"/>
      <c r="DVA32" s="48"/>
      <c r="DVB32" s="48"/>
      <c r="DVC32" s="48"/>
      <c r="DVD32" s="48"/>
      <c r="DVE32" s="49"/>
      <c r="DVF32" s="48"/>
      <c r="DVG32" s="48"/>
      <c r="DVH32" s="48"/>
      <c r="DVI32" s="48"/>
      <c r="DVJ32" s="48"/>
      <c r="DVK32" s="48"/>
      <c r="DVL32" s="48"/>
      <c r="DVM32" s="48"/>
      <c r="DVN32" s="48"/>
      <c r="DVO32" s="48"/>
      <c r="DVP32" s="48"/>
      <c r="DVQ32" s="48"/>
      <c r="DVR32" s="48"/>
      <c r="DVS32" s="49"/>
      <c r="DVT32" s="48"/>
      <c r="DVU32" s="48"/>
      <c r="DVV32" s="48"/>
      <c r="DVW32" s="48"/>
      <c r="DVX32" s="48"/>
      <c r="DVY32" s="48"/>
      <c r="DVZ32" s="48"/>
      <c r="DWA32" s="48"/>
      <c r="DWB32" s="48"/>
      <c r="DWC32" s="48"/>
      <c r="DWD32" s="48"/>
      <c r="DWE32" s="48"/>
      <c r="DWF32" s="48"/>
      <c r="DWG32" s="49"/>
      <c r="DWH32" s="48"/>
      <c r="DWI32" s="48"/>
      <c r="DWJ32" s="48"/>
      <c r="DWK32" s="48"/>
      <c r="DWL32" s="48"/>
      <c r="DWM32" s="48"/>
      <c r="DWN32" s="48"/>
      <c r="DWO32" s="48"/>
      <c r="DWP32" s="48"/>
      <c r="DWQ32" s="48"/>
      <c r="DWR32" s="48"/>
      <c r="DWS32" s="48"/>
      <c r="DWT32" s="48"/>
      <c r="DWU32" s="49"/>
      <c r="DWV32" s="48"/>
      <c r="DWW32" s="48"/>
      <c r="DWX32" s="48"/>
      <c r="DWY32" s="48"/>
      <c r="DWZ32" s="48"/>
      <c r="DXA32" s="48"/>
      <c r="DXB32" s="48"/>
      <c r="DXC32" s="48"/>
      <c r="DXD32" s="48"/>
      <c r="DXE32" s="48"/>
      <c r="DXF32" s="48"/>
      <c r="DXG32" s="48"/>
      <c r="DXH32" s="48"/>
      <c r="DXI32" s="49"/>
      <c r="DXJ32" s="48"/>
      <c r="DXK32" s="48"/>
      <c r="DXL32" s="48"/>
      <c r="DXM32" s="48"/>
      <c r="DXN32" s="48"/>
      <c r="DXO32" s="48"/>
      <c r="DXP32" s="48"/>
      <c r="DXQ32" s="48"/>
      <c r="DXR32" s="48"/>
      <c r="DXS32" s="48"/>
      <c r="DXT32" s="48"/>
      <c r="DXU32" s="48"/>
      <c r="DXV32" s="48"/>
      <c r="DXW32" s="49"/>
      <c r="DXX32" s="48"/>
      <c r="DXY32" s="48"/>
      <c r="DXZ32" s="48"/>
      <c r="DYA32" s="48"/>
      <c r="DYB32" s="48"/>
      <c r="DYC32" s="48"/>
      <c r="DYD32" s="48"/>
      <c r="DYE32" s="48"/>
      <c r="DYF32" s="48"/>
      <c r="DYG32" s="48"/>
      <c r="DYH32" s="48"/>
      <c r="DYI32" s="48"/>
      <c r="DYJ32" s="48"/>
      <c r="DYK32" s="49"/>
      <c r="DYL32" s="48"/>
      <c r="DYM32" s="48"/>
      <c r="DYN32" s="48"/>
      <c r="DYO32" s="48"/>
      <c r="DYP32" s="48"/>
      <c r="DYQ32" s="48"/>
      <c r="DYR32" s="48"/>
      <c r="DYS32" s="48"/>
      <c r="DYT32" s="48"/>
      <c r="DYU32" s="48"/>
      <c r="DYV32" s="48"/>
      <c r="DYW32" s="48"/>
      <c r="DYX32" s="48"/>
      <c r="DYY32" s="49"/>
      <c r="DYZ32" s="48"/>
      <c r="DZA32" s="48"/>
      <c r="DZB32" s="48"/>
      <c r="DZC32" s="48"/>
      <c r="DZD32" s="48"/>
      <c r="DZE32" s="48"/>
      <c r="DZF32" s="48"/>
      <c r="DZG32" s="48"/>
      <c r="DZH32" s="48"/>
      <c r="DZI32" s="48"/>
      <c r="DZJ32" s="48"/>
      <c r="DZK32" s="48"/>
      <c r="DZL32" s="48"/>
      <c r="DZM32" s="49"/>
      <c r="DZN32" s="48"/>
      <c r="DZO32" s="48"/>
      <c r="DZP32" s="48"/>
      <c r="DZQ32" s="48"/>
      <c r="DZR32" s="48"/>
      <c r="DZS32" s="48"/>
      <c r="DZT32" s="48"/>
      <c r="DZU32" s="48"/>
      <c r="DZV32" s="48"/>
      <c r="DZW32" s="48"/>
      <c r="DZX32" s="48"/>
      <c r="DZY32" s="48"/>
      <c r="DZZ32" s="48"/>
      <c r="EAA32" s="49"/>
      <c r="EAB32" s="48"/>
      <c r="EAC32" s="48"/>
      <c r="EAD32" s="48"/>
      <c r="EAE32" s="48"/>
      <c r="EAF32" s="48"/>
      <c r="EAG32" s="48"/>
      <c r="EAH32" s="48"/>
      <c r="EAI32" s="48"/>
      <c r="EAJ32" s="48"/>
      <c r="EAK32" s="48"/>
      <c r="EAL32" s="48"/>
      <c r="EAM32" s="48"/>
      <c r="EAN32" s="48"/>
      <c r="EAO32" s="49"/>
      <c r="EAP32" s="48"/>
      <c r="EAQ32" s="48"/>
      <c r="EAR32" s="48"/>
      <c r="EAS32" s="48"/>
      <c r="EAT32" s="48"/>
      <c r="EAU32" s="48"/>
      <c r="EAV32" s="48"/>
      <c r="EAW32" s="48"/>
      <c r="EAX32" s="48"/>
      <c r="EAY32" s="48"/>
      <c r="EAZ32" s="48"/>
      <c r="EBA32" s="48"/>
      <c r="EBB32" s="48"/>
      <c r="EBC32" s="49"/>
      <c r="EBD32" s="48"/>
      <c r="EBE32" s="48"/>
      <c r="EBF32" s="48"/>
      <c r="EBG32" s="48"/>
      <c r="EBH32" s="48"/>
      <c r="EBI32" s="48"/>
      <c r="EBJ32" s="48"/>
      <c r="EBK32" s="48"/>
      <c r="EBL32" s="48"/>
      <c r="EBM32" s="48"/>
      <c r="EBN32" s="48"/>
      <c r="EBO32" s="48"/>
      <c r="EBP32" s="48"/>
      <c r="EBQ32" s="49"/>
      <c r="EBR32" s="48"/>
      <c r="EBS32" s="48"/>
      <c r="EBT32" s="48"/>
      <c r="EBU32" s="48"/>
      <c r="EBV32" s="48"/>
      <c r="EBW32" s="48"/>
      <c r="EBX32" s="48"/>
      <c r="EBY32" s="48"/>
      <c r="EBZ32" s="48"/>
      <c r="ECA32" s="48"/>
      <c r="ECB32" s="48"/>
      <c r="ECC32" s="48"/>
      <c r="ECD32" s="48"/>
      <c r="ECE32" s="49"/>
      <c r="ECF32" s="48"/>
      <c r="ECG32" s="48"/>
      <c r="ECH32" s="48"/>
      <c r="ECI32" s="48"/>
      <c r="ECJ32" s="48"/>
      <c r="ECK32" s="48"/>
      <c r="ECL32" s="48"/>
      <c r="ECM32" s="48"/>
      <c r="ECN32" s="48"/>
      <c r="ECO32" s="48"/>
      <c r="ECP32" s="48"/>
      <c r="ECQ32" s="48"/>
      <c r="ECR32" s="48"/>
      <c r="ECS32" s="49"/>
      <c r="ECT32" s="48"/>
      <c r="ECU32" s="48"/>
      <c r="ECV32" s="48"/>
      <c r="ECW32" s="48"/>
      <c r="ECX32" s="48"/>
      <c r="ECY32" s="48"/>
      <c r="ECZ32" s="48"/>
      <c r="EDA32" s="48"/>
      <c r="EDB32" s="48"/>
      <c r="EDC32" s="48"/>
      <c r="EDD32" s="48"/>
      <c r="EDE32" s="48"/>
      <c r="EDF32" s="48"/>
      <c r="EDG32" s="49"/>
      <c r="EDH32" s="48"/>
      <c r="EDI32" s="48"/>
      <c r="EDJ32" s="48"/>
      <c r="EDK32" s="48"/>
      <c r="EDL32" s="48"/>
      <c r="EDM32" s="48"/>
      <c r="EDN32" s="48"/>
      <c r="EDO32" s="48"/>
      <c r="EDP32" s="48"/>
      <c r="EDQ32" s="48"/>
      <c r="EDR32" s="48"/>
      <c r="EDS32" s="48"/>
      <c r="EDT32" s="48"/>
      <c r="EDU32" s="49"/>
      <c r="EDV32" s="48"/>
      <c r="EDW32" s="48"/>
      <c r="EDX32" s="48"/>
      <c r="EDY32" s="48"/>
      <c r="EDZ32" s="48"/>
      <c r="EEA32" s="48"/>
      <c r="EEB32" s="48"/>
      <c r="EEC32" s="48"/>
      <c r="EED32" s="48"/>
      <c r="EEE32" s="48"/>
      <c r="EEF32" s="48"/>
      <c r="EEG32" s="48"/>
      <c r="EEH32" s="48"/>
      <c r="EEI32" s="49"/>
      <c r="EEJ32" s="48"/>
      <c r="EEK32" s="48"/>
      <c r="EEL32" s="48"/>
      <c r="EEM32" s="48"/>
      <c r="EEN32" s="48"/>
      <c r="EEO32" s="48"/>
      <c r="EEP32" s="48"/>
      <c r="EEQ32" s="48"/>
      <c r="EER32" s="48"/>
      <c r="EES32" s="48"/>
      <c r="EET32" s="48"/>
      <c r="EEU32" s="48"/>
      <c r="EEV32" s="48"/>
      <c r="EEW32" s="49"/>
      <c r="EEX32" s="48"/>
      <c r="EEY32" s="48"/>
      <c r="EEZ32" s="48"/>
      <c r="EFA32" s="48"/>
      <c r="EFB32" s="48"/>
      <c r="EFC32" s="48"/>
      <c r="EFD32" s="48"/>
      <c r="EFE32" s="48"/>
      <c r="EFF32" s="48"/>
      <c r="EFG32" s="48"/>
      <c r="EFH32" s="48"/>
      <c r="EFI32" s="48"/>
      <c r="EFJ32" s="48"/>
      <c r="EFK32" s="49"/>
      <c r="EFL32" s="48"/>
      <c r="EFM32" s="48"/>
      <c r="EFN32" s="48"/>
      <c r="EFO32" s="48"/>
      <c r="EFP32" s="48"/>
      <c r="EFQ32" s="48"/>
      <c r="EFR32" s="48"/>
      <c r="EFS32" s="48"/>
      <c r="EFT32" s="48"/>
      <c r="EFU32" s="48"/>
      <c r="EFV32" s="48"/>
      <c r="EFW32" s="48"/>
      <c r="EFX32" s="48"/>
      <c r="EFY32" s="49"/>
      <c r="EFZ32" s="48"/>
      <c r="EGA32" s="48"/>
      <c r="EGB32" s="48"/>
      <c r="EGC32" s="48"/>
      <c r="EGD32" s="48"/>
      <c r="EGE32" s="48"/>
      <c r="EGF32" s="48"/>
      <c r="EGG32" s="48"/>
      <c r="EGH32" s="48"/>
      <c r="EGI32" s="48"/>
      <c r="EGJ32" s="48"/>
      <c r="EGK32" s="48"/>
      <c r="EGL32" s="48"/>
      <c r="EGM32" s="49"/>
      <c r="EGN32" s="48"/>
      <c r="EGO32" s="48"/>
      <c r="EGP32" s="48"/>
      <c r="EGQ32" s="48"/>
      <c r="EGR32" s="48"/>
      <c r="EGS32" s="48"/>
      <c r="EGT32" s="48"/>
      <c r="EGU32" s="48"/>
      <c r="EGV32" s="48"/>
      <c r="EGW32" s="48"/>
      <c r="EGX32" s="48"/>
      <c r="EGY32" s="48"/>
      <c r="EGZ32" s="48"/>
      <c r="EHA32" s="49"/>
      <c r="EHB32" s="48"/>
      <c r="EHC32" s="48"/>
      <c r="EHD32" s="48"/>
      <c r="EHE32" s="48"/>
      <c r="EHF32" s="48"/>
      <c r="EHG32" s="48"/>
      <c r="EHH32" s="48"/>
      <c r="EHI32" s="48"/>
      <c r="EHJ32" s="48"/>
      <c r="EHK32" s="48"/>
      <c r="EHL32" s="48"/>
      <c r="EHM32" s="48"/>
      <c r="EHN32" s="48"/>
      <c r="EHO32" s="49"/>
      <c r="EHP32" s="48"/>
      <c r="EHQ32" s="48"/>
      <c r="EHR32" s="48"/>
      <c r="EHS32" s="48"/>
      <c r="EHT32" s="48"/>
      <c r="EHU32" s="48"/>
      <c r="EHV32" s="48"/>
      <c r="EHW32" s="48"/>
      <c r="EHX32" s="48"/>
      <c r="EHY32" s="48"/>
      <c r="EHZ32" s="48"/>
      <c r="EIA32" s="48"/>
      <c r="EIB32" s="48"/>
      <c r="EIC32" s="49"/>
      <c r="EID32" s="48"/>
      <c r="EIE32" s="48"/>
      <c r="EIF32" s="48"/>
      <c r="EIG32" s="48"/>
      <c r="EIH32" s="48"/>
      <c r="EII32" s="48"/>
      <c r="EIJ32" s="48"/>
      <c r="EIK32" s="48"/>
      <c r="EIL32" s="48"/>
      <c r="EIM32" s="48"/>
      <c r="EIN32" s="48"/>
      <c r="EIO32" s="48"/>
      <c r="EIP32" s="48"/>
      <c r="EIQ32" s="49"/>
      <c r="EIR32" s="48"/>
      <c r="EIS32" s="48"/>
      <c r="EIT32" s="48"/>
      <c r="EIU32" s="48"/>
      <c r="EIV32" s="48"/>
      <c r="EIW32" s="48"/>
      <c r="EIX32" s="48"/>
      <c r="EIY32" s="48"/>
      <c r="EIZ32" s="48"/>
      <c r="EJA32" s="48"/>
      <c r="EJB32" s="48"/>
      <c r="EJC32" s="48"/>
      <c r="EJD32" s="48"/>
      <c r="EJE32" s="49"/>
      <c r="EJF32" s="48"/>
      <c r="EJG32" s="48"/>
      <c r="EJH32" s="48"/>
      <c r="EJI32" s="48"/>
      <c r="EJJ32" s="48"/>
      <c r="EJK32" s="48"/>
      <c r="EJL32" s="48"/>
      <c r="EJM32" s="48"/>
      <c r="EJN32" s="48"/>
      <c r="EJO32" s="48"/>
      <c r="EJP32" s="48"/>
      <c r="EJQ32" s="48"/>
      <c r="EJR32" s="48"/>
      <c r="EJS32" s="49"/>
      <c r="EJT32" s="48"/>
      <c r="EJU32" s="48"/>
      <c r="EJV32" s="48"/>
      <c r="EJW32" s="48"/>
      <c r="EJX32" s="48"/>
      <c r="EJY32" s="48"/>
      <c r="EJZ32" s="48"/>
      <c r="EKA32" s="48"/>
      <c r="EKB32" s="48"/>
      <c r="EKC32" s="48"/>
      <c r="EKD32" s="48"/>
      <c r="EKE32" s="48"/>
      <c r="EKF32" s="48"/>
      <c r="EKG32" s="49"/>
      <c r="EKH32" s="48"/>
      <c r="EKI32" s="48"/>
      <c r="EKJ32" s="48"/>
      <c r="EKK32" s="48"/>
      <c r="EKL32" s="48"/>
      <c r="EKM32" s="48"/>
      <c r="EKN32" s="48"/>
      <c r="EKO32" s="48"/>
      <c r="EKP32" s="48"/>
      <c r="EKQ32" s="48"/>
      <c r="EKR32" s="48"/>
      <c r="EKS32" s="48"/>
      <c r="EKT32" s="48"/>
      <c r="EKU32" s="49"/>
      <c r="EKV32" s="48"/>
      <c r="EKW32" s="48"/>
      <c r="EKX32" s="48"/>
      <c r="EKY32" s="48"/>
      <c r="EKZ32" s="48"/>
      <c r="ELA32" s="48"/>
      <c r="ELB32" s="48"/>
      <c r="ELC32" s="48"/>
      <c r="ELD32" s="48"/>
      <c r="ELE32" s="48"/>
      <c r="ELF32" s="48"/>
      <c r="ELG32" s="48"/>
      <c r="ELH32" s="48"/>
      <c r="ELI32" s="49"/>
      <c r="ELJ32" s="48"/>
      <c r="ELK32" s="48"/>
      <c r="ELL32" s="48"/>
      <c r="ELM32" s="48"/>
      <c r="ELN32" s="48"/>
      <c r="ELO32" s="48"/>
      <c r="ELP32" s="48"/>
      <c r="ELQ32" s="48"/>
      <c r="ELR32" s="48"/>
      <c r="ELS32" s="48"/>
      <c r="ELT32" s="48"/>
      <c r="ELU32" s="48"/>
      <c r="ELV32" s="48"/>
      <c r="ELW32" s="49"/>
      <c r="ELX32" s="48"/>
      <c r="ELY32" s="48"/>
      <c r="ELZ32" s="48"/>
      <c r="EMA32" s="48"/>
      <c r="EMB32" s="48"/>
      <c r="EMC32" s="48"/>
      <c r="EMD32" s="48"/>
      <c r="EME32" s="48"/>
      <c r="EMF32" s="48"/>
      <c r="EMG32" s="48"/>
      <c r="EMH32" s="48"/>
      <c r="EMI32" s="48"/>
      <c r="EMJ32" s="48"/>
      <c r="EMK32" s="49"/>
      <c r="EML32" s="48"/>
      <c r="EMM32" s="48"/>
      <c r="EMN32" s="48"/>
      <c r="EMO32" s="48"/>
      <c r="EMP32" s="48"/>
      <c r="EMQ32" s="48"/>
      <c r="EMR32" s="48"/>
      <c r="EMS32" s="48"/>
      <c r="EMT32" s="48"/>
      <c r="EMU32" s="48"/>
      <c r="EMV32" s="48"/>
      <c r="EMW32" s="48"/>
      <c r="EMX32" s="48"/>
      <c r="EMY32" s="49"/>
      <c r="EMZ32" s="48"/>
      <c r="ENA32" s="48"/>
      <c r="ENB32" s="48"/>
      <c r="ENC32" s="48"/>
      <c r="END32" s="48"/>
      <c r="ENE32" s="48"/>
      <c r="ENF32" s="48"/>
      <c r="ENG32" s="48"/>
      <c r="ENH32" s="48"/>
      <c r="ENI32" s="48"/>
      <c r="ENJ32" s="48"/>
      <c r="ENK32" s="48"/>
      <c r="ENL32" s="48"/>
      <c r="ENM32" s="49"/>
      <c r="ENN32" s="48"/>
      <c r="ENO32" s="48"/>
      <c r="ENP32" s="48"/>
      <c r="ENQ32" s="48"/>
      <c r="ENR32" s="48"/>
      <c r="ENS32" s="48"/>
      <c r="ENT32" s="48"/>
      <c r="ENU32" s="48"/>
      <c r="ENV32" s="48"/>
      <c r="ENW32" s="48"/>
      <c r="ENX32" s="48"/>
      <c r="ENY32" s="48"/>
      <c r="ENZ32" s="48"/>
      <c r="EOA32" s="49"/>
      <c r="EOB32" s="48"/>
      <c r="EOC32" s="48"/>
      <c r="EOD32" s="48"/>
      <c r="EOE32" s="48"/>
      <c r="EOF32" s="48"/>
      <c r="EOG32" s="48"/>
      <c r="EOH32" s="48"/>
      <c r="EOI32" s="48"/>
      <c r="EOJ32" s="48"/>
      <c r="EOK32" s="48"/>
      <c r="EOL32" s="48"/>
      <c r="EOM32" s="48"/>
      <c r="EON32" s="48"/>
      <c r="EOO32" s="49"/>
      <c r="EOP32" s="48"/>
      <c r="EOQ32" s="48"/>
      <c r="EOR32" s="48"/>
      <c r="EOS32" s="48"/>
      <c r="EOT32" s="48"/>
      <c r="EOU32" s="48"/>
      <c r="EOV32" s="48"/>
      <c r="EOW32" s="48"/>
      <c r="EOX32" s="48"/>
      <c r="EOY32" s="48"/>
      <c r="EOZ32" s="48"/>
      <c r="EPA32" s="48"/>
      <c r="EPB32" s="48"/>
      <c r="EPC32" s="49"/>
      <c r="EPD32" s="48"/>
      <c r="EPE32" s="48"/>
      <c r="EPF32" s="48"/>
      <c r="EPG32" s="48"/>
      <c r="EPH32" s="48"/>
      <c r="EPI32" s="48"/>
      <c r="EPJ32" s="48"/>
      <c r="EPK32" s="48"/>
      <c r="EPL32" s="48"/>
      <c r="EPM32" s="48"/>
      <c r="EPN32" s="48"/>
      <c r="EPO32" s="48"/>
      <c r="EPP32" s="48"/>
      <c r="EPQ32" s="49"/>
      <c r="EPR32" s="48"/>
      <c r="EPS32" s="48"/>
      <c r="EPT32" s="48"/>
      <c r="EPU32" s="48"/>
      <c r="EPV32" s="48"/>
      <c r="EPW32" s="48"/>
      <c r="EPX32" s="48"/>
      <c r="EPY32" s="48"/>
      <c r="EPZ32" s="48"/>
      <c r="EQA32" s="48"/>
      <c r="EQB32" s="48"/>
      <c r="EQC32" s="48"/>
      <c r="EQD32" s="48"/>
      <c r="EQE32" s="49"/>
      <c r="EQF32" s="48"/>
      <c r="EQG32" s="48"/>
      <c r="EQH32" s="48"/>
      <c r="EQI32" s="48"/>
      <c r="EQJ32" s="48"/>
      <c r="EQK32" s="48"/>
      <c r="EQL32" s="48"/>
      <c r="EQM32" s="48"/>
      <c r="EQN32" s="48"/>
      <c r="EQO32" s="48"/>
      <c r="EQP32" s="48"/>
      <c r="EQQ32" s="48"/>
      <c r="EQR32" s="48"/>
      <c r="EQS32" s="49"/>
      <c r="EQT32" s="48"/>
      <c r="EQU32" s="48"/>
      <c r="EQV32" s="48"/>
      <c r="EQW32" s="48"/>
      <c r="EQX32" s="48"/>
      <c r="EQY32" s="48"/>
      <c r="EQZ32" s="48"/>
      <c r="ERA32" s="48"/>
      <c r="ERB32" s="48"/>
      <c r="ERC32" s="48"/>
      <c r="ERD32" s="48"/>
      <c r="ERE32" s="48"/>
      <c r="ERF32" s="48"/>
      <c r="ERG32" s="49"/>
      <c r="ERH32" s="48"/>
      <c r="ERI32" s="48"/>
      <c r="ERJ32" s="48"/>
      <c r="ERK32" s="48"/>
      <c r="ERL32" s="48"/>
      <c r="ERM32" s="48"/>
      <c r="ERN32" s="48"/>
      <c r="ERO32" s="48"/>
      <c r="ERP32" s="48"/>
      <c r="ERQ32" s="48"/>
      <c r="ERR32" s="48"/>
      <c r="ERS32" s="48"/>
      <c r="ERT32" s="48"/>
      <c r="ERU32" s="49"/>
      <c r="ERV32" s="48"/>
      <c r="ERW32" s="48"/>
      <c r="ERX32" s="48"/>
      <c r="ERY32" s="48"/>
      <c r="ERZ32" s="48"/>
      <c r="ESA32" s="48"/>
      <c r="ESB32" s="48"/>
      <c r="ESC32" s="48"/>
      <c r="ESD32" s="48"/>
      <c r="ESE32" s="48"/>
      <c r="ESF32" s="48"/>
      <c r="ESG32" s="48"/>
      <c r="ESH32" s="48"/>
      <c r="ESI32" s="49"/>
      <c r="ESJ32" s="48"/>
      <c r="ESK32" s="48"/>
      <c r="ESL32" s="48"/>
      <c r="ESM32" s="48"/>
      <c r="ESN32" s="48"/>
      <c r="ESO32" s="48"/>
      <c r="ESP32" s="48"/>
      <c r="ESQ32" s="48"/>
      <c r="ESR32" s="48"/>
      <c r="ESS32" s="48"/>
      <c r="EST32" s="48"/>
      <c r="ESU32" s="48"/>
      <c r="ESV32" s="48"/>
      <c r="ESW32" s="49"/>
      <c r="ESX32" s="48"/>
      <c r="ESY32" s="48"/>
      <c r="ESZ32" s="48"/>
      <c r="ETA32" s="48"/>
      <c r="ETB32" s="48"/>
      <c r="ETC32" s="48"/>
      <c r="ETD32" s="48"/>
      <c r="ETE32" s="48"/>
      <c r="ETF32" s="48"/>
      <c r="ETG32" s="48"/>
      <c r="ETH32" s="48"/>
      <c r="ETI32" s="48"/>
      <c r="ETJ32" s="48"/>
      <c r="ETK32" s="49"/>
      <c r="ETL32" s="48"/>
      <c r="ETM32" s="48"/>
      <c r="ETN32" s="48"/>
      <c r="ETO32" s="48"/>
      <c r="ETP32" s="48"/>
      <c r="ETQ32" s="48"/>
      <c r="ETR32" s="48"/>
      <c r="ETS32" s="48"/>
      <c r="ETT32" s="48"/>
      <c r="ETU32" s="48"/>
      <c r="ETV32" s="48"/>
      <c r="ETW32" s="48"/>
      <c r="ETX32" s="48"/>
      <c r="ETY32" s="49"/>
      <c r="ETZ32" s="48"/>
      <c r="EUA32" s="48"/>
      <c r="EUB32" s="48"/>
      <c r="EUC32" s="48"/>
      <c r="EUD32" s="48"/>
      <c r="EUE32" s="48"/>
      <c r="EUF32" s="48"/>
      <c r="EUG32" s="48"/>
      <c r="EUH32" s="48"/>
      <c r="EUI32" s="48"/>
      <c r="EUJ32" s="48"/>
      <c r="EUK32" s="48"/>
      <c r="EUL32" s="48"/>
      <c r="EUM32" s="49"/>
      <c r="EUN32" s="48"/>
      <c r="EUO32" s="48"/>
      <c r="EUP32" s="48"/>
      <c r="EUQ32" s="48"/>
      <c r="EUR32" s="48"/>
      <c r="EUS32" s="48"/>
      <c r="EUT32" s="48"/>
      <c r="EUU32" s="48"/>
      <c r="EUV32" s="48"/>
      <c r="EUW32" s="48"/>
      <c r="EUX32" s="48"/>
      <c r="EUY32" s="48"/>
      <c r="EUZ32" s="48"/>
      <c r="EVA32" s="49"/>
      <c r="EVB32" s="48"/>
      <c r="EVC32" s="48"/>
      <c r="EVD32" s="48"/>
      <c r="EVE32" s="48"/>
      <c r="EVF32" s="48"/>
      <c r="EVG32" s="48"/>
      <c r="EVH32" s="48"/>
      <c r="EVI32" s="48"/>
      <c r="EVJ32" s="48"/>
      <c r="EVK32" s="48"/>
      <c r="EVL32" s="48"/>
      <c r="EVM32" s="48"/>
      <c r="EVN32" s="48"/>
      <c r="EVO32" s="49"/>
      <c r="EVP32" s="48"/>
      <c r="EVQ32" s="48"/>
      <c r="EVR32" s="48"/>
      <c r="EVS32" s="48"/>
      <c r="EVT32" s="48"/>
      <c r="EVU32" s="48"/>
      <c r="EVV32" s="48"/>
      <c r="EVW32" s="48"/>
      <c r="EVX32" s="48"/>
      <c r="EVY32" s="48"/>
      <c r="EVZ32" s="48"/>
      <c r="EWA32" s="48"/>
      <c r="EWB32" s="48"/>
      <c r="EWC32" s="49"/>
      <c r="EWD32" s="48"/>
      <c r="EWE32" s="48"/>
      <c r="EWF32" s="48"/>
      <c r="EWG32" s="48"/>
      <c r="EWH32" s="48"/>
      <c r="EWI32" s="48"/>
      <c r="EWJ32" s="48"/>
      <c r="EWK32" s="48"/>
      <c r="EWL32" s="48"/>
      <c r="EWM32" s="48"/>
      <c r="EWN32" s="48"/>
      <c r="EWO32" s="48"/>
      <c r="EWP32" s="48"/>
      <c r="EWQ32" s="49"/>
      <c r="EWR32" s="48"/>
      <c r="EWS32" s="48"/>
      <c r="EWT32" s="48"/>
      <c r="EWU32" s="48"/>
      <c r="EWV32" s="48"/>
      <c r="EWW32" s="48"/>
      <c r="EWX32" s="48"/>
      <c r="EWY32" s="48"/>
      <c r="EWZ32" s="48"/>
      <c r="EXA32" s="48"/>
      <c r="EXB32" s="48"/>
      <c r="EXC32" s="48"/>
      <c r="EXD32" s="48"/>
      <c r="EXE32" s="49"/>
      <c r="EXF32" s="48"/>
      <c r="EXG32" s="48"/>
      <c r="EXH32" s="48"/>
      <c r="EXI32" s="48"/>
      <c r="EXJ32" s="48"/>
      <c r="EXK32" s="48"/>
      <c r="EXL32" s="48"/>
      <c r="EXM32" s="48"/>
      <c r="EXN32" s="48"/>
      <c r="EXO32" s="48"/>
      <c r="EXP32" s="48"/>
      <c r="EXQ32" s="48"/>
      <c r="EXR32" s="48"/>
      <c r="EXS32" s="49"/>
      <c r="EXT32" s="48"/>
      <c r="EXU32" s="48"/>
      <c r="EXV32" s="48"/>
      <c r="EXW32" s="48"/>
      <c r="EXX32" s="48"/>
      <c r="EXY32" s="48"/>
      <c r="EXZ32" s="48"/>
      <c r="EYA32" s="48"/>
      <c r="EYB32" s="48"/>
      <c r="EYC32" s="48"/>
      <c r="EYD32" s="48"/>
      <c r="EYE32" s="48"/>
      <c r="EYF32" s="48"/>
      <c r="EYG32" s="49"/>
      <c r="EYH32" s="48"/>
      <c r="EYI32" s="48"/>
      <c r="EYJ32" s="48"/>
      <c r="EYK32" s="48"/>
      <c r="EYL32" s="48"/>
      <c r="EYM32" s="48"/>
      <c r="EYN32" s="48"/>
      <c r="EYO32" s="48"/>
      <c r="EYP32" s="48"/>
      <c r="EYQ32" s="48"/>
      <c r="EYR32" s="48"/>
      <c r="EYS32" s="48"/>
      <c r="EYT32" s="48"/>
      <c r="EYU32" s="49"/>
      <c r="EYV32" s="48"/>
      <c r="EYW32" s="48"/>
      <c r="EYX32" s="48"/>
      <c r="EYY32" s="48"/>
      <c r="EYZ32" s="48"/>
      <c r="EZA32" s="48"/>
      <c r="EZB32" s="48"/>
      <c r="EZC32" s="48"/>
      <c r="EZD32" s="48"/>
      <c r="EZE32" s="48"/>
      <c r="EZF32" s="48"/>
      <c r="EZG32" s="48"/>
      <c r="EZH32" s="48"/>
      <c r="EZI32" s="49"/>
      <c r="EZJ32" s="48"/>
      <c r="EZK32" s="48"/>
      <c r="EZL32" s="48"/>
      <c r="EZM32" s="48"/>
      <c r="EZN32" s="48"/>
      <c r="EZO32" s="48"/>
      <c r="EZP32" s="48"/>
      <c r="EZQ32" s="48"/>
      <c r="EZR32" s="48"/>
      <c r="EZS32" s="48"/>
      <c r="EZT32" s="48"/>
      <c r="EZU32" s="48"/>
      <c r="EZV32" s="48"/>
      <c r="EZW32" s="49"/>
      <c r="EZX32" s="48"/>
      <c r="EZY32" s="48"/>
      <c r="EZZ32" s="48"/>
      <c r="FAA32" s="48"/>
      <c r="FAB32" s="48"/>
      <c r="FAC32" s="48"/>
      <c r="FAD32" s="48"/>
      <c r="FAE32" s="48"/>
      <c r="FAF32" s="48"/>
      <c r="FAG32" s="48"/>
      <c r="FAH32" s="48"/>
      <c r="FAI32" s="48"/>
      <c r="FAJ32" s="48"/>
      <c r="FAK32" s="49"/>
      <c r="FAL32" s="48"/>
      <c r="FAM32" s="48"/>
      <c r="FAN32" s="48"/>
      <c r="FAO32" s="48"/>
      <c r="FAP32" s="48"/>
      <c r="FAQ32" s="48"/>
      <c r="FAR32" s="48"/>
      <c r="FAS32" s="48"/>
      <c r="FAT32" s="48"/>
      <c r="FAU32" s="48"/>
      <c r="FAV32" s="48"/>
      <c r="FAW32" s="48"/>
      <c r="FAX32" s="48"/>
      <c r="FAY32" s="49"/>
      <c r="FAZ32" s="48"/>
      <c r="FBA32" s="48"/>
      <c r="FBB32" s="48"/>
      <c r="FBC32" s="48"/>
      <c r="FBD32" s="48"/>
      <c r="FBE32" s="48"/>
      <c r="FBF32" s="48"/>
      <c r="FBG32" s="48"/>
      <c r="FBH32" s="48"/>
      <c r="FBI32" s="48"/>
      <c r="FBJ32" s="48"/>
      <c r="FBK32" s="48"/>
      <c r="FBL32" s="48"/>
      <c r="FBM32" s="49"/>
      <c r="FBN32" s="48"/>
      <c r="FBO32" s="48"/>
      <c r="FBP32" s="48"/>
      <c r="FBQ32" s="48"/>
      <c r="FBR32" s="48"/>
      <c r="FBS32" s="48"/>
      <c r="FBT32" s="48"/>
      <c r="FBU32" s="48"/>
      <c r="FBV32" s="48"/>
      <c r="FBW32" s="48"/>
      <c r="FBX32" s="48"/>
      <c r="FBY32" s="48"/>
      <c r="FBZ32" s="48"/>
      <c r="FCA32" s="49"/>
      <c r="FCB32" s="48"/>
      <c r="FCC32" s="48"/>
      <c r="FCD32" s="48"/>
      <c r="FCE32" s="48"/>
      <c r="FCF32" s="48"/>
      <c r="FCG32" s="48"/>
      <c r="FCH32" s="48"/>
      <c r="FCI32" s="48"/>
      <c r="FCJ32" s="48"/>
      <c r="FCK32" s="48"/>
      <c r="FCL32" s="48"/>
      <c r="FCM32" s="48"/>
      <c r="FCN32" s="48"/>
      <c r="FCO32" s="49"/>
      <c r="FCP32" s="48"/>
      <c r="FCQ32" s="48"/>
      <c r="FCR32" s="48"/>
      <c r="FCS32" s="48"/>
      <c r="FCT32" s="48"/>
      <c r="FCU32" s="48"/>
      <c r="FCV32" s="48"/>
      <c r="FCW32" s="48"/>
      <c r="FCX32" s="48"/>
      <c r="FCY32" s="48"/>
      <c r="FCZ32" s="48"/>
      <c r="FDA32" s="48"/>
      <c r="FDB32" s="48"/>
      <c r="FDC32" s="49"/>
      <c r="FDD32" s="48"/>
      <c r="FDE32" s="48"/>
      <c r="FDF32" s="48"/>
      <c r="FDG32" s="48"/>
      <c r="FDH32" s="48"/>
      <c r="FDI32" s="48"/>
      <c r="FDJ32" s="48"/>
      <c r="FDK32" s="48"/>
      <c r="FDL32" s="48"/>
      <c r="FDM32" s="48"/>
      <c r="FDN32" s="48"/>
      <c r="FDO32" s="48"/>
      <c r="FDP32" s="48"/>
      <c r="FDQ32" s="49"/>
      <c r="FDR32" s="48"/>
      <c r="FDS32" s="48"/>
      <c r="FDT32" s="48"/>
      <c r="FDU32" s="48"/>
      <c r="FDV32" s="48"/>
      <c r="FDW32" s="48"/>
      <c r="FDX32" s="48"/>
      <c r="FDY32" s="48"/>
      <c r="FDZ32" s="48"/>
      <c r="FEA32" s="48"/>
      <c r="FEB32" s="48"/>
      <c r="FEC32" s="48"/>
      <c r="FED32" s="48"/>
      <c r="FEE32" s="49"/>
      <c r="FEF32" s="48"/>
      <c r="FEG32" s="48"/>
      <c r="FEH32" s="48"/>
      <c r="FEI32" s="48"/>
      <c r="FEJ32" s="48"/>
      <c r="FEK32" s="48"/>
      <c r="FEL32" s="48"/>
      <c r="FEM32" s="48"/>
      <c r="FEN32" s="48"/>
      <c r="FEO32" s="48"/>
      <c r="FEP32" s="48"/>
      <c r="FEQ32" s="48"/>
      <c r="FER32" s="48"/>
      <c r="FES32" s="49"/>
      <c r="FET32" s="48"/>
      <c r="FEU32" s="48"/>
      <c r="FEV32" s="48"/>
      <c r="FEW32" s="48"/>
      <c r="FEX32" s="48"/>
      <c r="FEY32" s="48"/>
      <c r="FEZ32" s="48"/>
      <c r="FFA32" s="48"/>
      <c r="FFB32" s="48"/>
      <c r="FFC32" s="48"/>
      <c r="FFD32" s="48"/>
      <c r="FFE32" s="48"/>
      <c r="FFF32" s="48"/>
      <c r="FFG32" s="49"/>
      <c r="FFH32" s="48"/>
      <c r="FFI32" s="48"/>
      <c r="FFJ32" s="48"/>
      <c r="FFK32" s="48"/>
      <c r="FFL32" s="48"/>
      <c r="FFM32" s="48"/>
      <c r="FFN32" s="48"/>
      <c r="FFO32" s="48"/>
      <c r="FFP32" s="48"/>
      <c r="FFQ32" s="48"/>
      <c r="FFR32" s="48"/>
      <c r="FFS32" s="48"/>
      <c r="FFT32" s="48"/>
      <c r="FFU32" s="49"/>
      <c r="FFV32" s="48"/>
      <c r="FFW32" s="48"/>
      <c r="FFX32" s="48"/>
      <c r="FFY32" s="48"/>
      <c r="FFZ32" s="48"/>
      <c r="FGA32" s="48"/>
      <c r="FGB32" s="48"/>
      <c r="FGC32" s="48"/>
      <c r="FGD32" s="48"/>
      <c r="FGE32" s="48"/>
      <c r="FGF32" s="48"/>
      <c r="FGG32" s="48"/>
      <c r="FGH32" s="48"/>
      <c r="FGI32" s="49"/>
      <c r="FGJ32" s="48"/>
      <c r="FGK32" s="48"/>
      <c r="FGL32" s="48"/>
      <c r="FGM32" s="48"/>
      <c r="FGN32" s="48"/>
      <c r="FGO32" s="48"/>
      <c r="FGP32" s="48"/>
      <c r="FGQ32" s="48"/>
      <c r="FGR32" s="48"/>
      <c r="FGS32" s="48"/>
      <c r="FGT32" s="48"/>
      <c r="FGU32" s="48"/>
      <c r="FGV32" s="48"/>
      <c r="FGW32" s="49"/>
      <c r="FGX32" s="48"/>
      <c r="FGY32" s="48"/>
      <c r="FGZ32" s="48"/>
      <c r="FHA32" s="48"/>
      <c r="FHB32" s="48"/>
      <c r="FHC32" s="48"/>
      <c r="FHD32" s="48"/>
      <c r="FHE32" s="48"/>
      <c r="FHF32" s="48"/>
      <c r="FHG32" s="48"/>
      <c r="FHH32" s="48"/>
      <c r="FHI32" s="48"/>
      <c r="FHJ32" s="48"/>
      <c r="FHK32" s="49"/>
      <c r="FHL32" s="48"/>
      <c r="FHM32" s="48"/>
      <c r="FHN32" s="48"/>
      <c r="FHO32" s="48"/>
      <c r="FHP32" s="48"/>
      <c r="FHQ32" s="48"/>
      <c r="FHR32" s="48"/>
      <c r="FHS32" s="48"/>
      <c r="FHT32" s="48"/>
      <c r="FHU32" s="48"/>
      <c r="FHV32" s="48"/>
      <c r="FHW32" s="48"/>
      <c r="FHX32" s="48"/>
      <c r="FHY32" s="49"/>
      <c r="FHZ32" s="48"/>
      <c r="FIA32" s="48"/>
      <c r="FIB32" s="48"/>
      <c r="FIC32" s="48"/>
      <c r="FID32" s="48"/>
      <c r="FIE32" s="48"/>
      <c r="FIF32" s="48"/>
      <c r="FIG32" s="48"/>
      <c r="FIH32" s="48"/>
      <c r="FII32" s="48"/>
      <c r="FIJ32" s="48"/>
      <c r="FIK32" s="48"/>
      <c r="FIL32" s="48"/>
      <c r="FIM32" s="49"/>
      <c r="FIN32" s="48"/>
      <c r="FIO32" s="48"/>
      <c r="FIP32" s="48"/>
      <c r="FIQ32" s="48"/>
      <c r="FIR32" s="48"/>
      <c r="FIS32" s="48"/>
      <c r="FIT32" s="48"/>
      <c r="FIU32" s="48"/>
      <c r="FIV32" s="48"/>
      <c r="FIW32" s="48"/>
      <c r="FIX32" s="48"/>
      <c r="FIY32" s="48"/>
      <c r="FIZ32" s="48"/>
      <c r="FJA32" s="49"/>
      <c r="FJB32" s="48"/>
      <c r="FJC32" s="48"/>
      <c r="FJD32" s="48"/>
      <c r="FJE32" s="48"/>
      <c r="FJF32" s="48"/>
      <c r="FJG32" s="48"/>
      <c r="FJH32" s="48"/>
      <c r="FJI32" s="48"/>
      <c r="FJJ32" s="48"/>
      <c r="FJK32" s="48"/>
      <c r="FJL32" s="48"/>
      <c r="FJM32" s="48"/>
      <c r="FJN32" s="48"/>
      <c r="FJO32" s="49"/>
      <c r="FJP32" s="48"/>
      <c r="FJQ32" s="48"/>
      <c r="FJR32" s="48"/>
      <c r="FJS32" s="48"/>
      <c r="FJT32" s="48"/>
      <c r="FJU32" s="48"/>
      <c r="FJV32" s="48"/>
      <c r="FJW32" s="48"/>
      <c r="FJX32" s="48"/>
      <c r="FJY32" s="48"/>
      <c r="FJZ32" s="48"/>
      <c r="FKA32" s="48"/>
      <c r="FKB32" s="48"/>
      <c r="FKC32" s="49"/>
      <c r="FKD32" s="48"/>
      <c r="FKE32" s="48"/>
      <c r="FKF32" s="48"/>
      <c r="FKG32" s="48"/>
      <c r="FKH32" s="48"/>
      <c r="FKI32" s="48"/>
      <c r="FKJ32" s="48"/>
      <c r="FKK32" s="48"/>
      <c r="FKL32" s="48"/>
      <c r="FKM32" s="48"/>
      <c r="FKN32" s="48"/>
      <c r="FKO32" s="48"/>
      <c r="FKP32" s="48"/>
      <c r="FKQ32" s="49"/>
      <c r="FKR32" s="48"/>
      <c r="FKS32" s="48"/>
      <c r="FKT32" s="48"/>
      <c r="FKU32" s="48"/>
      <c r="FKV32" s="48"/>
      <c r="FKW32" s="48"/>
      <c r="FKX32" s="48"/>
      <c r="FKY32" s="48"/>
      <c r="FKZ32" s="48"/>
      <c r="FLA32" s="48"/>
      <c r="FLB32" s="48"/>
      <c r="FLC32" s="48"/>
      <c r="FLD32" s="48"/>
      <c r="FLE32" s="49"/>
      <c r="FLF32" s="48"/>
      <c r="FLG32" s="48"/>
      <c r="FLH32" s="48"/>
      <c r="FLI32" s="48"/>
      <c r="FLJ32" s="48"/>
      <c r="FLK32" s="48"/>
      <c r="FLL32" s="48"/>
      <c r="FLM32" s="48"/>
      <c r="FLN32" s="48"/>
      <c r="FLO32" s="48"/>
      <c r="FLP32" s="48"/>
      <c r="FLQ32" s="48"/>
      <c r="FLR32" s="48"/>
      <c r="FLS32" s="49"/>
      <c r="FLT32" s="48"/>
      <c r="FLU32" s="48"/>
      <c r="FLV32" s="48"/>
      <c r="FLW32" s="48"/>
      <c r="FLX32" s="48"/>
      <c r="FLY32" s="48"/>
      <c r="FLZ32" s="48"/>
      <c r="FMA32" s="48"/>
      <c r="FMB32" s="48"/>
      <c r="FMC32" s="48"/>
      <c r="FMD32" s="48"/>
      <c r="FME32" s="48"/>
      <c r="FMF32" s="48"/>
      <c r="FMG32" s="49"/>
      <c r="FMH32" s="48"/>
      <c r="FMI32" s="48"/>
      <c r="FMJ32" s="48"/>
      <c r="FMK32" s="48"/>
      <c r="FML32" s="48"/>
      <c r="FMM32" s="48"/>
      <c r="FMN32" s="48"/>
      <c r="FMO32" s="48"/>
      <c r="FMP32" s="48"/>
      <c r="FMQ32" s="48"/>
      <c r="FMR32" s="48"/>
      <c r="FMS32" s="48"/>
      <c r="FMT32" s="48"/>
      <c r="FMU32" s="49"/>
      <c r="FMV32" s="48"/>
      <c r="FMW32" s="48"/>
      <c r="FMX32" s="48"/>
      <c r="FMY32" s="48"/>
      <c r="FMZ32" s="48"/>
      <c r="FNA32" s="48"/>
      <c r="FNB32" s="48"/>
      <c r="FNC32" s="48"/>
      <c r="FND32" s="48"/>
      <c r="FNE32" s="48"/>
      <c r="FNF32" s="48"/>
      <c r="FNG32" s="48"/>
      <c r="FNH32" s="48"/>
      <c r="FNI32" s="49"/>
      <c r="FNJ32" s="48"/>
      <c r="FNK32" s="48"/>
      <c r="FNL32" s="48"/>
      <c r="FNM32" s="48"/>
      <c r="FNN32" s="48"/>
      <c r="FNO32" s="48"/>
      <c r="FNP32" s="48"/>
      <c r="FNQ32" s="48"/>
      <c r="FNR32" s="48"/>
      <c r="FNS32" s="48"/>
      <c r="FNT32" s="48"/>
      <c r="FNU32" s="48"/>
      <c r="FNV32" s="48"/>
      <c r="FNW32" s="49"/>
      <c r="FNX32" s="48"/>
      <c r="FNY32" s="48"/>
      <c r="FNZ32" s="48"/>
      <c r="FOA32" s="48"/>
      <c r="FOB32" s="48"/>
      <c r="FOC32" s="48"/>
      <c r="FOD32" s="48"/>
      <c r="FOE32" s="48"/>
      <c r="FOF32" s="48"/>
      <c r="FOG32" s="48"/>
      <c r="FOH32" s="48"/>
      <c r="FOI32" s="48"/>
      <c r="FOJ32" s="48"/>
      <c r="FOK32" s="49"/>
      <c r="FOL32" s="48"/>
      <c r="FOM32" s="48"/>
      <c r="FON32" s="48"/>
      <c r="FOO32" s="48"/>
      <c r="FOP32" s="48"/>
      <c r="FOQ32" s="48"/>
      <c r="FOR32" s="48"/>
      <c r="FOS32" s="48"/>
      <c r="FOT32" s="48"/>
      <c r="FOU32" s="48"/>
      <c r="FOV32" s="48"/>
      <c r="FOW32" s="48"/>
      <c r="FOX32" s="48"/>
      <c r="FOY32" s="49"/>
      <c r="FOZ32" s="48"/>
      <c r="FPA32" s="48"/>
      <c r="FPB32" s="48"/>
      <c r="FPC32" s="48"/>
      <c r="FPD32" s="48"/>
      <c r="FPE32" s="48"/>
      <c r="FPF32" s="48"/>
      <c r="FPG32" s="48"/>
      <c r="FPH32" s="48"/>
      <c r="FPI32" s="48"/>
      <c r="FPJ32" s="48"/>
      <c r="FPK32" s="48"/>
      <c r="FPL32" s="48"/>
      <c r="FPM32" s="49"/>
      <c r="FPN32" s="48"/>
      <c r="FPO32" s="48"/>
      <c r="FPP32" s="48"/>
      <c r="FPQ32" s="48"/>
      <c r="FPR32" s="48"/>
      <c r="FPS32" s="48"/>
      <c r="FPT32" s="48"/>
      <c r="FPU32" s="48"/>
      <c r="FPV32" s="48"/>
      <c r="FPW32" s="48"/>
      <c r="FPX32" s="48"/>
      <c r="FPY32" s="48"/>
      <c r="FPZ32" s="48"/>
      <c r="FQA32" s="49"/>
      <c r="FQB32" s="48"/>
      <c r="FQC32" s="48"/>
      <c r="FQD32" s="48"/>
      <c r="FQE32" s="48"/>
      <c r="FQF32" s="48"/>
      <c r="FQG32" s="48"/>
      <c r="FQH32" s="48"/>
      <c r="FQI32" s="48"/>
      <c r="FQJ32" s="48"/>
      <c r="FQK32" s="48"/>
      <c r="FQL32" s="48"/>
      <c r="FQM32" s="48"/>
      <c r="FQN32" s="48"/>
      <c r="FQO32" s="49"/>
      <c r="FQP32" s="48"/>
      <c r="FQQ32" s="48"/>
      <c r="FQR32" s="48"/>
      <c r="FQS32" s="48"/>
      <c r="FQT32" s="48"/>
      <c r="FQU32" s="48"/>
      <c r="FQV32" s="48"/>
      <c r="FQW32" s="48"/>
      <c r="FQX32" s="48"/>
      <c r="FQY32" s="48"/>
      <c r="FQZ32" s="48"/>
      <c r="FRA32" s="48"/>
      <c r="FRB32" s="48"/>
      <c r="FRC32" s="49"/>
      <c r="FRD32" s="48"/>
      <c r="FRE32" s="48"/>
      <c r="FRF32" s="48"/>
      <c r="FRG32" s="48"/>
      <c r="FRH32" s="48"/>
      <c r="FRI32" s="48"/>
      <c r="FRJ32" s="48"/>
      <c r="FRK32" s="48"/>
      <c r="FRL32" s="48"/>
      <c r="FRM32" s="48"/>
      <c r="FRN32" s="48"/>
      <c r="FRO32" s="48"/>
      <c r="FRP32" s="48"/>
      <c r="FRQ32" s="49"/>
      <c r="FRR32" s="48"/>
      <c r="FRS32" s="48"/>
      <c r="FRT32" s="48"/>
      <c r="FRU32" s="48"/>
      <c r="FRV32" s="48"/>
      <c r="FRW32" s="48"/>
      <c r="FRX32" s="48"/>
      <c r="FRY32" s="48"/>
      <c r="FRZ32" s="48"/>
      <c r="FSA32" s="48"/>
      <c r="FSB32" s="48"/>
      <c r="FSC32" s="48"/>
      <c r="FSD32" s="48"/>
      <c r="FSE32" s="49"/>
      <c r="FSF32" s="48"/>
      <c r="FSG32" s="48"/>
      <c r="FSH32" s="48"/>
      <c r="FSI32" s="48"/>
      <c r="FSJ32" s="48"/>
      <c r="FSK32" s="48"/>
      <c r="FSL32" s="48"/>
      <c r="FSM32" s="48"/>
      <c r="FSN32" s="48"/>
      <c r="FSO32" s="48"/>
      <c r="FSP32" s="48"/>
      <c r="FSQ32" s="48"/>
      <c r="FSR32" s="48"/>
      <c r="FSS32" s="49"/>
      <c r="FST32" s="48"/>
      <c r="FSU32" s="48"/>
      <c r="FSV32" s="48"/>
      <c r="FSW32" s="48"/>
      <c r="FSX32" s="48"/>
      <c r="FSY32" s="48"/>
      <c r="FSZ32" s="48"/>
      <c r="FTA32" s="48"/>
      <c r="FTB32" s="48"/>
      <c r="FTC32" s="48"/>
      <c r="FTD32" s="48"/>
      <c r="FTE32" s="48"/>
      <c r="FTF32" s="48"/>
      <c r="FTG32" s="49"/>
      <c r="FTH32" s="48"/>
      <c r="FTI32" s="48"/>
      <c r="FTJ32" s="48"/>
      <c r="FTK32" s="48"/>
      <c r="FTL32" s="48"/>
      <c r="FTM32" s="48"/>
      <c r="FTN32" s="48"/>
      <c r="FTO32" s="48"/>
      <c r="FTP32" s="48"/>
      <c r="FTQ32" s="48"/>
      <c r="FTR32" s="48"/>
      <c r="FTS32" s="48"/>
      <c r="FTT32" s="48"/>
      <c r="FTU32" s="49"/>
      <c r="FTV32" s="48"/>
      <c r="FTW32" s="48"/>
      <c r="FTX32" s="48"/>
      <c r="FTY32" s="48"/>
      <c r="FTZ32" s="48"/>
      <c r="FUA32" s="48"/>
      <c r="FUB32" s="48"/>
      <c r="FUC32" s="48"/>
      <c r="FUD32" s="48"/>
      <c r="FUE32" s="48"/>
      <c r="FUF32" s="48"/>
      <c r="FUG32" s="48"/>
      <c r="FUH32" s="48"/>
      <c r="FUI32" s="49"/>
      <c r="FUJ32" s="48"/>
      <c r="FUK32" s="48"/>
      <c r="FUL32" s="48"/>
      <c r="FUM32" s="48"/>
      <c r="FUN32" s="48"/>
      <c r="FUO32" s="48"/>
      <c r="FUP32" s="48"/>
      <c r="FUQ32" s="48"/>
      <c r="FUR32" s="48"/>
      <c r="FUS32" s="48"/>
      <c r="FUT32" s="48"/>
      <c r="FUU32" s="48"/>
      <c r="FUV32" s="48"/>
      <c r="FUW32" s="49"/>
      <c r="FUX32" s="48"/>
      <c r="FUY32" s="48"/>
      <c r="FUZ32" s="48"/>
      <c r="FVA32" s="48"/>
      <c r="FVB32" s="48"/>
      <c r="FVC32" s="48"/>
      <c r="FVD32" s="48"/>
      <c r="FVE32" s="48"/>
      <c r="FVF32" s="48"/>
      <c r="FVG32" s="48"/>
      <c r="FVH32" s="48"/>
      <c r="FVI32" s="48"/>
      <c r="FVJ32" s="48"/>
      <c r="FVK32" s="49"/>
      <c r="FVL32" s="48"/>
      <c r="FVM32" s="48"/>
      <c r="FVN32" s="48"/>
      <c r="FVO32" s="48"/>
      <c r="FVP32" s="48"/>
      <c r="FVQ32" s="48"/>
      <c r="FVR32" s="48"/>
      <c r="FVS32" s="48"/>
      <c r="FVT32" s="48"/>
      <c r="FVU32" s="48"/>
      <c r="FVV32" s="48"/>
      <c r="FVW32" s="48"/>
      <c r="FVX32" s="48"/>
      <c r="FVY32" s="49"/>
      <c r="FVZ32" s="48"/>
      <c r="FWA32" s="48"/>
      <c r="FWB32" s="48"/>
      <c r="FWC32" s="48"/>
      <c r="FWD32" s="48"/>
      <c r="FWE32" s="48"/>
      <c r="FWF32" s="48"/>
      <c r="FWG32" s="48"/>
      <c r="FWH32" s="48"/>
      <c r="FWI32" s="48"/>
      <c r="FWJ32" s="48"/>
      <c r="FWK32" s="48"/>
      <c r="FWL32" s="48"/>
      <c r="FWM32" s="49"/>
      <c r="FWN32" s="48"/>
      <c r="FWO32" s="48"/>
      <c r="FWP32" s="48"/>
      <c r="FWQ32" s="48"/>
      <c r="FWR32" s="48"/>
      <c r="FWS32" s="48"/>
      <c r="FWT32" s="48"/>
      <c r="FWU32" s="48"/>
      <c r="FWV32" s="48"/>
      <c r="FWW32" s="48"/>
      <c r="FWX32" s="48"/>
      <c r="FWY32" s="48"/>
      <c r="FWZ32" s="48"/>
      <c r="FXA32" s="49"/>
      <c r="FXB32" s="48"/>
      <c r="FXC32" s="48"/>
      <c r="FXD32" s="48"/>
      <c r="FXE32" s="48"/>
      <c r="FXF32" s="48"/>
      <c r="FXG32" s="48"/>
      <c r="FXH32" s="48"/>
      <c r="FXI32" s="48"/>
      <c r="FXJ32" s="48"/>
      <c r="FXK32" s="48"/>
      <c r="FXL32" s="48"/>
      <c r="FXM32" s="48"/>
      <c r="FXN32" s="48"/>
      <c r="FXO32" s="49"/>
      <c r="FXP32" s="48"/>
      <c r="FXQ32" s="48"/>
      <c r="FXR32" s="48"/>
      <c r="FXS32" s="48"/>
      <c r="FXT32" s="48"/>
      <c r="FXU32" s="48"/>
      <c r="FXV32" s="48"/>
      <c r="FXW32" s="48"/>
      <c r="FXX32" s="48"/>
      <c r="FXY32" s="48"/>
      <c r="FXZ32" s="48"/>
      <c r="FYA32" s="48"/>
      <c r="FYB32" s="48"/>
      <c r="FYC32" s="49"/>
      <c r="FYD32" s="48"/>
      <c r="FYE32" s="48"/>
      <c r="FYF32" s="48"/>
      <c r="FYG32" s="48"/>
      <c r="FYH32" s="48"/>
      <c r="FYI32" s="48"/>
      <c r="FYJ32" s="48"/>
      <c r="FYK32" s="48"/>
      <c r="FYL32" s="48"/>
      <c r="FYM32" s="48"/>
      <c r="FYN32" s="48"/>
      <c r="FYO32" s="48"/>
      <c r="FYP32" s="48"/>
      <c r="FYQ32" s="49"/>
      <c r="FYR32" s="48"/>
      <c r="FYS32" s="48"/>
      <c r="FYT32" s="48"/>
      <c r="FYU32" s="48"/>
      <c r="FYV32" s="48"/>
      <c r="FYW32" s="48"/>
      <c r="FYX32" s="48"/>
      <c r="FYY32" s="48"/>
      <c r="FYZ32" s="48"/>
      <c r="FZA32" s="48"/>
      <c r="FZB32" s="48"/>
      <c r="FZC32" s="48"/>
      <c r="FZD32" s="48"/>
      <c r="FZE32" s="49"/>
      <c r="FZF32" s="48"/>
      <c r="FZG32" s="48"/>
      <c r="FZH32" s="48"/>
      <c r="FZI32" s="48"/>
      <c r="FZJ32" s="48"/>
      <c r="FZK32" s="48"/>
      <c r="FZL32" s="48"/>
      <c r="FZM32" s="48"/>
      <c r="FZN32" s="48"/>
      <c r="FZO32" s="48"/>
      <c r="FZP32" s="48"/>
      <c r="FZQ32" s="48"/>
      <c r="FZR32" s="48"/>
      <c r="FZS32" s="49"/>
      <c r="FZT32" s="48"/>
      <c r="FZU32" s="48"/>
      <c r="FZV32" s="48"/>
      <c r="FZW32" s="48"/>
      <c r="FZX32" s="48"/>
      <c r="FZY32" s="48"/>
      <c r="FZZ32" s="48"/>
      <c r="GAA32" s="48"/>
      <c r="GAB32" s="48"/>
      <c r="GAC32" s="48"/>
      <c r="GAD32" s="48"/>
      <c r="GAE32" s="48"/>
      <c r="GAF32" s="48"/>
      <c r="GAG32" s="49"/>
      <c r="GAH32" s="48"/>
      <c r="GAI32" s="48"/>
      <c r="GAJ32" s="48"/>
      <c r="GAK32" s="48"/>
      <c r="GAL32" s="48"/>
      <c r="GAM32" s="48"/>
      <c r="GAN32" s="48"/>
      <c r="GAO32" s="48"/>
      <c r="GAP32" s="48"/>
      <c r="GAQ32" s="48"/>
      <c r="GAR32" s="48"/>
      <c r="GAS32" s="48"/>
      <c r="GAT32" s="48"/>
      <c r="GAU32" s="49"/>
      <c r="GAV32" s="48"/>
      <c r="GAW32" s="48"/>
      <c r="GAX32" s="48"/>
      <c r="GAY32" s="48"/>
      <c r="GAZ32" s="48"/>
      <c r="GBA32" s="48"/>
      <c r="GBB32" s="48"/>
      <c r="GBC32" s="48"/>
      <c r="GBD32" s="48"/>
      <c r="GBE32" s="48"/>
      <c r="GBF32" s="48"/>
      <c r="GBG32" s="48"/>
      <c r="GBH32" s="48"/>
      <c r="GBI32" s="49"/>
      <c r="GBJ32" s="48"/>
      <c r="GBK32" s="48"/>
      <c r="GBL32" s="48"/>
      <c r="GBM32" s="48"/>
      <c r="GBN32" s="48"/>
      <c r="GBO32" s="48"/>
      <c r="GBP32" s="48"/>
      <c r="GBQ32" s="48"/>
      <c r="GBR32" s="48"/>
      <c r="GBS32" s="48"/>
      <c r="GBT32" s="48"/>
      <c r="GBU32" s="48"/>
      <c r="GBV32" s="48"/>
      <c r="GBW32" s="49"/>
      <c r="GBX32" s="48"/>
      <c r="GBY32" s="48"/>
      <c r="GBZ32" s="48"/>
      <c r="GCA32" s="48"/>
      <c r="GCB32" s="48"/>
      <c r="GCC32" s="48"/>
      <c r="GCD32" s="48"/>
      <c r="GCE32" s="48"/>
      <c r="GCF32" s="48"/>
      <c r="GCG32" s="48"/>
      <c r="GCH32" s="48"/>
      <c r="GCI32" s="48"/>
      <c r="GCJ32" s="48"/>
      <c r="GCK32" s="49"/>
      <c r="GCL32" s="48"/>
      <c r="GCM32" s="48"/>
      <c r="GCN32" s="48"/>
      <c r="GCO32" s="48"/>
      <c r="GCP32" s="48"/>
      <c r="GCQ32" s="48"/>
      <c r="GCR32" s="48"/>
      <c r="GCS32" s="48"/>
      <c r="GCT32" s="48"/>
      <c r="GCU32" s="48"/>
      <c r="GCV32" s="48"/>
      <c r="GCW32" s="48"/>
      <c r="GCX32" s="48"/>
      <c r="GCY32" s="49"/>
      <c r="GCZ32" s="48"/>
      <c r="GDA32" s="48"/>
      <c r="GDB32" s="48"/>
      <c r="GDC32" s="48"/>
      <c r="GDD32" s="48"/>
      <c r="GDE32" s="48"/>
      <c r="GDF32" s="48"/>
      <c r="GDG32" s="48"/>
      <c r="GDH32" s="48"/>
      <c r="GDI32" s="48"/>
      <c r="GDJ32" s="48"/>
      <c r="GDK32" s="48"/>
      <c r="GDL32" s="48"/>
      <c r="GDM32" s="49"/>
      <c r="GDN32" s="48"/>
      <c r="GDO32" s="48"/>
      <c r="GDP32" s="48"/>
      <c r="GDQ32" s="48"/>
      <c r="GDR32" s="48"/>
      <c r="GDS32" s="48"/>
      <c r="GDT32" s="48"/>
      <c r="GDU32" s="48"/>
      <c r="GDV32" s="48"/>
      <c r="GDW32" s="48"/>
      <c r="GDX32" s="48"/>
      <c r="GDY32" s="48"/>
      <c r="GDZ32" s="48"/>
      <c r="GEA32" s="49"/>
      <c r="GEB32" s="48"/>
      <c r="GEC32" s="48"/>
      <c r="GED32" s="48"/>
      <c r="GEE32" s="48"/>
      <c r="GEF32" s="48"/>
      <c r="GEG32" s="48"/>
      <c r="GEH32" s="48"/>
      <c r="GEI32" s="48"/>
      <c r="GEJ32" s="48"/>
      <c r="GEK32" s="48"/>
      <c r="GEL32" s="48"/>
      <c r="GEM32" s="48"/>
      <c r="GEN32" s="48"/>
      <c r="GEO32" s="49"/>
      <c r="GEP32" s="48"/>
      <c r="GEQ32" s="48"/>
      <c r="GER32" s="48"/>
      <c r="GES32" s="48"/>
      <c r="GET32" s="48"/>
      <c r="GEU32" s="48"/>
      <c r="GEV32" s="48"/>
      <c r="GEW32" s="48"/>
      <c r="GEX32" s="48"/>
      <c r="GEY32" s="48"/>
      <c r="GEZ32" s="48"/>
      <c r="GFA32" s="48"/>
      <c r="GFB32" s="48"/>
      <c r="GFC32" s="49"/>
      <c r="GFD32" s="48"/>
      <c r="GFE32" s="48"/>
      <c r="GFF32" s="48"/>
      <c r="GFG32" s="48"/>
      <c r="GFH32" s="48"/>
      <c r="GFI32" s="48"/>
      <c r="GFJ32" s="48"/>
      <c r="GFK32" s="48"/>
      <c r="GFL32" s="48"/>
      <c r="GFM32" s="48"/>
      <c r="GFN32" s="48"/>
      <c r="GFO32" s="48"/>
      <c r="GFP32" s="48"/>
      <c r="GFQ32" s="49"/>
      <c r="GFR32" s="48"/>
      <c r="GFS32" s="48"/>
      <c r="GFT32" s="48"/>
      <c r="GFU32" s="48"/>
      <c r="GFV32" s="48"/>
      <c r="GFW32" s="48"/>
      <c r="GFX32" s="48"/>
      <c r="GFY32" s="48"/>
      <c r="GFZ32" s="48"/>
      <c r="GGA32" s="48"/>
      <c r="GGB32" s="48"/>
      <c r="GGC32" s="48"/>
      <c r="GGD32" s="48"/>
      <c r="GGE32" s="49"/>
      <c r="GGF32" s="48"/>
      <c r="GGG32" s="48"/>
      <c r="GGH32" s="48"/>
      <c r="GGI32" s="48"/>
      <c r="GGJ32" s="48"/>
      <c r="GGK32" s="48"/>
      <c r="GGL32" s="48"/>
      <c r="GGM32" s="48"/>
      <c r="GGN32" s="48"/>
      <c r="GGO32" s="48"/>
      <c r="GGP32" s="48"/>
      <c r="GGQ32" s="48"/>
      <c r="GGR32" s="48"/>
      <c r="GGS32" s="49"/>
      <c r="GGT32" s="48"/>
      <c r="GGU32" s="48"/>
      <c r="GGV32" s="48"/>
      <c r="GGW32" s="48"/>
      <c r="GGX32" s="48"/>
      <c r="GGY32" s="48"/>
      <c r="GGZ32" s="48"/>
      <c r="GHA32" s="48"/>
      <c r="GHB32" s="48"/>
      <c r="GHC32" s="48"/>
      <c r="GHD32" s="48"/>
      <c r="GHE32" s="48"/>
      <c r="GHF32" s="48"/>
      <c r="GHG32" s="49"/>
      <c r="GHH32" s="48"/>
      <c r="GHI32" s="48"/>
      <c r="GHJ32" s="48"/>
      <c r="GHK32" s="48"/>
      <c r="GHL32" s="48"/>
      <c r="GHM32" s="48"/>
      <c r="GHN32" s="48"/>
      <c r="GHO32" s="48"/>
      <c r="GHP32" s="48"/>
      <c r="GHQ32" s="48"/>
      <c r="GHR32" s="48"/>
      <c r="GHS32" s="48"/>
      <c r="GHT32" s="48"/>
      <c r="GHU32" s="49"/>
      <c r="GHV32" s="48"/>
      <c r="GHW32" s="48"/>
      <c r="GHX32" s="48"/>
      <c r="GHY32" s="48"/>
      <c r="GHZ32" s="48"/>
      <c r="GIA32" s="48"/>
      <c r="GIB32" s="48"/>
      <c r="GIC32" s="48"/>
      <c r="GID32" s="48"/>
      <c r="GIE32" s="48"/>
      <c r="GIF32" s="48"/>
      <c r="GIG32" s="48"/>
      <c r="GIH32" s="48"/>
      <c r="GII32" s="49"/>
      <c r="GIJ32" s="48"/>
      <c r="GIK32" s="48"/>
      <c r="GIL32" s="48"/>
      <c r="GIM32" s="48"/>
      <c r="GIN32" s="48"/>
      <c r="GIO32" s="48"/>
      <c r="GIP32" s="48"/>
      <c r="GIQ32" s="48"/>
      <c r="GIR32" s="48"/>
      <c r="GIS32" s="48"/>
      <c r="GIT32" s="48"/>
      <c r="GIU32" s="48"/>
      <c r="GIV32" s="48"/>
      <c r="GIW32" s="49"/>
      <c r="GIX32" s="48"/>
      <c r="GIY32" s="48"/>
      <c r="GIZ32" s="48"/>
      <c r="GJA32" s="48"/>
      <c r="GJB32" s="48"/>
      <c r="GJC32" s="48"/>
      <c r="GJD32" s="48"/>
      <c r="GJE32" s="48"/>
      <c r="GJF32" s="48"/>
      <c r="GJG32" s="48"/>
      <c r="GJH32" s="48"/>
      <c r="GJI32" s="48"/>
      <c r="GJJ32" s="48"/>
      <c r="GJK32" s="49"/>
      <c r="GJL32" s="48"/>
      <c r="GJM32" s="48"/>
      <c r="GJN32" s="48"/>
      <c r="GJO32" s="48"/>
      <c r="GJP32" s="48"/>
      <c r="GJQ32" s="48"/>
      <c r="GJR32" s="48"/>
      <c r="GJS32" s="48"/>
      <c r="GJT32" s="48"/>
      <c r="GJU32" s="48"/>
      <c r="GJV32" s="48"/>
      <c r="GJW32" s="48"/>
      <c r="GJX32" s="48"/>
      <c r="GJY32" s="49"/>
      <c r="GJZ32" s="48"/>
      <c r="GKA32" s="48"/>
      <c r="GKB32" s="48"/>
      <c r="GKC32" s="48"/>
      <c r="GKD32" s="48"/>
      <c r="GKE32" s="48"/>
      <c r="GKF32" s="48"/>
      <c r="GKG32" s="48"/>
      <c r="GKH32" s="48"/>
      <c r="GKI32" s="48"/>
      <c r="GKJ32" s="48"/>
      <c r="GKK32" s="48"/>
      <c r="GKL32" s="48"/>
      <c r="GKM32" s="49"/>
      <c r="GKN32" s="48"/>
      <c r="GKO32" s="48"/>
      <c r="GKP32" s="48"/>
      <c r="GKQ32" s="48"/>
      <c r="GKR32" s="48"/>
      <c r="GKS32" s="48"/>
      <c r="GKT32" s="48"/>
      <c r="GKU32" s="48"/>
      <c r="GKV32" s="48"/>
      <c r="GKW32" s="48"/>
      <c r="GKX32" s="48"/>
      <c r="GKY32" s="48"/>
      <c r="GKZ32" s="48"/>
      <c r="GLA32" s="49"/>
      <c r="GLB32" s="48"/>
      <c r="GLC32" s="48"/>
      <c r="GLD32" s="48"/>
      <c r="GLE32" s="48"/>
      <c r="GLF32" s="48"/>
      <c r="GLG32" s="48"/>
      <c r="GLH32" s="48"/>
      <c r="GLI32" s="48"/>
      <c r="GLJ32" s="48"/>
      <c r="GLK32" s="48"/>
      <c r="GLL32" s="48"/>
      <c r="GLM32" s="48"/>
      <c r="GLN32" s="48"/>
      <c r="GLO32" s="49"/>
      <c r="GLP32" s="48"/>
      <c r="GLQ32" s="48"/>
      <c r="GLR32" s="48"/>
      <c r="GLS32" s="48"/>
      <c r="GLT32" s="48"/>
      <c r="GLU32" s="48"/>
      <c r="GLV32" s="48"/>
      <c r="GLW32" s="48"/>
      <c r="GLX32" s="48"/>
      <c r="GLY32" s="48"/>
      <c r="GLZ32" s="48"/>
      <c r="GMA32" s="48"/>
      <c r="GMB32" s="48"/>
      <c r="GMC32" s="49"/>
      <c r="GMD32" s="48"/>
      <c r="GME32" s="48"/>
      <c r="GMF32" s="48"/>
      <c r="GMG32" s="48"/>
      <c r="GMH32" s="48"/>
      <c r="GMI32" s="48"/>
      <c r="GMJ32" s="48"/>
      <c r="GMK32" s="48"/>
      <c r="GML32" s="48"/>
      <c r="GMM32" s="48"/>
      <c r="GMN32" s="48"/>
      <c r="GMO32" s="48"/>
      <c r="GMP32" s="48"/>
      <c r="GMQ32" s="49"/>
      <c r="GMR32" s="48"/>
      <c r="GMS32" s="48"/>
      <c r="GMT32" s="48"/>
      <c r="GMU32" s="48"/>
      <c r="GMV32" s="48"/>
      <c r="GMW32" s="48"/>
      <c r="GMX32" s="48"/>
      <c r="GMY32" s="48"/>
      <c r="GMZ32" s="48"/>
      <c r="GNA32" s="48"/>
      <c r="GNB32" s="48"/>
      <c r="GNC32" s="48"/>
      <c r="GND32" s="48"/>
      <c r="GNE32" s="49"/>
      <c r="GNF32" s="48"/>
      <c r="GNG32" s="48"/>
      <c r="GNH32" s="48"/>
      <c r="GNI32" s="48"/>
      <c r="GNJ32" s="48"/>
      <c r="GNK32" s="48"/>
      <c r="GNL32" s="48"/>
      <c r="GNM32" s="48"/>
      <c r="GNN32" s="48"/>
      <c r="GNO32" s="48"/>
      <c r="GNP32" s="48"/>
      <c r="GNQ32" s="48"/>
      <c r="GNR32" s="48"/>
      <c r="GNS32" s="49"/>
      <c r="GNT32" s="48"/>
      <c r="GNU32" s="48"/>
      <c r="GNV32" s="48"/>
      <c r="GNW32" s="48"/>
      <c r="GNX32" s="48"/>
      <c r="GNY32" s="48"/>
      <c r="GNZ32" s="48"/>
      <c r="GOA32" s="48"/>
      <c r="GOB32" s="48"/>
      <c r="GOC32" s="48"/>
      <c r="GOD32" s="48"/>
      <c r="GOE32" s="48"/>
      <c r="GOF32" s="48"/>
      <c r="GOG32" s="49"/>
      <c r="GOH32" s="48"/>
      <c r="GOI32" s="48"/>
      <c r="GOJ32" s="48"/>
      <c r="GOK32" s="48"/>
      <c r="GOL32" s="48"/>
      <c r="GOM32" s="48"/>
      <c r="GON32" s="48"/>
      <c r="GOO32" s="48"/>
      <c r="GOP32" s="48"/>
      <c r="GOQ32" s="48"/>
      <c r="GOR32" s="48"/>
      <c r="GOS32" s="48"/>
      <c r="GOT32" s="48"/>
      <c r="GOU32" s="49"/>
      <c r="GOV32" s="48"/>
      <c r="GOW32" s="48"/>
      <c r="GOX32" s="48"/>
      <c r="GOY32" s="48"/>
      <c r="GOZ32" s="48"/>
      <c r="GPA32" s="48"/>
      <c r="GPB32" s="48"/>
      <c r="GPC32" s="48"/>
      <c r="GPD32" s="48"/>
      <c r="GPE32" s="48"/>
      <c r="GPF32" s="48"/>
      <c r="GPG32" s="48"/>
      <c r="GPH32" s="48"/>
      <c r="GPI32" s="49"/>
      <c r="GPJ32" s="48"/>
      <c r="GPK32" s="48"/>
      <c r="GPL32" s="48"/>
      <c r="GPM32" s="48"/>
      <c r="GPN32" s="48"/>
      <c r="GPO32" s="48"/>
      <c r="GPP32" s="48"/>
      <c r="GPQ32" s="48"/>
      <c r="GPR32" s="48"/>
      <c r="GPS32" s="48"/>
      <c r="GPT32" s="48"/>
      <c r="GPU32" s="48"/>
      <c r="GPV32" s="48"/>
      <c r="GPW32" s="49"/>
      <c r="GPX32" s="48"/>
      <c r="GPY32" s="48"/>
      <c r="GPZ32" s="48"/>
      <c r="GQA32" s="48"/>
      <c r="GQB32" s="48"/>
      <c r="GQC32" s="48"/>
      <c r="GQD32" s="48"/>
      <c r="GQE32" s="48"/>
      <c r="GQF32" s="48"/>
      <c r="GQG32" s="48"/>
      <c r="GQH32" s="48"/>
      <c r="GQI32" s="48"/>
      <c r="GQJ32" s="48"/>
      <c r="GQK32" s="49"/>
      <c r="GQL32" s="48"/>
      <c r="GQM32" s="48"/>
      <c r="GQN32" s="48"/>
      <c r="GQO32" s="48"/>
      <c r="GQP32" s="48"/>
      <c r="GQQ32" s="48"/>
      <c r="GQR32" s="48"/>
      <c r="GQS32" s="48"/>
      <c r="GQT32" s="48"/>
      <c r="GQU32" s="48"/>
      <c r="GQV32" s="48"/>
      <c r="GQW32" s="48"/>
      <c r="GQX32" s="48"/>
      <c r="GQY32" s="49"/>
      <c r="GQZ32" s="48"/>
      <c r="GRA32" s="48"/>
      <c r="GRB32" s="48"/>
      <c r="GRC32" s="48"/>
      <c r="GRD32" s="48"/>
      <c r="GRE32" s="48"/>
      <c r="GRF32" s="48"/>
      <c r="GRG32" s="48"/>
      <c r="GRH32" s="48"/>
      <c r="GRI32" s="48"/>
      <c r="GRJ32" s="48"/>
      <c r="GRK32" s="48"/>
      <c r="GRL32" s="48"/>
      <c r="GRM32" s="49"/>
      <c r="GRN32" s="48"/>
      <c r="GRO32" s="48"/>
      <c r="GRP32" s="48"/>
      <c r="GRQ32" s="48"/>
      <c r="GRR32" s="48"/>
      <c r="GRS32" s="48"/>
      <c r="GRT32" s="48"/>
      <c r="GRU32" s="48"/>
      <c r="GRV32" s="48"/>
      <c r="GRW32" s="48"/>
      <c r="GRX32" s="48"/>
      <c r="GRY32" s="48"/>
      <c r="GRZ32" s="48"/>
      <c r="GSA32" s="49"/>
      <c r="GSB32" s="48"/>
      <c r="GSC32" s="48"/>
      <c r="GSD32" s="48"/>
      <c r="GSE32" s="48"/>
      <c r="GSF32" s="48"/>
      <c r="GSG32" s="48"/>
      <c r="GSH32" s="48"/>
      <c r="GSI32" s="48"/>
      <c r="GSJ32" s="48"/>
      <c r="GSK32" s="48"/>
      <c r="GSL32" s="48"/>
      <c r="GSM32" s="48"/>
      <c r="GSN32" s="48"/>
      <c r="GSO32" s="49"/>
      <c r="GSP32" s="48"/>
      <c r="GSQ32" s="48"/>
      <c r="GSR32" s="48"/>
      <c r="GSS32" s="48"/>
      <c r="GST32" s="48"/>
      <c r="GSU32" s="48"/>
      <c r="GSV32" s="48"/>
      <c r="GSW32" s="48"/>
      <c r="GSX32" s="48"/>
      <c r="GSY32" s="48"/>
      <c r="GSZ32" s="48"/>
      <c r="GTA32" s="48"/>
      <c r="GTB32" s="48"/>
      <c r="GTC32" s="49"/>
      <c r="GTD32" s="48"/>
      <c r="GTE32" s="48"/>
      <c r="GTF32" s="48"/>
      <c r="GTG32" s="48"/>
      <c r="GTH32" s="48"/>
      <c r="GTI32" s="48"/>
      <c r="GTJ32" s="48"/>
      <c r="GTK32" s="48"/>
      <c r="GTL32" s="48"/>
      <c r="GTM32" s="48"/>
      <c r="GTN32" s="48"/>
      <c r="GTO32" s="48"/>
      <c r="GTP32" s="48"/>
      <c r="GTQ32" s="49"/>
      <c r="GTR32" s="48"/>
      <c r="GTS32" s="48"/>
      <c r="GTT32" s="48"/>
      <c r="GTU32" s="48"/>
      <c r="GTV32" s="48"/>
      <c r="GTW32" s="48"/>
      <c r="GTX32" s="48"/>
      <c r="GTY32" s="48"/>
      <c r="GTZ32" s="48"/>
      <c r="GUA32" s="48"/>
      <c r="GUB32" s="48"/>
      <c r="GUC32" s="48"/>
      <c r="GUD32" s="48"/>
      <c r="GUE32" s="49"/>
      <c r="GUF32" s="48"/>
      <c r="GUG32" s="48"/>
      <c r="GUH32" s="48"/>
      <c r="GUI32" s="48"/>
      <c r="GUJ32" s="48"/>
      <c r="GUK32" s="48"/>
      <c r="GUL32" s="48"/>
      <c r="GUM32" s="48"/>
      <c r="GUN32" s="48"/>
      <c r="GUO32" s="48"/>
      <c r="GUP32" s="48"/>
      <c r="GUQ32" s="48"/>
      <c r="GUR32" s="48"/>
      <c r="GUS32" s="49"/>
      <c r="GUT32" s="48"/>
      <c r="GUU32" s="48"/>
      <c r="GUV32" s="48"/>
      <c r="GUW32" s="48"/>
      <c r="GUX32" s="48"/>
      <c r="GUY32" s="48"/>
      <c r="GUZ32" s="48"/>
      <c r="GVA32" s="48"/>
      <c r="GVB32" s="48"/>
      <c r="GVC32" s="48"/>
      <c r="GVD32" s="48"/>
      <c r="GVE32" s="48"/>
      <c r="GVF32" s="48"/>
      <c r="GVG32" s="49"/>
      <c r="GVH32" s="48"/>
      <c r="GVI32" s="48"/>
      <c r="GVJ32" s="48"/>
      <c r="GVK32" s="48"/>
      <c r="GVL32" s="48"/>
      <c r="GVM32" s="48"/>
      <c r="GVN32" s="48"/>
      <c r="GVO32" s="48"/>
      <c r="GVP32" s="48"/>
      <c r="GVQ32" s="48"/>
      <c r="GVR32" s="48"/>
      <c r="GVS32" s="48"/>
      <c r="GVT32" s="48"/>
      <c r="GVU32" s="49"/>
      <c r="GVV32" s="48"/>
      <c r="GVW32" s="48"/>
      <c r="GVX32" s="48"/>
      <c r="GVY32" s="48"/>
      <c r="GVZ32" s="48"/>
      <c r="GWA32" s="48"/>
      <c r="GWB32" s="48"/>
      <c r="GWC32" s="48"/>
      <c r="GWD32" s="48"/>
      <c r="GWE32" s="48"/>
      <c r="GWF32" s="48"/>
      <c r="GWG32" s="48"/>
      <c r="GWH32" s="48"/>
      <c r="GWI32" s="49"/>
      <c r="GWJ32" s="48"/>
      <c r="GWK32" s="48"/>
      <c r="GWL32" s="48"/>
      <c r="GWM32" s="48"/>
      <c r="GWN32" s="48"/>
      <c r="GWO32" s="48"/>
      <c r="GWP32" s="48"/>
      <c r="GWQ32" s="48"/>
      <c r="GWR32" s="48"/>
      <c r="GWS32" s="48"/>
      <c r="GWT32" s="48"/>
      <c r="GWU32" s="48"/>
      <c r="GWV32" s="48"/>
      <c r="GWW32" s="49"/>
      <c r="GWX32" s="48"/>
      <c r="GWY32" s="48"/>
      <c r="GWZ32" s="48"/>
      <c r="GXA32" s="48"/>
      <c r="GXB32" s="48"/>
      <c r="GXC32" s="48"/>
      <c r="GXD32" s="48"/>
      <c r="GXE32" s="48"/>
      <c r="GXF32" s="48"/>
      <c r="GXG32" s="48"/>
      <c r="GXH32" s="48"/>
      <c r="GXI32" s="48"/>
      <c r="GXJ32" s="48"/>
      <c r="GXK32" s="49"/>
      <c r="GXL32" s="48"/>
      <c r="GXM32" s="48"/>
      <c r="GXN32" s="48"/>
      <c r="GXO32" s="48"/>
      <c r="GXP32" s="48"/>
      <c r="GXQ32" s="48"/>
      <c r="GXR32" s="48"/>
      <c r="GXS32" s="48"/>
      <c r="GXT32" s="48"/>
      <c r="GXU32" s="48"/>
      <c r="GXV32" s="48"/>
      <c r="GXW32" s="48"/>
      <c r="GXX32" s="48"/>
      <c r="GXY32" s="49"/>
      <c r="GXZ32" s="48"/>
      <c r="GYA32" s="48"/>
      <c r="GYB32" s="48"/>
      <c r="GYC32" s="48"/>
      <c r="GYD32" s="48"/>
      <c r="GYE32" s="48"/>
      <c r="GYF32" s="48"/>
      <c r="GYG32" s="48"/>
      <c r="GYH32" s="48"/>
      <c r="GYI32" s="48"/>
      <c r="GYJ32" s="48"/>
      <c r="GYK32" s="48"/>
      <c r="GYL32" s="48"/>
      <c r="GYM32" s="49"/>
      <c r="GYN32" s="48"/>
      <c r="GYO32" s="48"/>
      <c r="GYP32" s="48"/>
      <c r="GYQ32" s="48"/>
      <c r="GYR32" s="48"/>
      <c r="GYS32" s="48"/>
      <c r="GYT32" s="48"/>
      <c r="GYU32" s="48"/>
      <c r="GYV32" s="48"/>
      <c r="GYW32" s="48"/>
      <c r="GYX32" s="48"/>
      <c r="GYY32" s="48"/>
      <c r="GYZ32" s="48"/>
      <c r="GZA32" s="49"/>
      <c r="GZB32" s="48"/>
      <c r="GZC32" s="48"/>
      <c r="GZD32" s="48"/>
      <c r="GZE32" s="48"/>
      <c r="GZF32" s="48"/>
      <c r="GZG32" s="48"/>
      <c r="GZH32" s="48"/>
      <c r="GZI32" s="48"/>
      <c r="GZJ32" s="48"/>
      <c r="GZK32" s="48"/>
      <c r="GZL32" s="48"/>
      <c r="GZM32" s="48"/>
      <c r="GZN32" s="48"/>
      <c r="GZO32" s="49"/>
      <c r="GZP32" s="48"/>
      <c r="GZQ32" s="48"/>
      <c r="GZR32" s="48"/>
      <c r="GZS32" s="48"/>
      <c r="GZT32" s="48"/>
      <c r="GZU32" s="48"/>
      <c r="GZV32" s="48"/>
      <c r="GZW32" s="48"/>
      <c r="GZX32" s="48"/>
      <c r="GZY32" s="48"/>
      <c r="GZZ32" s="48"/>
      <c r="HAA32" s="48"/>
      <c r="HAB32" s="48"/>
      <c r="HAC32" s="49"/>
      <c r="HAD32" s="48"/>
      <c r="HAE32" s="48"/>
      <c r="HAF32" s="48"/>
      <c r="HAG32" s="48"/>
      <c r="HAH32" s="48"/>
      <c r="HAI32" s="48"/>
      <c r="HAJ32" s="48"/>
      <c r="HAK32" s="48"/>
      <c r="HAL32" s="48"/>
      <c r="HAM32" s="48"/>
      <c r="HAN32" s="48"/>
      <c r="HAO32" s="48"/>
      <c r="HAP32" s="48"/>
      <c r="HAQ32" s="49"/>
      <c r="HAR32" s="48"/>
      <c r="HAS32" s="48"/>
      <c r="HAT32" s="48"/>
      <c r="HAU32" s="48"/>
      <c r="HAV32" s="48"/>
      <c r="HAW32" s="48"/>
      <c r="HAX32" s="48"/>
      <c r="HAY32" s="48"/>
      <c r="HAZ32" s="48"/>
      <c r="HBA32" s="48"/>
      <c r="HBB32" s="48"/>
      <c r="HBC32" s="48"/>
      <c r="HBD32" s="48"/>
      <c r="HBE32" s="49"/>
      <c r="HBF32" s="48"/>
      <c r="HBG32" s="48"/>
      <c r="HBH32" s="48"/>
      <c r="HBI32" s="48"/>
      <c r="HBJ32" s="48"/>
      <c r="HBK32" s="48"/>
      <c r="HBL32" s="48"/>
      <c r="HBM32" s="48"/>
      <c r="HBN32" s="48"/>
      <c r="HBO32" s="48"/>
      <c r="HBP32" s="48"/>
      <c r="HBQ32" s="48"/>
      <c r="HBR32" s="48"/>
      <c r="HBS32" s="49"/>
      <c r="HBT32" s="48"/>
      <c r="HBU32" s="48"/>
      <c r="HBV32" s="48"/>
      <c r="HBW32" s="48"/>
      <c r="HBX32" s="48"/>
      <c r="HBY32" s="48"/>
      <c r="HBZ32" s="48"/>
      <c r="HCA32" s="48"/>
      <c r="HCB32" s="48"/>
      <c r="HCC32" s="48"/>
      <c r="HCD32" s="48"/>
      <c r="HCE32" s="48"/>
      <c r="HCF32" s="48"/>
      <c r="HCG32" s="49"/>
      <c r="HCH32" s="48"/>
      <c r="HCI32" s="48"/>
      <c r="HCJ32" s="48"/>
      <c r="HCK32" s="48"/>
      <c r="HCL32" s="48"/>
      <c r="HCM32" s="48"/>
      <c r="HCN32" s="48"/>
      <c r="HCO32" s="48"/>
      <c r="HCP32" s="48"/>
      <c r="HCQ32" s="48"/>
      <c r="HCR32" s="48"/>
      <c r="HCS32" s="48"/>
      <c r="HCT32" s="48"/>
      <c r="HCU32" s="49"/>
      <c r="HCV32" s="48"/>
      <c r="HCW32" s="48"/>
      <c r="HCX32" s="48"/>
      <c r="HCY32" s="48"/>
      <c r="HCZ32" s="48"/>
      <c r="HDA32" s="48"/>
      <c r="HDB32" s="48"/>
      <c r="HDC32" s="48"/>
      <c r="HDD32" s="48"/>
      <c r="HDE32" s="48"/>
      <c r="HDF32" s="48"/>
      <c r="HDG32" s="48"/>
      <c r="HDH32" s="48"/>
      <c r="HDI32" s="49"/>
      <c r="HDJ32" s="48"/>
      <c r="HDK32" s="48"/>
      <c r="HDL32" s="48"/>
      <c r="HDM32" s="48"/>
      <c r="HDN32" s="48"/>
      <c r="HDO32" s="48"/>
      <c r="HDP32" s="48"/>
      <c r="HDQ32" s="48"/>
      <c r="HDR32" s="48"/>
      <c r="HDS32" s="48"/>
      <c r="HDT32" s="48"/>
      <c r="HDU32" s="48"/>
      <c r="HDV32" s="48"/>
      <c r="HDW32" s="49"/>
      <c r="HDX32" s="48"/>
      <c r="HDY32" s="48"/>
      <c r="HDZ32" s="48"/>
      <c r="HEA32" s="48"/>
      <c r="HEB32" s="48"/>
      <c r="HEC32" s="48"/>
      <c r="HED32" s="48"/>
      <c r="HEE32" s="48"/>
      <c r="HEF32" s="48"/>
      <c r="HEG32" s="48"/>
      <c r="HEH32" s="48"/>
      <c r="HEI32" s="48"/>
      <c r="HEJ32" s="48"/>
      <c r="HEK32" s="49"/>
      <c r="HEL32" s="48"/>
      <c r="HEM32" s="48"/>
      <c r="HEN32" s="48"/>
      <c r="HEO32" s="48"/>
      <c r="HEP32" s="48"/>
      <c r="HEQ32" s="48"/>
      <c r="HER32" s="48"/>
      <c r="HES32" s="48"/>
      <c r="HET32" s="48"/>
      <c r="HEU32" s="48"/>
      <c r="HEV32" s="48"/>
      <c r="HEW32" s="48"/>
      <c r="HEX32" s="48"/>
      <c r="HEY32" s="49"/>
      <c r="HEZ32" s="48"/>
      <c r="HFA32" s="48"/>
      <c r="HFB32" s="48"/>
      <c r="HFC32" s="48"/>
      <c r="HFD32" s="48"/>
      <c r="HFE32" s="48"/>
      <c r="HFF32" s="48"/>
      <c r="HFG32" s="48"/>
      <c r="HFH32" s="48"/>
      <c r="HFI32" s="48"/>
      <c r="HFJ32" s="48"/>
      <c r="HFK32" s="48"/>
      <c r="HFL32" s="48"/>
      <c r="HFM32" s="49"/>
      <c r="HFN32" s="48"/>
      <c r="HFO32" s="48"/>
      <c r="HFP32" s="48"/>
      <c r="HFQ32" s="48"/>
      <c r="HFR32" s="48"/>
      <c r="HFS32" s="48"/>
      <c r="HFT32" s="48"/>
      <c r="HFU32" s="48"/>
      <c r="HFV32" s="48"/>
      <c r="HFW32" s="48"/>
      <c r="HFX32" s="48"/>
      <c r="HFY32" s="48"/>
      <c r="HFZ32" s="48"/>
      <c r="HGA32" s="49"/>
      <c r="HGB32" s="48"/>
      <c r="HGC32" s="48"/>
      <c r="HGD32" s="48"/>
      <c r="HGE32" s="48"/>
      <c r="HGF32" s="48"/>
      <c r="HGG32" s="48"/>
      <c r="HGH32" s="48"/>
      <c r="HGI32" s="48"/>
      <c r="HGJ32" s="48"/>
      <c r="HGK32" s="48"/>
      <c r="HGL32" s="48"/>
      <c r="HGM32" s="48"/>
      <c r="HGN32" s="48"/>
      <c r="HGO32" s="49"/>
      <c r="HGP32" s="48"/>
      <c r="HGQ32" s="48"/>
      <c r="HGR32" s="48"/>
      <c r="HGS32" s="48"/>
      <c r="HGT32" s="48"/>
      <c r="HGU32" s="48"/>
      <c r="HGV32" s="48"/>
      <c r="HGW32" s="48"/>
      <c r="HGX32" s="48"/>
      <c r="HGY32" s="48"/>
      <c r="HGZ32" s="48"/>
      <c r="HHA32" s="48"/>
      <c r="HHB32" s="48"/>
      <c r="HHC32" s="49"/>
      <c r="HHD32" s="48"/>
      <c r="HHE32" s="48"/>
      <c r="HHF32" s="48"/>
      <c r="HHG32" s="48"/>
      <c r="HHH32" s="48"/>
      <c r="HHI32" s="48"/>
      <c r="HHJ32" s="48"/>
      <c r="HHK32" s="48"/>
      <c r="HHL32" s="48"/>
      <c r="HHM32" s="48"/>
      <c r="HHN32" s="48"/>
      <c r="HHO32" s="48"/>
      <c r="HHP32" s="48"/>
      <c r="HHQ32" s="49"/>
      <c r="HHR32" s="48"/>
      <c r="HHS32" s="48"/>
      <c r="HHT32" s="48"/>
      <c r="HHU32" s="48"/>
      <c r="HHV32" s="48"/>
      <c r="HHW32" s="48"/>
      <c r="HHX32" s="48"/>
      <c r="HHY32" s="48"/>
      <c r="HHZ32" s="48"/>
      <c r="HIA32" s="48"/>
      <c r="HIB32" s="48"/>
      <c r="HIC32" s="48"/>
      <c r="HID32" s="48"/>
      <c r="HIE32" s="49"/>
      <c r="HIF32" s="48"/>
      <c r="HIG32" s="48"/>
      <c r="HIH32" s="48"/>
      <c r="HII32" s="48"/>
      <c r="HIJ32" s="48"/>
      <c r="HIK32" s="48"/>
      <c r="HIL32" s="48"/>
      <c r="HIM32" s="48"/>
      <c r="HIN32" s="48"/>
      <c r="HIO32" s="48"/>
      <c r="HIP32" s="48"/>
      <c r="HIQ32" s="48"/>
      <c r="HIR32" s="48"/>
      <c r="HIS32" s="49"/>
      <c r="HIT32" s="48"/>
      <c r="HIU32" s="48"/>
      <c r="HIV32" s="48"/>
      <c r="HIW32" s="48"/>
      <c r="HIX32" s="48"/>
      <c r="HIY32" s="48"/>
      <c r="HIZ32" s="48"/>
      <c r="HJA32" s="48"/>
      <c r="HJB32" s="48"/>
      <c r="HJC32" s="48"/>
      <c r="HJD32" s="48"/>
      <c r="HJE32" s="48"/>
      <c r="HJF32" s="48"/>
      <c r="HJG32" s="49"/>
      <c r="HJH32" s="48"/>
      <c r="HJI32" s="48"/>
      <c r="HJJ32" s="48"/>
      <c r="HJK32" s="48"/>
      <c r="HJL32" s="48"/>
      <c r="HJM32" s="48"/>
      <c r="HJN32" s="48"/>
      <c r="HJO32" s="48"/>
      <c r="HJP32" s="48"/>
      <c r="HJQ32" s="48"/>
      <c r="HJR32" s="48"/>
      <c r="HJS32" s="48"/>
      <c r="HJT32" s="48"/>
      <c r="HJU32" s="49"/>
      <c r="HJV32" s="48"/>
      <c r="HJW32" s="48"/>
      <c r="HJX32" s="48"/>
      <c r="HJY32" s="48"/>
      <c r="HJZ32" s="48"/>
      <c r="HKA32" s="48"/>
      <c r="HKB32" s="48"/>
      <c r="HKC32" s="48"/>
      <c r="HKD32" s="48"/>
      <c r="HKE32" s="48"/>
      <c r="HKF32" s="48"/>
      <c r="HKG32" s="48"/>
      <c r="HKH32" s="48"/>
      <c r="HKI32" s="49"/>
      <c r="HKJ32" s="48"/>
      <c r="HKK32" s="48"/>
      <c r="HKL32" s="48"/>
      <c r="HKM32" s="48"/>
      <c r="HKN32" s="48"/>
      <c r="HKO32" s="48"/>
      <c r="HKP32" s="48"/>
      <c r="HKQ32" s="48"/>
      <c r="HKR32" s="48"/>
      <c r="HKS32" s="48"/>
      <c r="HKT32" s="48"/>
      <c r="HKU32" s="48"/>
      <c r="HKV32" s="48"/>
      <c r="HKW32" s="49"/>
      <c r="HKX32" s="48"/>
      <c r="HKY32" s="48"/>
      <c r="HKZ32" s="48"/>
      <c r="HLA32" s="48"/>
      <c r="HLB32" s="48"/>
      <c r="HLC32" s="48"/>
      <c r="HLD32" s="48"/>
      <c r="HLE32" s="48"/>
      <c r="HLF32" s="48"/>
      <c r="HLG32" s="48"/>
      <c r="HLH32" s="48"/>
      <c r="HLI32" s="48"/>
      <c r="HLJ32" s="48"/>
      <c r="HLK32" s="49"/>
      <c r="HLL32" s="48"/>
      <c r="HLM32" s="48"/>
      <c r="HLN32" s="48"/>
      <c r="HLO32" s="48"/>
      <c r="HLP32" s="48"/>
      <c r="HLQ32" s="48"/>
      <c r="HLR32" s="48"/>
      <c r="HLS32" s="48"/>
      <c r="HLT32" s="48"/>
      <c r="HLU32" s="48"/>
      <c r="HLV32" s="48"/>
      <c r="HLW32" s="48"/>
      <c r="HLX32" s="48"/>
      <c r="HLY32" s="49"/>
      <c r="HLZ32" s="48"/>
      <c r="HMA32" s="48"/>
      <c r="HMB32" s="48"/>
      <c r="HMC32" s="48"/>
      <c r="HMD32" s="48"/>
      <c r="HME32" s="48"/>
      <c r="HMF32" s="48"/>
      <c r="HMG32" s="48"/>
      <c r="HMH32" s="48"/>
      <c r="HMI32" s="48"/>
      <c r="HMJ32" s="48"/>
      <c r="HMK32" s="48"/>
      <c r="HML32" s="48"/>
      <c r="HMM32" s="49"/>
      <c r="HMN32" s="48"/>
      <c r="HMO32" s="48"/>
      <c r="HMP32" s="48"/>
      <c r="HMQ32" s="48"/>
      <c r="HMR32" s="48"/>
      <c r="HMS32" s="48"/>
      <c r="HMT32" s="48"/>
      <c r="HMU32" s="48"/>
      <c r="HMV32" s="48"/>
      <c r="HMW32" s="48"/>
      <c r="HMX32" s="48"/>
      <c r="HMY32" s="48"/>
      <c r="HMZ32" s="48"/>
      <c r="HNA32" s="49"/>
      <c r="HNB32" s="48"/>
      <c r="HNC32" s="48"/>
      <c r="HND32" s="48"/>
      <c r="HNE32" s="48"/>
      <c r="HNF32" s="48"/>
      <c r="HNG32" s="48"/>
      <c r="HNH32" s="48"/>
      <c r="HNI32" s="48"/>
      <c r="HNJ32" s="48"/>
      <c r="HNK32" s="48"/>
      <c r="HNL32" s="48"/>
      <c r="HNM32" s="48"/>
      <c r="HNN32" s="48"/>
      <c r="HNO32" s="49"/>
      <c r="HNP32" s="48"/>
      <c r="HNQ32" s="48"/>
      <c r="HNR32" s="48"/>
      <c r="HNS32" s="48"/>
      <c r="HNT32" s="48"/>
      <c r="HNU32" s="48"/>
      <c r="HNV32" s="48"/>
      <c r="HNW32" s="48"/>
      <c r="HNX32" s="48"/>
      <c r="HNY32" s="48"/>
      <c r="HNZ32" s="48"/>
      <c r="HOA32" s="48"/>
      <c r="HOB32" s="48"/>
      <c r="HOC32" s="49"/>
      <c r="HOD32" s="48"/>
      <c r="HOE32" s="48"/>
      <c r="HOF32" s="48"/>
      <c r="HOG32" s="48"/>
      <c r="HOH32" s="48"/>
      <c r="HOI32" s="48"/>
      <c r="HOJ32" s="48"/>
      <c r="HOK32" s="48"/>
      <c r="HOL32" s="48"/>
      <c r="HOM32" s="48"/>
      <c r="HON32" s="48"/>
      <c r="HOO32" s="48"/>
      <c r="HOP32" s="48"/>
      <c r="HOQ32" s="49"/>
      <c r="HOR32" s="48"/>
      <c r="HOS32" s="48"/>
      <c r="HOT32" s="48"/>
      <c r="HOU32" s="48"/>
      <c r="HOV32" s="48"/>
      <c r="HOW32" s="48"/>
      <c r="HOX32" s="48"/>
      <c r="HOY32" s="48"/>
      <c r="HOZ32" s="48"/>
      <c r="HPA32" s="48"/>
      <c r="HPB32" s="48"/>
      <c r="HPC32" s="48"/>
      <c r="HPD32" s="48"/>
      <c r="HPE32" s="49"/>
      <c r="HPF32" s="48"/>
      <c r="HPG32" s="48"/>
      <c r="HPH32" s="48"/>
      <c r="HPI32" s="48"/>
      <c r="HPJ32" s="48"/>
      <c r="HPK32" s="48"/>
      <c r="HPL32" s="48"/>
      <c r="HPM32" s="48"/>
      <c r="HPN32" s="48"/>
      <c r="HPO32" s="48"/>
      <c r="HPP32" s="48"/>
      <c r="HPQ32" s="48"/>
      <c r="HPR32" s="48"/>
      <c r="HPS32" s="49"/>
      <c r="HPT32" s="48"/>
      <c r="HPU32" s="48"/>
      <c r="HPV32" s="48"/>
      <c r="HPW32" s="48"/>
      <c r="HPX32" s="48"/>
      <c r="HPY32" s="48"/>
      <c r="HPZ32" s="48"/>
      <c r="HQA32" s="48"/>
      <c r="HQB32" s="48"/>
      <c r="HQC32" s="48"/>
      <c r="HQD32" s="48"/>
      <c r="HQE32" s="48"/>
      <c r="HQF32" s="48"/>
      <c r="HQG32" s="49"/>
      <c r="HQH32" s="48"/>
      <c r="HQI32" s="48"/>
      <c r="HQJ32" s="48"/>
      <c r="HQK32" s="48"/>
      <c r="HQL32" s="48"/>
      <c r="HQM32" s="48"/>
      <c r="HQN32" s="48"/>
      <c r="HQO32" s="48"/>
      <c r="HQP32" s="48"/>
      <c r="HQQ32" s="48"/>
      <c r="HQR32" s="48"/>
      <c r="HQS32" s="48"/>
      <c r="HQT32" s="48"/>
      <c r="HQU32" s="49"/>
      <c r="HQV32" s="48"/>
      <c r="HQW32" s="48"/>
      <c r="HQX32" s="48"/>
      <c r="HQY32" s="48"/>
      <c r="HQZ32" s="48"/>
      <c r="HRA32" s="48"/>
      <c r="HRB32" s="48"/>
      <c r="HRC32" s="48"/>
      <c r="HRD32" s="48"/>
      <c r="HRE32" s="48"/>
      <c r="HRF32" s="48"/>
      <c r="HRG32" s="48"/>
      <c r="HRH32" s="48"/>
      <c r="HRI32" s="49"/>
      <c r="HRJ32" s="48"/>
      <c r="HRK32" s="48"/>
      <c r="HRL32" s="48"/>
      <c r="HRM32" s="48"/>
      <c r="HRN32" s="48"/>
      <c r="HRO32" s="48"/>
      <c r="HRP32" s="48"/>
      <c r="HRQ32" s="48"/>
      <c r="HRR32" s="48"/>
      <c r="HRS32" s="48"/>
      <c r="HRT32" s="48"/>
      <c r="HRU32" s="48"/>
      <c r="HRV32" s="48"/>
      <c r="HRW32" s="49"/>
      <c r="HRX32" s="48"/>
      <c r="HRY32" s="48"/>
      <c r="HRZ32" s="48"/>
      <c r="HSA32" s="48"/>
      <c r="HSB32" s="48"/>
      <c r="HSC32" s="48"/>
      <c r="HSD32" s="48"/>
      <c r="HSE32" s="48"/>
      <c r="HSF32" s="48"/>
      <c r="HSG32" s="48"/>
      <c r="HSH32" s="48"/>
      <c r="HSI32" s="48"/>
      <c r="HSJ32" s="48"/>
      <c r="HSK32" s="49"/>
      <c r="HSL32" s="48"/>
      <c r="HSM32" s="48"/>
      <c r="HSN32" s="48"/>
      <c r="HSO32" s="48"/>
      <c r="HSP32" s="48"/>
      <c r="HSQ32" s="48"/>
      <c r="HSR32" s="48"/>
      <c r="HSS32" s="48"/>
      <c r="HST32" s="48"/>
      <c r="HSU32" s="48"/>
      <c r="HSV32" s="48"/>
      <c r="HSW32" s="48"/>
      <c r="HSX32" s="48"/>
      <c r="HSY32" s="49"/>
      <c r="HSZ32" s="48"/>
      <c r="HTA32" s="48"/>
      <c r="HTB32" s="48"/>
      <c r="HTC32" s="48"/>
      <c r="HTD32" s="48"/>
      <c r="HTE32" s="48"/>
      <c r="HTF32" s="48"/>
      <c r="HTG32" s="48"/>
      <c r="HTH32" s="48"/>
      <c r="HTI32" s="48"/>
      <c r="HTJ32" s="48"/>
      <c r="HTK32" s="48"/>
      <c r="HTL32" s="48"/>
      <c r="HTM32" s="49"/>
      <c r="HTN32" s="48"/>
      <c r="HTO32" s="48"/>
      <c r="HTP32" s="48"/>
      <c r="HTQ32" s="48"/>
      <c r="HTR32" s="48"/>
      <c r="HTS32" s="48"/>
      <c r="HTT32" s="48"/>
      <c r="HTU32" s="48"/>
      <c r="HTV32" s="48"/>
      <c r="HTW32" s="48"/>
      <c r="HTX32" s="48"/>
      <c r="HTY32" s="48"/>
      <c r="HTZ32" s="48"/>
      <c r="HUA32" s="49"/>
      <c r="HUB32" s="48"/>
      <c r="HUC32" s="48"/>
      <c r="HUD32" s="48"/>
      <c r="HUE32" s="48"/>
      <c r="HUF32" s="48"/>
      <c r="HUG32" s="48"/>
      <c r="HUH32" s="48"/>
      <c r="HUI32" s="48"/>
      <c r="HUJ32" s="48"/>
      <c r="HUK32" s="48"/>
      <c r="HUL32" s="48"/>
      <c r="HUM32" s="48"/>
      <c r="HUN32" s="48"/>
      <c r="HUO32" s="49"/>
      <c r="HUP32" s="48"/>
      <c r="HUQ32" s="48"/>
      <c r="HUR32" s="48"/>
      <c r="HUS32" s="48"/>
      <c r="HUT32" s="48"/>
      <c r="HUU32" s="48"/>
      <c r="HUV32" s="48"/>
      <c r="HUW32" s="48"/>
      <c r="HUX32" s="48"/>
      <c r="HUY32" s="48"/>
      <c r="HUZ32" s="48"/>
      <c r="HVA32" s="48"/>
      <c r="HVB32" s="48"/>
      <c r="HVC32" s="49"/>
      <c r="HVD32" s="48"/>
      <c r="HVE32" s="48"/>
      <c r="HVF32" s="48"/>
      <c r="HVG32" s="48"/>
      <c r="HVH32" s="48"/>
      <c r="HVI32" s="48"/>
      <c r="HVJ32" s="48"/>
      <c r="HVK32" s="48"/>
      <c r="HVL32" s="48"/>
      <c r="HVM32" s="48"/>
      <c r="HVN32" s="48"/>
      <c r="HVO32" s="48"/>
      <c r="HVP32" s="48"/>
      <c r="HVQ32" s="49"/>
      <c r="HVR32" s="48"/>
      <c r="HVS32" s="48"/>
      <c r="HVT32" s="48"/>
      <c r="HVU32" s="48"/>
      <c r="HVV32" s="48"/>
      <c r="HVW32" s="48"/>
      <c r="HVX32" s="48"/>
      <c r="HVY32" s="48"/>
      <c r="HVZ32" s="48"/>
      <c r="HWA32" s="48"/>
      <c r="HWB32" s="48"/>
      <c r="HWC32" s="48"/>
      <c r="HWD32" s="48"/>
      <c r="HWE32" s="49"/>
      <c r="HWF32" s="48"/>
      <c r="HWG32" s="48"/>
      <c r="HWH32" s="48"/>
      <c r="HWI32" s="48"/>
      <c r="HWJ32" s="48"/>
      <c r="HWK32" s="48"/>
      <c r="HWL32" s="48"/>
      <c r="HWM32" s="48"/>
      <c r="HWN32" s="48"/>
      <c r="HWO32" s="48"/>
      <c r="HWP32" s="48"/>
      <c r="HWQ32" s="48"/>
      <c r="HWR32" s="48"/>
      <c r="HWS32" s="49"/>
      <c r="HWT32" s="48"/>
      <c r="HWU32" s="48"/>
      <c r="HWV32" s="48"/>
      <c r="HWW32" s="48"/>
      <c r="HWX32" s="48"/>
      <c r="HWY32" s="48"/>
      <c r="HWZ32" s="48"/>
      <c r="HXA32" s="48"/>
      <c r="HXB32" s="48"/>
      <c r="HXC32" s="48"/>
      <c r="HXD32" s="48"/>
      <c r="HXE32" s="48"/>
      <c r="HXF32" s="48"/>
      <c r="HXG32" s="49"/>
      <c r="HXH32" s="48"/>
      <c r="HXI32" s="48"/>
      <c r="HXJ32" s="48"/>
      <c r="HXK32" s="48"/>
      <c r="HXL32" s="48"/>
      <c r="HXM32" s="48"/>
      <c r="HXN32" s="48"/>
      <c r="HXO32" s="48"/>
      <c r="HXP32" s="48"/>
      <c r="HXQ32" s="48"/>
      <c r="HXR32" s="48"/>
      <c r="HXS32" s="48"/>
      <c r="HXT32" s="48"/>
      <c r="HXU32" s="49"/>
      <c r="HXV32" s="48"/>
      <c r="HXW32" s="48"/>
      <c r="HXX32" s="48"/>
      <c r="HXY32" s="48"/>
      <c r="HXZ32" s="48"/>
      <c r="HYA32" s="48"/>
      <c r="HYB32" s="48"/>
      <c r="HYC32" s="48"/>
      <c r="HYD32" s="48"/>
      <c r="HYE32" s="48"/>
      <c r="HYF32" s="48"/>
      <c r="HYG32" s="48"/>
      <c r="HYH32" s="48"/>
      <c r="HYI32" s="49"/>
      <c r="HYJ32" s="48"/>
      <c r="HYK32" s="48"/>
      <c r="HYL32" s="48"/>
      <c r="HYM32" s="48"/>
      <c r="HYN32" s="48"/>
      <c r="HYO32" s="48"/>
      <c r="HYP32" s="48"/>
      <c r="HYQ32" s="48"/>
      <c r="HYR32" s="48"/>
      <c r="HYS32" s="48"/>
      <c r="HYT32" s="48"/>
      <c r="HYU32" s="48"/>
      <c r="HYV32" s="48"/>
      <c r="HYW32" s="49"/>
      <c r="HYX32" s="48"/>
      <c r="HYY32" s="48"/>
      <c r="HYZ32" s="48"/>
      <c r="HZA32" s="48"/>
      <c r="HZB32" s="48"/>
      <c r="HZC32" s="48"/>
      <c r="HZD32" s="48"/>
      <c r="HZE32" s="48"/>
      <c r="HZF32" s="48"/>
      <c r="HZG32" s="48"/>
      <c r="HZH32" s="48"/>
      <c r="HZI32" s="48"/>
      <c r="HZJ32" s="48"/>
      <c r="HZK32" s="49"/>
      <c r="HZL32" s="48"/>
      <c r="HZM32" s="48"/>
      <c r="HZN32" s="48"/>
      <c r="HZO32" s="48"/>
      <c r="HZP32" s="48"/>
      <c r="HZQ32" s="48"/>
      <c r="HZR32" s="48"/>
      <c r="HZS32" s="48"/>
      <c r="HZT32" s="48"/>
      <c r="HZU32" s="48"/>
      <c r="HZV32" s="48"/>
      <c r="HZW32" s="48"/>
      <c r="HZX32" s="48"/>
      <c r="HZY32" s="49"/>
      <c r="HZZ32" s="48"/>
      <c r="IAA32" s="48"/>
      <c r="IAB32" s="48"/>
      <c r="IAC32" s="48"/>
      <c r="IAD32" s="48"/>
      <c r="IAE32" s="48"/>
      <c r="IAF32" s="48"/>
      <c r="IAG32" s="48"/>
      <c r="IAH32" s="48"/>
      <c r="IAI32" s="48"/>
      <c r="IAJ32" s="48"/>
      <c r="IAK32" s="48"/>
      <c r="IAL32" s="48"/>
      <c r="IAM32" s="49"/>
      <c r="IAN32" s="48"/>
      <c r="IAO32" s="48"/>
      <c r="IAP32" s="48"/>
      <c r="IAQ32" s="48"/>
      <c r="IAR32" s="48"/>
      <c r="IAS32" s="48"/>
      <c r="IAT32" s="48"/>
      <c r="IAU32" s="48"/>
      <c r="IAV32" s="48"/>
      <c r="IAW32" s="48"/>
      <c r="IAX32" s="48"/>
      <c r="IAY32" s="48"/>
      <c r="IAZ32" s="48"/>
      <c r="IBA32" s="49"/>
      <c r="IBB32" s="48"/>
      <c r="IBC32" s="48"/>
      <c r="IBD32" s="48"/>
      <c r="IBE32" s="48"/>
      <c r="IBF32" s="48"/>
      <c r="IBG32" s="48"/>
      <c r="IBH32" s="48"/>
      <c r="IBI32" s="48"/>
      <c r="IBJ32" s="48"/>
      <c r="IBK32" s="48"/>
      <c r="IBL32" s="48"/>
      <c r="IBM32" s="48"/>
      <c r="IBN32" s="48"/>
      <c r="IBO32" s="49"/>
      <c r="IBP32" s="48"/>
      <c r="IBQ32" s="48"/>
      <c r="IBR32" s="48"/>
      <c r="IBS32" s="48"/>
      <c r="IBT32" s="48"/>
      <c r="IBU32" s="48"/>
      <c r="IBV32" s="48"/>
      <c r="IBW32" s="48"/>
      <c r="IBX32" s="48"/>
      <c r="IBY32" s="48"/>
      <c r="IBZ32" s="48"/>
      <c r="ICA32" s="48"/>
      <c r="ICB32" s="48"/>
      <c r="ICC32" s="49"/>
      <c r="ICD32" s="48"/>
      <c r="ICE32" s="48"/>
      <c r="ICF32" s="48"/>
      <c r="ICG32" s="48"/>
      <c r="ICH32" s="48"/>
      <c r="ICI32" s="48"/>
      <c r="ICJ32" s="48"/>
      <c r="ICK32" s="48"/>
      <c r="ICL32" s="48"/>
      <c r="ICM32" s="48"/>
      <c r="ICN32" s="48"/>
      <c r="ICO32" s="48"/>
      <c r="ICP32" s="48"/>
      <c r="ICQ32" s="49"/>
      <c r="ICR32" s="48"/>
      <c r="ICS32" s="48"/>
      <c r="ICT32" s="48"/>
      <c r="ICU32" s="48"/>
      <c r="ICV32" s="48"/>
      <c r="ICW32" s="48"/>
      <c r="ICX32" s="48"/>
      <c r="ICY32" s="48"/>
      <c r="ICZ32" s="48"/>
      <c r="IDA32" s="48"/>
      <c r="IDB32" s="48"/>
      <c r="IDC32" s="48"/>
      <c r="IDD32" s="48"/>
      <c r="IDE32" s="49"/>
      <c r="IDF32" s="48"/>
      <c r="IDG32" s="48"/>
      <c r="IDH32" s="48"/>
      <c r="IDI32" s="48"/>
      <c r="IDJ32" s="48"/>
      <c r="IDK32" s="48"/>
      <c r="IDL32" s="48"/>
      <c r="IDM32" s="48"/>
      <c r="IDN32" s="48"/>
      <c r="IDO32" s="48"/>
      <c r="IDP32" s="48"/>
      <c r="IDQ32" s="48"/>
      <c r="IDR32" s="48"/>
      <c r="IDS32" s="49"/>
      <c r="IDT32" s="48"/>
      <c r="IDU32" s="48"/>
      <c r="IDV32" s="48"/>
      <c r="IDW32" s="48"/>
      <c r="IDX32" s="48"/>
      <c r="IDY32" s="48"/>
      <c r="IDZ32" s="48"/>
      <c r="IEA32" s="48"/>
      <c r="IEB32" s="48"/>
      <c r="IEC32" s="48"/>
      <c r="IED32" s="48"/>
      <c r="IEE32" s="48"/>
      <c r="IEF32" s="48"/>
      <c r="IEG32" s="49"/>
      <c r="IEH32" s="48"/>
      <c r="IEI32" s="48"/>
      <c r="IEJ32" s="48"/>
      <c r="IEK32" s="48"/>
      <c r="IEL32" s="48"/>
      <c r="IEM32" s="48"/>
      <c r="IEN32" s="48"/>
      <c r="IEO32" s="48"/>
      <c r="IEP32" s="48"/>
      <c r="IEQ32" s="48"/>
      <c r="IER32" s="48"/>
      <c r="IES32" s="48"/>
      <c r="IET32" s="48"/>
      <c r="IEU32" s="49"/>
      <c r="IEV32" s="48"/>
      <c r="IEW32" s="48"/>
      <c r="IEX32" s="48"/>
      <c r="IEY32" s="48"/>
      <c r="IEZ32" s="48"/>
      <c r="IFA32" s="48"/>
      <c r="IFB32" s="48"/>
      <c r="IFC32" s="48"/>
      <c r="IFD32" s="48"/>
      <c r="IFE32" s="48"/>
      <c r="IFF32" s="48"/>
      <c r="IFG32" s="48"/>
      <c r="IFH32" s="48"/>
      <c r="IFI32" s="49"/>
      <c r="IFJ32" s="48"/>
      <c r="IFK32" s="48"/>
      <c r="IFL32" s="48"/>
      <c r="IFM32" s="48"/>
      <c r="IFN32" s="48"/>
      <c r="IFO32" s="48"/>
      <c r="IFP32" s="48"/>
      <c r="IFQ32" s="48"/>
      <c r="IFR32" s="48"/>
      <c r="IFS32" s="48"/>
      <c r="IFT32" s="48"/>
      <c r="IFU32" s="48"/>
      <c r="IFV32" s="48"/>
      <c r="IFW32" s="49"/>
      <c r="IFX32" s="48"/>
      <c r="IFY32" s="48"/>
      <c r="IFZ32" s="48"/>
      <c r="IGA32" s="48"/>
      <c r="IGB32" s="48"/>
      <c r="IGC32" s="48"/>
      <c r="IGD32" s="48"/>
      <c r="IGE32" s="48"/>
      <c r="IGF32" s="48"/>
      <c r="IGG32" s="48"/>
      <c r="IGH32" s="48"/>
      <c r="IGI32" s="48"/>
      <c r="IGJ32" s="48"/>
      <c r="IGK32" s="49"/>
      <c r="IGL32" s="48"/>
      <c r="IGM32" s="48"/>
      <c r="IGN32" s="48"/>
      <c r="IGO32" s="48"/>
      <c r="IGP32" s="48"/>
      <c r="IGQ32" s="48"/>
      <c r="IGR32" s="48"/>
      <c r="IGS32" s="48"/>
      <c r="IGT32" s="48"/>
      <c r="IGU32" s="48"/>
      <c r="IGV32" s="48"/>
      <c r="IGW32" s="48"/>
      <c r="IGX32" s="48"/>
      <c r="IGY32" s="49"/>
      <c r="IGZ32" s="48"/>
      <c r="IHA32" s="48"/>
      <c r="IHB32" s="48"/>
      <c r="IHC32" s="48"/>
      <c r="IHD32" s="48"/>
      <c r="IHE32" s="48"/>
      <c r="IHF32" s="48"/>
      <c r="IHG32" s="48"/>
      <c r="IHH32" s="48"/>
      <c r="IHI32" s="48"/>
      <c r="IHJ32" s="48"/>
      <c r="IHK32" s="48"/>
      <c r="IHL32" s="48"/>
      <c r="IHM32" s="49"/>
      <c r="IHN32" s="48"/>
      <c r="IHO32" s="48"/>
      <c r="IHP32" s="48"/>
      <c r="IHQ32" s="48"/>
      <c r="IHR32" s="48"/>
      <c r="IHS32" s="48"/>
      <c r="IHT32" s="48"/>
      <c r="IHU32" s="48"/>
      <c r="IHV32" s="48"/>
      <c r="IHW32" s="48"/>
      <c r="IHX32" s="48"/>
      <c r="IHY32" s="48"/>
      <c r="IHZ32" s="48"/>
      <c r="IIA32" s="49"/>
      <c r="IIB32" s="48"/>
      <c r="IIC32" s="48"/>
      <c r="IID32" s="48"/>
      <c r="IIE32" s="48"/>
      <c r="IIF32" s="48"/>
      <c r="IIG32" s="48"/>
      <c r="IIH32" s="48"/>
      <c r="III32" s="48"/>
      <c r="IIJ32" s="48"/>
      <c r="IIK32" s="48"/>
      <c r="IIL32" s="48"/>
      <c r="IIM32" s="48"/>
      <c r="IIN32" s="48"/>
      <c r="IIO32" s="49"/>
      <c r="IIP32" s="48"/>
      <c r="IIQ32" s="48"/>
      <c r="IIR32" s="48"/>
      <c r="IIS32" s="48"/>
      <c r="IIT32" s="48"/>
      <c r="IIU32" s="48"/>
      <c r="IIV32" s="48"/>
      <c r="IIW32" s="48"/>
      <c r="IIX32" s="48"/>
      <c r="IIY32" s="48"/>
      <c r="IIZ32" s="48"/>
      <c r="IJA32" s="48"/>
      <c r="IJB32" s="48"/>
      <c r="IJC32" s="49"/>
      <c r="IJD32" s="48"/>
      <c r="IJE32" s="48"/>
      <c r="IJF32" s="48"/>
      <c r="IJG32" s="48"/>
      <c r="IJH32" s="48"/>
      <c r="IJI32" s="48"/>
      <c r="IJJ32" s="48"/>
      <c r="IJK32" s="48"/>
      <c r="IJL32" s="48"/>
      <c r="IJM32" s="48"/>
      <c r="IJN32" s="48"/>
      <c r="IJO32" s="48"/>
      <c r="IJP32" s="48"/>
      <c r="IJQ32" s="49"/>
      <c r="IJR32" s="48"/>
      <c r="IJS32" s="48"/>
      <c r="IJT32" s="48"/>
      <c r="IJU32" s="48"/>
      <c r="IJV32" s="48"/>
      <c r="IJW32" s="48"/>
      <c r="IJX32" s="48"/>
      <c r="IJY32" s="48"/>
      <c r="IJZ32" s="48"/>
      <c r="IKA32" s="48"/>
      <c r="IKB32" s="48"/>
      <c r="IKC32" s="48"/>
      <c r="IKD32" s="48"/>
      <c r="IKE32" s="49"/>
      <c r="IKF32" s="48"/>
      <c r="IKG32" s="48"/>
      <c r="IKH32" s="48"/>
      <c r="IKI32" s="48"/>
      <c r="IKJ32" s="48"/>
      <c r="IKK32" s="48"/>
      <c r="IKL32" s="48"/>
      <c r="IKM32" s="48"/>
      <c r="IKN32" s="48"/>
      <c r="IKO32" s="48"/>
      <c r="IKP32" s="48"/>
      <c r="IKQ32" s="48"/>
      <c r="IKR32" s="48"/>
      <c r="IKS32" s="49"/>
      <c r="IKT32" s="48"/>
      <c r="IKU32" s="48"/>
      <c r="IKV32" s="48"/>
      <c r="IKW32" s="48"/>
      <c r="IKX32" s="48"/>
      <c r="IKY32" s="48"/>
      <c r="IKZ32" s="48"/>
      <c r="ILA32" s="48"/>
      <c r="ILB32" s="48"/>
      <c r="ILC32" s="48"/>
      <c r="ILD32" s="48"/>
      <c r="ILE32" s="48"/>
      <c r="ILF32" s="48"/>
      <c r="ILG32" s="49"/>
      <c r="ILH32" s="48"/>
      <c r="ILI32" s="48"/>
      <c r="ILJ32" s="48"/>
      <c r="ILK32" s="48"/>
      <c r="ILL32" s="48"/>
      <c r="ILM32" s="48"/>
      <c r="ILN32" s="48"/>
      <c r="ILO32" s="48"/>
      <c r="ILP32" s="48"/>
      <c r="ILQ32" s="48"/>
      <c r="ILR32" s="48"/>
      <c r="ILS32" s="48"/>
      <c r="ILT32" s="48"/>
      <c r="ILU32" s="49"/>
      <c r="ILV32" s="48"/>
      <c r="ILW32" s="48"/>
      <c r="ILX32" s="48"/>
      <c r="ILY32" s="48"/>
      <c r="ILZ32" s="48"/>
      <c r="IMA32" s="48"/>
      <c r="IMB32" s="48"/>
      <c r="IMC32" s="48"/>
      <c r="IMD32" s="48"/>
      <c r="IME32" s="48"/>
      <c r="IMF32" s="48"/>
      <c r="IMG32" s="48"/>
      <c r="IMH32" s="48"/>
      <c r="IMI32" s="49"/>
      <c r="IMJ32" s="48"/>
      <c r="IMK32" s="48"/>
      <c r="IML32" s="48"/>
      <c r="IMM32" s="48"/>
      <c r="IMN32" s="48"/>
      <c r="IMO32" s="48"/>
      <c r="IMP32" s="48"/>
      <c r="IMQ32" s="48"/>
      <c r="IMR32" s="48"/>
      <c r="IMS32" s="48"/>
      <c r="IMT32" s="48"/>
      <c r="IMU32" s="48"/>
      <c r="IMV32" s="48"/>
      <c r="IMW32" s="49"/>
      <c r="IMX32" s="48"/>
      <c r="IMY32" s="48"/>
      <c r="IMZ32" s="48"/>
      <c r="INA32" s="48"/>
      <c r="INB32" s="48"/>
      <c r="INC32" s="48"/>
      <c r="IND32" s="48"/>
      <c r="INE32" s="48"/>
      <c r="INF32" s="48"/>
      <c r="ING32" s="48"/>
      <c r="INH32" s="48"/>
      <c r="INI32" s="48"/>
      <c r="INJ32" s="48"/>
      <c r="INK32" s="49"/>
      <c r="INL32" s="48"/>
      <c r="INM32" s="48"/>
      <c r="INN32" s="48"/>
      <c r="INO32" s="48"/>
      <c r="INP32" s="48"/>
      <c r="INQ32" s="48"/>
      <c r="INR32" s="48"/>
      <c r="INS32" s="48"/>
      <c r="INT32" s="48"/>
      <c r="INU32" s="48"/>
      <c r="INV32" s="48"/>
      <c r="INW32" s="48"/>
      <c r="INX32" s="48"/>
      <c r="INY32" s="49"/>
      <c r="INZ32" s="48"/>
      <c r="IOA32" s="48"/>
      <c r="IOB32" s="48"/>
      <c r="IOC32" s="48"/>
      <c r="IOD32" s="48"/>
      <c r="IOE32" s="48"/>
      <c r="IOF32" s="48"/>
      <c r="IOG32" s="48"/>
      <c r="IOH32" s="48"/>
      <c r="IOI32" s="48"/>
      <c r="IOJ32" s="48"/>
      <c r="IOK32" s="48"/>
      <c r="IOL32" s="48"/>
      <c r="IOM32" s="49"/>
      <c r="ION32" s="48"/>
      <c r="IOO32" s="48"/>
      <c r="IOP32" s="48"/>
      <c r="IOQ32" s="48"/>
      <c r="IOR32" s="48"/>
      <c r="IOS32" s="48"/>
      <c r="IOT32" s="48"/>
      <c r="IOU32" s="48"/>
      <c r="IOV32" s="48"/>
      <c r="IOW32" s="48"/>
      <c r="IOX32" s="48"/>
      <c r="IOY32" s="48"/>
      <c r="IOZ32" s="48"/>
      <c r="IPA32" s="49"/>
      <c r="IPB32" s="48"/>
      <c r="IPC32" s="48"/>
      <c r="IPD32" s="48"/>
      <c r="IPE32" s="48"/>
      <c r="IPF32" s="48"/>
      <c r="IPG32" s="48"/>
      <c r="IPH32" s="48"/>
      <c r="IPI32" s="48"/>
      <c r="IPJ32" s="48"/>
      <c r="IPK32" s="48"/>
      <c r="IPL32" s="48"/>
      <c r="IPM32" s="48"/>
      <c r="IPN32" s="48"/>
      <c r="IPO32" s="49"/>
      <c r="IPP32" s="48"/>
      <c r="IPQ32" s="48"/>
      <c r="IPR32" s="48"/>
      <c r="IPS32" s="48"/>
      <c r="IPT32" s="48"/>
      <c r="IPU32" s="48"/>
      <c r="IPV32" s="48"/>
      <c r="IPW32" s="48"/>
      <c r="IPX32" s="48"/>
      <c r="IPY32" s="48"/>
      <c r="IPZ32" s="48"/>
      <c r="IQA32" s="48"/>
      <c r="IQB32" s="48"/>
      <c r="IQC32" s="49"/>
      <c r="IQD32" s="48"/>
      <c r="IQE32" s="48"/>
      <c r="IQF32" s="48"/>
      <c r="IQG32" s="48"/>
      <c r="IQH32" s="48"/>
      <c r="IQI32" s="48"/>
      <c r="IQJ32" s="48"/>
      <c r="IQK32" s="48"/>
      <c r="IQL32" s="48"/>
      <c r="IQM32" s="48"/>
      <c r="IQN32" s="48"/>
      <c r="IQO32" s="48"/>
      <c r="IQP32" s="48"/>
      <c r="IQQ32" s="49"/>
      <c r="IQR32" s="48"/>
      <c r="IQS32" s="48"/>
      <c r="IQT32" s="48"/>
      <c r="IQU32" s="48"/>
      <c r="IQV32" s="48"/>
      <c r="IQW32" s="48"/>
      <c r="IQX32" s="48"/>
      <c r="IQY32" s="48"/>
      <c r="IQZ32" s="48"/>
      <c r="IRA32" s="48"/>
      <c r="IRB32" s="48"/>
      <c r="IRC32" s="48"/>
      <c r="IRD32" s="48"/>
      <c r="IRE32" s="49"/>
      <c r="IRF32" s="48"/>
      <c r="IRG32" s="48"/>
      <c r="IRH32" s="48"/>
      <c r="IRI32" s="48"/>
      <c r="IRJ32" s="48"/>
      <c r="IRK32" s="48"/>
      <c r="IRL32" s="48"/>
      <c r="IRM32" s="48"/>
      <c r="IRN32" s="48"/>
      <c r="IRO32" s="48"/>
      <c r="IRP32" s="48"/>
      <c r="IRQ32" s="48"/>
      <c r="IRR32" s="48"/>
      <c r="IRS32" s="49"/>
      <c r="IRT32" s="48"/>
      <c r="IRU32" s="48"/>
      <c r="IRV32" s="48"/>
      <c r="IRW32" s="48"/>
      <c r="IRX32" s="48"/>
      <c r="IRY32" s="48"/>
      <c r="IRZ32" s="48"/>
      <c r="ISA32" s="48"/>
      <c r="ISB32" s="48"/>
      <c r="ISC32" s="48"/>
      <c r="ISD32" s="48"/>
      <c r="ISE32" s="48"/>
      <c r="ISF32" s="48"/>
      <c r="ISG32" s="49"/>
      <c r="ISH32" s="48"/>
      <c r="ISI32" s="48"/>
      <c r="ISJ32" s="48"/>
      <c r="ISK32" s="48"/>
      <c r="ISL32" s="48"/>
      <c r="ISM32" s="48"/>
      <c r="ISN32" s="48"/>
      <c r="ISO32" s="48"/>
      <c r="ISP32" s="48"/>
      <c r="ISQ32" s="48"/>
      <c r="ISR32" s="48"/>
      <c r="ISS32" s="48"/>
      <c r="IST32" s="48"/>
      <c r="ISU32" s="49"/>
      <c r="ISV32" s="48"/>
      <c r="ISW32" s="48"/>
      <c r="ISX32" s="48"/>
      <c r="ISY32" s="48"/>
      <c r="ISZ32" s="48"/>
      <c r="ITA32" s="48"/>
      <c r="ITB32" s="48"/>
      <c r="ITC32" s="48"/>
      <c r="ITD32" s="48"/>
      <c r="ITE32" s="48"/>
      <c r="ITF32" s="48"/>
      <c r="ITG32" s="48"/>
      <c r="ITH32" s="48"/>
      <c r="ITI32" s="49"/>
      <c r="ITJ32" s="48"/>
      <c r="ITK32" s="48"/>
      <c r="ITL32" s="48"/>
      <c r="ITM32" s="48"/>
      <c r="ITN32" s="48"/>
      <c r="ITO32" s="48"/>
      <c r="ITP32" s="48"/>
      <c r="ITQ32" s="48"/>
      <c r="ITR32" s="48"/>
      <c r="ITS32" s="48"/>
      <c r="ITT32" s="48"/>
      <c r="ITU32" s="48"/>
      <c r="ITV32" s="48"/>
      <c r="ITW32" s="49"/>
      <c r="ITX32" s="48"/>
      <c r="ITY32" s="48"/>
      <c r="ITZ32" s="48"/>
      <c r="IUA32" s="48"/>
      <c r="IUB32" s="48"/>
      <c r="IUC32" s="48"/>
      <c r="IUD32" s="48"/>
      <c r="IUE32" s="48"/>
      <c r="IUF32" s="48"/>
      <c r="IUG32" s="48"/>
      <c r="IUH32" s="48"/>
      <c r="IUI32" s="48"/>
      <c r="IUJ32" s="48"/>
      <c r="IUK32" s="49"/>
      <c r="IUL32" s="48"/>
      <c r="IUM32" s="48"/>
      <c r="IUN32" s="48"/>
      <c r="IUO32" s="48"/>
      <c r="IUP32" s="48"/>
      <c r="IUQ32" s="48"/>
      <c r="IUR32" s="48"/>
      <c r="IUS32" s="48"/>
      <c r="IUT32" s="48"/>
      <c r="IUU32" s="48"/>
      <c r="IUV32" s="48"/>
      <c r="IUW32" s="48"/>
      <c r="IUX32" s="48"/>
      <c r="IUY32" s="49"/>
      <c r="IUZ32" s="48"/>
      <c r="IVA32" s="48"/>
      <c r="IVB32" s="48"/>
      <c r="IVC32" s="48"/>
      <c r="IVD32" s="48"/>
      <c r="IVE32" s="48"/>
      <c r="IVF32" s="48"/>
      <c r="IVG32" s="48"/>
      <c r="IVH32" s="48"/>
      <c r="IVI32" s="48"/>
      <c r="IVJ32" s="48"/>
      <c r="IVK32" s="48"/>
      <c r="IVL32" s="48"/>
      <c r="IVM32" s="49"/>
      <c r="IVN32" s="48"/>
      <c r="IVO32" s="48"/>
      <c r="IVP32" s="48"/>
      <c r="IVQ32" s="48"/>
      <c r="IVR32" s="48"/>
      <c r="IVS32" s="48"/>
      <c r="IVT32" s="48"/>
      <c r="IVU32" s="48"/>
      <c r="IVV32" s="48"/>
      <c r="IVW32" s="48"/>
      <c r="IVX32" s="48"/>
      <c r="IVY32" s="48"/>
      <c r="IVZ32" s="48"/>
      <c r="IWA32" s="49"/>
      <c r="IWB32" s="48"/>
      <c r="IWC32" s="48"/>
      <c r="IWD32" s="48"/>
      <c r="IWE32" s="48"/>
      <c r="IWF32" s="48"/>
      <c r="IWG32" s="48"/>
      <c r="IWH32" s="48"/>
      <c r="IWI32" s="48"/>
      <c r="IWJ32" s="48"/>
      <c r="IWK32" s="48"/>
      <c r="IWL32" s="48"/>
      <c r="IWM32" s="48"/>
      <c r="IWN32" s="48"/>
      <c r="IWO32" s="49"/>
      <c r="IWP32" s="48"/>
      <c r="IWQ32" s="48"/>
      <c r="IWR32" s="48"/>
      <c r="IWS32" s="48"/>
      <c r="IWT32" s="48"/>
      <c r="IWU32" s="48"/>
      <c r="IWV32" s="48"/>
      <c r="IWW32" s="48"/>
      <c r="IWX32" s="48"/>
      <c r="IWY32" s="48"/>
      <c r="IWZ32" s="48"/>
      <c r="IXA32" s="48"/>
      <c r="IXB32" s="48"/>
      <c r="IXC32" s="49"/>
      <c r="IXD32" s="48"/>
      <c r="IXE32" s="48"/>
      <c r="IXF32" s="48"/>
      <c r="IXG32" s="48"/>
      <c r="IXH32" s="48"/>
      <c r="IXI32" s="48"/>
      <c r="IXJ32" s="48"/>
      <c r="IXK32" s="48"/>
      <c r="IXL32" s="48"/>
      <c r="IXM32" s="48"/>
      <c r="IXN32" s="48"/>
      <c r="IXO32" s="48"/>
      <c r="IXP32" s="48"/>
      <c r="IXQ32" s="49"/>
      <c r="IXR32" s="48"/>
      <c r="IXS32" s="48"/>
      <c r="IXT32" s="48"/>
      <c r="IXU32" s="48"/>
      <c r="IXV32" s="48"/>
      <c r="IXW32" s="48"/>
      <c r="IXX32" s="48"/>
      <c r="IXY32" s="48"/>
      <c r="IXZ32" s="48"/>
      <c r="IYA32" s="48"/>
      <c r="IYB32" s="48"/>
      <c r="IYC32" s="48"/>
      <c r="IYD32" s="48"/>
      <c r="IYE32" s="49"/>
      <c r="IYF32" s="48"/>
      <c r="IYG32" s="48"/>
      <c r="IYH32" s="48"/>
      <c r="IYI32" s="48"/>
      <c r="IYJ32" s="48"/>
      <c r="IYK32" s="48"/>
      <c r="IYL32" s="48"/>
      <c r="IYM32" s="48"/>
      <c r="IYN32" s="48"/>
      <c r="IYO32" s="48"/>
      <c r="IYP32" s="48"/>
      <c r="IYQ32" s="48"/>
      <c r="IYR32" s="48"/>
      <c r="IYS32" s="49"/>
      <c r="IYT32" s="48"/>
      <c r="IYU32" s="48"/>
      <c r="IYV32" s="48"/>
      <c r="IYW32" s="48"/>
      <c r="IYX32" s="48"/>
      <c r="IYY32" s="48"/>
      <c r="IYZ32" s="48"/>
      <c r="IZA32" s="48"/>
      <c r="IZB32" s="48"/>
      <c r="IZC32" s="48"/>
      <c r="IZD32" s="48"/>
      <c r="IZE32" s="48"/>
      <c r="IZF32" s="48"/>
      <c r="IZG32" s="49"/>
      <c r="IZH32" s="48"/>
      <c r="IZI32" s="48"/>
      <c r="IZJ32" s="48"/>
      <c r="IZK32" s="48"/>
      <c r="IZL32" s="48"/>
      <c r="IZM32" s="48"/>
      <c r="IZN32" s="48"/>
      <c r="IZO32" s="48"/>
      <c r="IZP32" s="48"/>
      <c r="IZQ32" s="48"/>
      <c r="IZR32" s="48"/>
      <c r="IZS32" s="48"/>
      <c r="IZT32" s="48"/>
      <c r="IZU32" s="49"/>
      <c r="IZV32" s="48"/>
      <c r="IZW32" s="48"/>
      <c r="IZX32" s="48"/>
      <c r="IZY32" s="48"/>
      <c r="IZZ32" s="48"/>
      <c r="JAA32" s="48"/>
      <c r="JAB32" s="48"/>
      <c r="JAC32" s="48"/>
      <c r="JAD32" s="48"/>
      <c r="JAE32" s="48"/>
      <c r="JAF32" s="48"/>
      <c r="JAG32" s="48"/>
      <c r="JAH32" s="48"/>
      <c r="JAI32" s="49"/>
      <c r="JAJ32" s="48"/>
      <c r="JAK32" s="48"/>
      <c r="JAL32" s="48"/>
      <c r="JAM32" s="48"/>
      <c r="JAN32" s="48"/>
      <c r="JAO32" s="48"/>
      <c r="JAP32" s="48"/>
      <c r="JAQ32" s="48"/>
      <c r="JAR32" s="48"/>
      <c r="JAS32" s="48"/>
      <c r="JAT32" s="48"/>
      <c r="JAU32" s="48"/>
      <c r="JAV32" s="48"/>
      <c r="JAW32" s="49"/>
      <c r="JAX32" s="48"/>
      <c r="JAY32" s="48"/>
      <c r="JAZ32" s="48"/>
      <c r="JBA32" s="48"/>
      <c r="JBB32" s="48"/>
      <c r="JBC32" s="48"/>
      <c r="JBD32" s="48"/>
      <c r="JBE32" s="48"/>
      <c r="JBF32" s="48"/>
      <c r="JBG32" s="48"/>
      <c r="JBH32" s="48"/>
      <c r="JBI32" s="48"/>
      <c r="JBJ32" s="48"/>
      <c r="JBK32" s="49"/>
      <c r="JBL32" s="48"/>
      <c r="JBM32" s="48"/>
      <c r="JBN32" s="48"/>
      <c r="JBO32" s="48"/>
      <c r="JBP32" s="48"/>
      <c r="JBQ32" s="48"/>
      <c r="JBR32" s="48"/>
      <c r="JBS32" s="48"/>
      <c r="JBT32" s="48"/>
      <c r="JBU32" s="48"/>
      <c r="JBV32" s="48"/>
      <c r="JBW32" s="48"/>
      <c r="JBX32" s="48"/>
      <c r="JBY32" s="49"/>
      <c r="JBZ32" s="48"/>
      <c r="JCA32" s="48"/>
      <c r="JCB32" s="48"/>
      <c r="JCC32" s="48"/>
      <c r="JCD32" s="48"/>
      <c r="JCE32" s="48"/>
      <c r="JCF32" s="48"/>
      <c r="JCG32" s="48"/>
      <c r="JCH32" s="48"/>
      <c r="JCI32" s="48"/>
      <c r="JCJ32" s="48"/>
      <c r="JCK32" s="48"/>
      <c r="JCL32" s="48"/>
      <c r="JCM32" s="49"/>
      <c r="JCN32" s="48"/>
      <c r="JCO32" s="48"/>
      <c r="JCP32" s="48"/>
      <c r="JCQ32" s="48"/>
      <c r="JCR32" s="48"/>
      <c r="JCS32" s="48"/>
      <c r="JCT32" s="48"/>
      <c r="JCU32" s="48"/>
      <c r="JCV32" s="48"/>
      <c r="JCW32" s="48"/>
      <c r="JCX32" s="48"/>
      <c r="JCY32" s="48"/>
      <c r="JCZ32" s="48"/>
      <c r="JDA32" s="49"/>
      <c r="JDB32" s="48"/>
      <c r="JDC32" s="48"/>
      <c r="JDD32" s="48"/>
      <c r="JDE32" s="48"/>
      <c r="JDF32" s="48"/>
      <c r="JDG32" s="48"/>
      <c r="JDH32" s="48"/>
      <c r="JDI32" s="48"/>
      <c r="JDJ32" s="48"/>
      <c r="JDK32" s="48"/>
      <c r="JDL32" s="48"/>
      <c r="JDM32" s="48"/>
      <c r="JDN32" s="48"/>
      <c r="JDO32" s="49"/>
      <c r="JDP32" s="48"/>
      <c r="JDQ32" s="48"/>
      <c r="JDR32" s="48"/>
      <c r="JDS32" s="48"/>
      <c r="JDT32" s="48"/>
      <c r="JDU32" s="48"/>
      <c r="JDV32" s="48"/>
      <c r="JDW32" s="48"/>
      <c r="JDX32" s="48"/>
      <c r="JDY32" s="48"/>
      <c r="JDZ32" s="48"/>
      <c r="JEA32" s="48"/>
      <c r="JEB32" s="48"/>
      <c r="JEC32" s="49"/>
      <c r="JED32" s="48"/>
      <c r="JEE32" s="48"/>
      <c r="JEF32" s="48"/>
      <c r="JEG32" s="48"/>
      <c r="JEH32" s="48"/>
      <c r="JEI32" s="48"/>
      <c r="JEJ32" s="48"/>
      <c r="JEK32" s="48"/>
      <c r="JEL32" s="48"/>
      <c r="JEM32" s="48"/>
      <c r="JEN32" s="48"/>
      <c r="JEO32" s="48"/>
      <c r="JEP32" s="48"/>
      <c r="JEQ32" s="49"/>
      <c r="JER32" s="48"/>
      <c r="JES32" s="48"/>
      <c r="JET32" s="48"/>
      <c r="JEU32" s="48"/>
      <c r="JEV32" s="48"/>
      <c r="JEW32" s="48"/>
      <c r="JEX32" s="48"/>
      <c r="JEY32" s="48"/>
      <c r="JEZ32" s="48"/>
      <c r="JFA32" s="48"/>
      <c r="JFB32" s="48"/>
      <c r="JFC32" s="48"/>
      <c r="JFD32" s="48"/>
      <c r="JFE32" s="49"/>
      <c r="JFF32" s="48"/>
      <c r="JFG32" s="48"/>
      <c r="JFH32" s="48"/>
      <c r="JFI32" s="48"/>
      <c r="JFJ32" s="48"/>
      <c r="JFK32" s="48"/>
      <c r="JFL32" s="48"/>
      <c r="JFM32" s="48"/>
      <c r="JFN32" s="48"/>
      <c r="JFO32" s="48"/>
      <c r="JFP32" s="48"/>
      <c r="JFQ32" s="48"/>
      <c r="JFR32" s="48"/>
      <c r="JFS32" s="49"/>
      <c r="JFT32" s="48"/>
      <c r="JFU32" s="48"/>
      <c r="JFV32" s="48"/>
      <c r="JFW32" s="48"/>
      <c r="JFX32" s="48"/>
      <c r="JFY32" s="48"/>
      <c r="JFZ32" s="48"/>
      <c r="JGA32" s="48"/>
      <c r="JGB32" s="48"/>
      <c r="JGC32" s="48"/>
      <c r="JGD32" s="48"/>
      <c r="JGE32" s="48"/>
      <c r="JGF32" s="48"/>
      <c r="JGG32" s="49"/>
      <c r="JGH32" s="48"/>
      <c r="JGI32" s="48"/>
      <c r="JGJ32" s="48"/>
      <c r="JGK32" s="48"/>
      <c r="JGL32" s="48"/>
      <c r="JGM32" s="48"/>
      <c r="JGN32" s="48"/>
      <c r="JGO32" s="48"/>
      <c r="JGP32" s="48"/>
      <c r="JGQ32" s="48"/>
      <c r="JGR32" s="48"/>
      <c r="JGS32" s="48"/>
      <c r="JGT32" s="48"/>
      <c r="JGU32" s="49"/>
      <c r="JGV32" s="48"/>
      <c r="JGW32" s="48"/>
      <c r="JGX32" s="48"/>
      <c r="JGY32" s="48"/>
      <c r="JGZ32" s="48"/>
      <c r="JHA32" s="48"/>
      <c r="JHB32" s="48"/>
      <c r="JHC32" s="48"/>
      <c r="JHD32" s="48"/>
      <c r="JHE32" s="48"/>
      <c r="JHF32" s="48"/>
      <c r="JHG32" s="48"/>
      <c r="JHH32" s="48"/>
      <c r="JHI32" s="49"/>
      <c r="JHJ32" s="48"/>
      <c r="JHK32" s="48"/>
      <c r="JHL32" s="48"/>
      <c r="JHM32" s="48"/>
      <c r="JHN32" s="48"/>
      <c r="JHO32" s="48"/>
      <c r="JHP32" s="48"/>
      <c r="JHQ32" s="48"/>
      <c r="JHR32" s="48"/>
      <c r="JHS32" s="48"/>
      <c r="JHT32" s="48"/>
      <c r="JHU32" s="48"/>
      <c r="JHV32" s="48"/>
      <c r="JHW32" s="49"/>
      <c r="JHX32" s="48"/>
      <c r="JHY32" s="48"/>
      <c r="JHZ32" s="48"/>
      <c r="JIA32" s="48"/>
      <c r="JIB32" s="48"/>
      <c r="JIC32" s="48"/>
      <c r="JID32" s="48"/>
      <c r="JIE32" s="48"/>
      <c r="JIF32" s="48"/>
      <c r="JIG32" s="48"/>
      <c r="JIH32" s="48"/>
      <c r="JII32" s="48"/>
      <c r="JIJ32" s="48"/>
      <c r="JIK32" s="49"/>
      <c r="JIL32" s="48"/>
      <c r="JIM32" s="48"/>
      <c r="JIN32" s="48"/>
      <c r="JIO32" s="48"/>
      <c r="JIP32" s="48"/>
      <c r="JIQ32" s="48"/>
      <c r="JIR32" s="48"/>
      <c r="JIS32" s="48"/>
      <c r="JIT32" s="48"/>
      <c r="JIU32" s="48"/>
      <c r="JIV32" s="48"/>
      <c r="JIW32" s="48"/>
      <c r="JIX32" s="48"/>
      <c r="JIY32" s="49"/>
      <c r="JIZ32" s="48"/>
      <c r="JJA32" s="48"/>
      <c r="JJB32" s="48"/>
      <c r="JJC32" s="48"/>
      <c r="JJD32" s="48"/>
      <c r="JJE32" s="48"/>
      <c r="JJF32" s="48"/>
      <c r="JJG32" s="48"/>
      <c r="JJH32" s="48"/>
      <c r="JJI32" s="48"/>
      <c r="JJJ32" s="48"/>
      <c r="JJK32" s="48"/>
      <c r="JJL32" s="48"/>
      <c r="JJM32" s="49"/>
      <c r="JJN32" s="48"/>
      <c r="JJO32" s="48"/>
      <c r="JJP32" s="48"/>
      <c r="JJQ32" s="48"/>
      <c r="JJR32" s="48"/>
      <c r="JJS32" s="48"/>
      <c r="JJT32" s="48"/>
      <c r="JJU32" s="48"/>
      <c r="JJV32" s="48"/>
      <c r="JJW32" s="48"/>
      <c r="JJX32" s="48"/>
      <c r="JJY32" s="48"/>
      <c r="JJZ32" s="48"/>
      <c r="JKA32" s="49"/>
      <c r="JKB32" s="48"/>
      <c r="JKC32" s="48"/>
      <c r="JKD32" s="48"/>
      <c r="JKE32" s="48"/>
      <c r="JKF32" s="48"/>
      <c r="JKG32" s="48"/>
      <c r="JKH32" s="48"/>
      <c r="JKI32" s="48"/>
      <c r="JKJ32" s="48"/>
      <c r="JKK32" s="48"/>
      <c r="JKL32" s="48"/>
      <c r="JKM32" s="48"/>
      <c r="JKN32" s="48"/>
      <c r="JKO32" s="49"/>
      <c r="JKP32" s="48"/>
      <c r="JKQ32" s="48"/>
      <c r="JKR32" s="48"/>
      <c r="JKS32" s="48"/>
      <c r="JKT32" s="48"/>
      <c r="JKU32" s="48"/>
      <c r="JKV32" s="48"/>
      <c r="JKW32" s="48"/>
      <c r="JKX32" s="48"/>
      <c r="JKY32" s="48"/>
      <c r="JKZ32" s="48"/>
      <c r="JLA32" s="48"/>
      <c r="JLB32" s="48"/>
      <c r="JLC32" s="49"/>
      <c r="JLD32" s="48"/>
      <c r="JLE32" s="48"/>
      <c r="JLF32" s="48"/>
      <c r="JLG32" s="48"/>
      <c r="JLH32" s="48"/>
      <c r="JLI32" s="48"/>
      <c r="JLJ32" s="48"/>
      <c r="JLK32" s="48"/>
      <c r="JLL32" s="48"/>
      <c r="JLM32" s="48"/>
      <c r="JLN32" s="48"/>
      <c r="JLO32" s="48"/>
      <c r="JLP32" s="48"/>
      <c r="JLQ32" s="49"/>
      <c r="JLR32" s="48"/>
      <c r="JLS32" s="48"/>
      <c r="JLT32" s="48"/>
      <c r="JLU32" s="48"/>
      <c r="JLV32" s="48"/>
      <c r="JLW32" s="48"/>
      <c r="JLX32" s="48"/>
      <c r="JLY32" s="48"/>
      <c r="JLZ32" s="48"/>
      <c r="JMA32" s="48"/>
      <c r="JMB32" s="48"/>
      <c r="JMC32" s="48"/>
      <c r="JMD32" s="48"/>
      <c r="JME32" s="49"/>
      <c r="JMF32" s="48"/>
      <c r="JMG32" s="48"/>
      <c r="JMH32" s="48"/>
      <c r="JMI32" s="48"/>
      <c r="JMJ32" s="48"/>
      <c r="JMK32" s="48"/>
      <c r="JML32" s="48"/>
      <c r="JMM32" s="48"/>
      <c r="JMN32" s="48"/>
      <c r="JMO32" s="48"/>
      <c r="JMP32" s="48"/>
      <c r="JMQ32" s="48"/>
      <c r="JMR32" s="48"/>
      <c r="JMS32" s="49"/>
      <c r="JMT32" s="48"/>
      <c r="JMU32" s="48"/>
      <c r="JMV32" s="48"/>
      <c r="JMW32" s="48"/>
      <c r="JMX32" s="48"/>
      <c r="JMY32" s="48"/>
      <c r="JMZ32" s="48"/>
      <c r="JNA32" s="48"/>
      <c r="JNB32" s="48"/>
      <c r="JNC32" s="48"/>
      <c r="JND32" s="48"/>
      <c r="JNE32" s="48"/>
      <c r="JNF32" s="48"/>
      <c r="JNG32" s="49"/>
      <c r="JNH32" s="48"/>
      <c r="JNI32" s="48"/>
      <c r="JNJ32" s="48"/>
      <c r="JNK32" s="48"/>
      <c r="JNL32" s="48"/>
      <c r="JNM32" s="48"/>
      <c r="JNN32" s="48"/>
      <c r="JNO32" s="48"/>
      <c r="JNP32" s="48"/>
      <c r="JNQ32" s="48"/>
      <c r="JNR32" s="48"/>
      <c r="JNS32" s="48"/>
      <c r="JNT32" s="48"/>
      <c r="JNU32" s="49"/>
      <c r="JNV32" s="48"/>
      <c r="JNW32" s="48"/>
      <c r="JNX32" s="48"/>
      <c r="JNY32" s="48"/>
      <c r="JNZ32" s="48"/>
      <c r="JOA32" s="48"/>
      <c r="JOB32" s="48"/>
      <c r="JOC32" s="48"/>
      <c r="JOD32" s="48"/>
      <c r="JOE32" s="48"/>
      <c r="JOF32" s="48"/>
      <c r="JOG32" s="48"/>
      <c r="JOH32" s="48"/>
      <c r="JOI32" s="49"/>
      <c r="JOJ32" s="48"/>
      <c r="JOK32" s="48"/>
      <c r="JOL32" s="48"/>
      <c r="JOM32" s="48"/>
      <c r="JON32" s="48"/>
      <c r="JOO32" s="48"/>
      <c r="JOP32" s="48"/>
      <c r="JOQ32" s="48"/>
      <c r="JOR32" s="48"/>
      <c r="JOS32" s="48"/>
      <c r="JOT32" s="48"/>
      <c r="JOU32" s="48"/>
      <c r="JOV32" s="48"/>
      <c r="JOW32" s="49"/>
      <c r="JOX32" s="48"/>
      <c r="JOY32" s="48"/>
      <c r="JOZ32" s="48"/>
      <c r="JPA32" s="48"/>
      <c r="JPB32" s="48"/>
      <c r="JPC32" s="48"/>
      <c r="JPD32" s="48"/>
      <c r="JPE32" s="48"/>
      <c r="JPF32" s="48"/>
      <c r="JPG32" s="48"/>
      <c r="JPH32" s="48"/>
      <c r="JPI32" s="48"/>
      <c r="JPJ32" s="48"/>
      <c r="JPK32" s="49"/>
      <c r="JPL32" s="48"/>
      <c r="JPM32" s="48"/>
      <c r="JPN32" s="48"/>
      <c r="JPO32" s="48"/>
      <c r="JPP32" s="48"/>
      <c r="JPQ32" s="48"/>
      <c r="JPR32" s="48"/>
      <c r="JPS32" s="48"/>
      <c r="JPT32" s="48"/>
      <c r="JPU32" s="48"/>
      <c r="JPV32" s="48"/>
      <c r="JPW32" s="48"/>
      <c r="JPX32" s="48"/>
      <c r="JPY32" s="49"/>
      <c r="JPZ32" s="48"/>
      <c r="JQA32" s="48"/>
      <c r="JQB32" s="48"/>
      <c r="JQC32" s="48"/>
      <c r="JQD32" s="48"/>
      <c r="JQE32" s="48"/>
      <c r="JQF32" s="48"/>
      <c r="JQG32" s="48"/>
      <c r="JQH32" s="48"/>
      <c r="JQI32" s="48"/>
      <c r="JQJ32" s="48"/>
      <c r="JQK32" s="48"/>
      <c r="JQL32" s="48"/>
      <c r="JQM32" s="49"/>
      <c r="JQN32" s="48"/>
      <c r="JQO32" s="48"/>
      <c r="JQP32" s="48"/>
      <c r="JQQ32" s="48"/>
      <c r="JQR32" s="48"/>
      <c r="JQS32" s="48"/>
      <c r="JQT32" s="48"/>
      <c r="JQU32" s="48"/>
      <c r="JQV32" s="48"/>
      <c r="JQW32" s="48"/>
      <c r="JQX32" s="48"/>
      <c r="JQY32" s="48"/>
      <c r="JQZ32" s="48"/>
      <c r="JRA32" s="49"/>
      <c r="JRB32" s="48"/>
      <c r="JRC32" s="48"/>
      <c r="JRD32" s="48"/>
      <c r="JRE32" s="48"/>
      <c r="JRF32" s="48"/>
      <c r="JRG32" s="48"/>
      <c r="JRH32" s="48"/>
      <c r="JRI32" s="48"/>
      <c r="JRJ32" s="48"/>
      <c r="JRK32" s="48"/>
      <c r="JRL32" s="48"/>
      <c r="JRM32" s="48"/>
      <c r="JRN32" s="48"/>
      <c r="JRO32" s="49"/>
      <c r="JRP32" s="48"/>
      <c r="JRQ32" s="48"/>
      <c r="JRR32" s="48"/>
      <c r="JRS32" s="48"/>
      <c r="JRT32" s="48"/>
      <c r="JRU32" s="48"/>
      <c r="JRV32" s="48"/>
      <c r="JRW32" s="48"/>
      <c r="JRX32" s="48"/>
      <c r="JRY32" s="48"/>
      <c r="JRZ32" s="48"/>
      <c r="JSA32" s="48"/>
      <c r="JSB32" s="48"/>
      <c r="JSC32" s="49"/>
      <c r="JSD32" s="48"/>
      <c r="JSE32" s="48"/>
      <c r="JSF32" s="48"/>
      <c r="JSG32" s="48"/>
      <c r="JSH32" s="48"/>
      <c r="JSI32" s="48"/>
      <c r="JSJ32" s="48"/>
      <c r="JSK32" s="48"/>
      <c r="JSL32" s="48"/>
      <c r="JSM32" s="48"/>
      <c r="JSN32" s="48"/>
      <c r="JSO32" s="48"/>
      <c r="JSP32" s="48"/>
      <c r="JSQ32" s="49"/>
      <c r="JSR32" s="48"/>
      <c r="JSS32" s="48"/>
      <c r="JST32" s="48"/>
      <c r="JSU32" s="48"/>
      <c r="JSV32" s="48"/>
      <c r="JSW32" s="48"/>
      <c r="JSX32" s="48"/>
      <c r="JSY32" s="48"/>
      <c r="JSZ32" s="48"/>
      <c r="JTA32" s="48"/>
      <c r="JTB32" s="48"/>
      <c r="JTC32" s="48"/>
      <c r="JTD32" s="48"/>
      <c r="JTE32" s="49"/>
      <c r="JTF32" s="48"/>
      <c r="JTG32" s="48"/>
      <c r="JTH32" s="48"/>
      <c r="JTI32" s="48"/>
      <c r="JTJ32" s="48"/>
      <c r="JTK32" s="48"/>
      <c r="JTL32" s="48"/>
      <c r="JTM32" s="48"/>
      <c r="JTN32" s="48"/>
      <c r="JTO32" s="48"/>
      <c r="JTP32" s="48"/>
      <c r="JTQ32" s="48"/>
      <c r="JTR32" s="48"/>
      <c r="JTS32" s="49"/>
      <c r="JTT32" s="48"/>
      <c r="JTU32" s="48"/>
      <c r="JTV32" s="48"/>
      <c r="JTW32" s="48"/>
      <c r="JTX32" s="48"/>
      <c r="JTY32" s="48"/>
      <c r="JTZ32" s="48"/>
      <c r="JUA32" s="48"/>
      <c r="JUB32" s="48"/>
      <c r="JUC32" s="48"/>
      <c r="JUD32" s="48"/>
      <c r="JUE32" s="48"/>
      <c r="JUF32" s="48"/>
      <c r="JUG32" s="49"/>
      <c r="JUH32" s="48"/>
      <c r="JUI32" s="48"/>
      <c r="JUJ32" s="48"/>
      <c r="JUK32" s="48"/>
      <c r="JUL32" s="48"/>
      <c r="JUM32" s="48"/>
      <c r="JUN32" s="48"/>
      <c r="JUO32" s="48"/>
      <c r="JUP32" s="48"/>
      <c r="JUQ32" s="48"/>
      <c r="JUR32" s="48"/>
      <c r="JUS32" s="48"/>
      <c r="JUT32" s="48"/>
      <c r="JUU32" s="49"/>
      <c r="JUV32" s="48"/>
      <c r="JUW32" s="48"/>
      <c r="JUX32" s="48"/>
      <c r="JUY32" s="48"/>
      <c r="JUZ32" s="48"/>
      <c r="JVA32" s="48"/>
      <c r="JVB32" s="48"/>
      <c r="JVC32" s="48"/>
      <c r="JVD32" s="48"/>
      <c r="JVE32" s="48"/>
      <c r="JVF32" s="48"/>
      <c r="JVG32" s="48"/>
      <c r="JVH32" s="48"/>
      <c r="JVI32" s="49"/>
      <c r="JVJ32" s="48"/>
      <c r="JVK32" s="48"/>
      <c r="JVL32" s="48"/>
      <c r="JVM32" s="48"/>
      <c r="JVN32" s="48"/>
      <c r="JVO32" s="48"/>
      <c r="JVP32" s="48"/>
      <c r="JVQ32" s="48"/>
      <c r="JVR32" s="48"/>
      <c r="JVS32" s="48"/>
      <c r="JVT32" s="48"/>
      <c r="JVU32" s="48"/>
      <c r="JVV32" s="48"/>
      <c r="JVW32" s="49"/>
      <c r="JVX32" s="48"/>
      <c r="JVY32" s="48"/>
      <c r="JVZ32" s="48"/>
      <c r="JWA32" s="48"/>
      <c r="JWB32" s="48"/>
      <c r="JWC32" s="48"/>
      <c r="JWD32" s="48"/>
      <c r="JWE32" s="48"/>
      <c r="JWF32" s="48"/>
      <c r="JWG32" s="48"/>
      <c r="JWH32" s="48"/>
      <c r="JWI32" s="48"/>
      <c r="JWJ32" s="48"/>
      <c r="JWK32" s="49"/>
      <c r="JWL32" s="48"/>
      <c r="JWM32" s="48"/>
      <c r="JWN32" s="48"/>
      <c r="JWO32" s="48"/>
      <c r="JWP32" s="48"/>
      <c r="JWQ32" s="48"/>
      <c r="JWR32" s="48"/>
      <c r="JWS32" s="48"/>
      <c r="JWT32" s="48"/>
      <c r="JWU32" s="48"/>
      <c r="JWV32" s="48"/>
      <c r="JWW32" s="48"/>
      <c r="JWX32" s="48"/>
      <c r="JWY32" s="49"/>
      <c r="JWZ32" s="48"/>
      <c r="JXA32" s="48"/>
      <c r="JXB32" s="48"/>
      <c r="JXC32" s="48"/>
      <c r="JXD32" s="48"/>
      <c r="JXE32" s="48"/>
      <c r="JXF32" s="48"/>
      <c r="JXG32" s="48"/>
      <c r="JXH32" s="48"/>
      <c r="JXI32" s="48"/>
      <c r="JXJ32" s="48"/>
      <c r="JXK32" s="48"/>
      <c r="JXL32" s="48"/>
      <c r="JXM32" s="49"/>
      <c r="JXN32" s="48"/>
      <c r="JXO32" s="48"/>
      <c r="JXP32" s="48"/>
      <c r="JXQ32" s="48"/>
      <c r="JXR32" s="48"/>
      <c r="JXS32" s="48"/>
      <c r="JXT32" s="48"/>
      <c r="JXU32" s="48"/>
      <c r="JXV32" s="48"/>
      <c r="JXW32" s="48"/>
      <c r="JXX32" s="48"/>
      <c r="JXY32" s="48"/>
      <c r="JXZ32" s="48"/>
      <c r="JYA32" s="49"/>
      <c r="JYB32" s="48"/>
      <c r="JYC32" s="48"/>
      <c r="JYD32" s="48"/>
      <c r="JYE32" s="48"/>
      <c r="JYF32" s="48"/>
      <c r="JYG32" s="48"/>
      <c r="JYH32" s="48"/>
      <c r="JYI32" s="48"/>
      <c r="JYJ32" s="48"/>
      <c r="JYK32" s="48"/>
      <c r="JYL32" s="48"/>
      <c r="JYM32" s="48"/>
      <c r="JYN32" s="48"/>
      <c r="JYO32" s="49"/>
      <c r="JYP32" s="48"/>
      <c r="JYQ32" s="48"/>
      <c r="JYR32" s="48"/>
      <c r="JYS32" s="48"/>
      <c r="JYT32" s="48"/>
      <c r="JYU32" s="48"/>
      <c r="JYV32" s="48"/>
      <c r="JYW32" s="48"/>
      <c r="JYX32" s="48"/>
      <c r="JYY32" s="48"/>
      <c r="JYZ32" s="48"/>
      <c r="JZA32" s="48"/>
      <c r="JZB32" s="48"/>
      <c r="JZC32" s="49"/>
      <c r="JZD32" s="48"/>
      <c r="JZE32" s="48"/>
      <c r="JZF32" s="48"/>
      <c r="JZG32" s="48"/>
      <c r="JZH32" s="48"/>
      <c r="JZI32" s="48"/>
      <c r="JZJ32" s="48"/>
      <c r="JZK32" s="48"/>
      <c r="JZL32" s="48"/>
      <c r="JZM32" s="48"/>
      <c r="JZN32" s="48"/>
      <c r="JZO32" s="48"/>
      <c r="JZP32" s="48"/>
      <c r="JZQ32" s="49"/>
      <c r="JZR32" s="48"/>
      <c r="JZS32" s="48"/>
      <c r="JZT32" s="48"/>
      <c r="JZU32" s="48"/>
      <c r="JZV32" s="48"/>
      <c r="JZW32" s="48"/>
      <c r="JZX32" s="48"/>
      <c r="JZY32" s="48"/>
      <c r="JZZ32" s="48"/>
      <c r="KAA32" s="48"/>
      <c r="KAB32" s="48"/>
      <c r="KAC32" s="48"/>
      <c r="KAD32" s="48"/>
      <c r="KAE32" s="49"/>
      <c r="KAF32" s="48"/>
      <c r="KAG32" s="48"/>
      <c r="KAH32" s="48"/>
      <c r="KAI32" s="48"/>
      <c r="KAJ32" s="48"/>
      <c r="KAK32" s="48"/>
      <c r="KAL32" s="48"/>
      <c r="KAM32" s="48"/>
      <c r="KAN32" s="48"/>
      <c r="KAO32" s="48"/>
      <c r="KAP32" s="48"/>
      <c r="KAQ32" s="48"/>
      <c r="KAR32" s="48"/>
      <c r="KAS32" s="49"/>
      <c r="KAT32" s="48"/>
      <c r="KAU32" s="48"/>
      <c r="KAV32" s="48"/>
      <c r="KAW32" s="48"/>
      <c r="KAX32" s="48"/>
      <c r="KAY32" s="48"/>
      <c r="KAZ32" s="48"/>
      <c r="KBA32" s="48"/>
      <c r="KBB32" s="48"/>
      <c r="KBC32" s="48"/>
      <c r="KBD32" s="48"/>
      <c r="KBE32" s="48"/>
      <c r="KBF32" s="48"/>
      <c r="KBG32" s="49"/>
      <c r="KBH32" s="48"/>
      <c r="KBI32" s="48"/>
      <c r="KBJ32" s="48"/>
      <c r="KBK32" s="48"/>
      <c r="KBL32" s="48"/>
      <c r="KBM32" s="48"/>
      <c r="KBN32" s="48"/>
      <c r="KBO32" s="48"/>
      <c r="KBP32" s="48"/>
      <c r="KBQ32" s="48"/>
      <c r="KBR32" s="48"/>
      <c r="KBS32" s="48"/>
      <c r="KBT32" s="48"/>
      <c r="KBU32" s="49"/>
      <c r="KBV32" s="48"/>
      <c r="KBW32" s="48"/>
      <c r="KBX32" s="48"/>
      <c r="KBY32" s="48"/>
      <c r="KBZ32" s="48"/>
      <c r="KCA32" s="48"/>
      <c r="KCB32" s="48"/>
      <c r="KCC32" s="48"/>
      <c r="KCD32" s="48"/>
      <c r="KCE32" s="48"/>
      <c r="KCF32" s="48"/>
      <c r="KCG32" s="48"/>
      <c r="KCH32" s="48"/>
      <c r="KCI32" s="49"/>
      <c r="KCJ32" s="48"/>
      <c r="KCK32" s="48"/>
      <c r="KCL32" s="48"/>
      <c r="KCM32" s="48"/>
      <c r="KCN32" s="48"/>
      <c r="KCO32" s="48"/>
      <c r="KCP32" s="48"/>
      <c r="KCQ32" s="48"/>
      <c r="KCR32" s="48"/>
      <c r="KCS32" s="48"/>
      <c r="KCT32" s="48"/>
      <c r="KCU32" s="48"/>
      <c r="KCV32" s="48"/>
      <c r="KCW32" s="49"/>
      <c r="KCX32" s="48"/>
      <c r="KCY32" s="48"/>
      <c r="KCZ32" s="48"/>
      <c r="KDA32" s="48"/>
      <c r="KDB32" s="48"/>
      <c r="KDC32" s="48"/>
      <c r="KDD32" s="48"/>
      <c r="KDE32" s="48"/>
      <c r="KDF32" s="48"/>
      <c r="KDG32" s="48"/>
      <c r="KDH32" s="48"/>
      <c r="KDI32" s="48"/>
      <c r="KDJ32" s="48"/>
      <c r="KDK32" s="49"/>
      <c r="KDL32" s="48"/>
      <c r="KDM32" s="48"/>
      <c r="KDN32" s="48"/>
      <c r="KDO32" s="48"/>
      <c r="KDP32" s="48"/>
      <c r="KDQ32" s="48"/>
      <c r="KDR32" s="48"/>
      <c r="KDS32" s="48"/>
      <c r="KDT32" s="48"/>
      <c r="KDU32" s="48"/>
      <c r="KDV32" s="48"/>
      <c r="KDW32" s="48"/>
      <c r="KDX32" s="48"/>
      <c r="KDY32" s="49"/>
      <c r="KDZ32" s="48"/>
      <c r="KEA32" s="48"/>
      <c r="KEB32" s="48"/>
      <c r="KEC32" s="48"/>
      <c r="KED32" s="48"/>
      <c r="KEE32" s="48"/>
      <c r="KEF32" s="48"/>
      <c r="KEG32" s="48"/>
      <c r="KEH32" s="48"/>
      <c r="KEI32" s="48"/>
      <c r="KEJ32" s="48"/>
      <c r="KEK32" s="48"/>
      <c r="KEL32" s="48"/>
      <c r="KEM32" s="49"/>
      <c r="KEN32" s="48"/>
      <c r="KEO32" s="48"/>
      <c r="KEP32" s="48"/>
      <c r="KEQ32" s="48"/>
      <c r="KER32" s="48"/>
      <c r="KES32" s="48"/>
      <c r="KET32" s="48"/>
      <c r="KEU32" s="48"/>
      <c r="KEV32" s="48"/>
      <c r="KEW32" s="48"/>
      <c r="KEX32" s="48"/>
      <c r="KEY32" s="48"/>
      <c r="KEZ32" s="48"/>
      <c r="KFA32" s="49"/>
      <c r="KFB32" s="48"/>
      <c r="KFC32" s="48"/>
      <c r="KFD32" s="48"/>
      <c r="KFE32" s="48"/>
      <c r="KFF32" s="48"/>
      <c r="KFG32" s="48"/>
      <c r="KFH32" s="48"/>
      <c r="KFI32" s="48"/>
      <c r="KFJ32" s="48"/>
      <c r="KFK32" s="48"/>
      <c r="KFL32" s="48"/>
      <c r="KFM32" s="48"/>
      <c r="KFN32" s="48"/>
      <c r="KFO32" s="49"/>
      <c r="KFP32" s="48"/>
      <c r="KFQ32" s="48"/>
      <c r="KFR32" s="48"/>
      <c r="KFS32" s="48"/>
      <c r="KFT32" s="48"/>
      <c r="KFU32" s="48"/>
      <c r="KFV32" s="48"/>
      <c r="KFW32" s="48"/>
      <c r="KFX32" s="48"/>
      <c r="KFY32" s="48"/>
      <c r="KFZ32" s="48"/>
      <c r="KGA32" s="48"/>
      <c r="KGB32" s="48"/>
      <c r="KGC32" s="49"/>
      <c r="KGD32" s="48"/>
      <c r="KGE32" s="48"/>
      <c r="KGF32" s="48"/>
      <c r="KGG32" s="48"/>
      <c r="KGH32" s="48"/>
      <c r="KGI32" s="48"/>
      <c r="KGJ32" s="48"/>
      <c r="KGK32" s="48"/>
      <c r="KGL32" s="48"/>
      <c r="KGM32" s="48"/>
      <c r="KGN32" s="48"/>
      <c r="KGO32" s="48"/>
      <c r="KGP32" s="48"/>
      <c r="KGQ32" s="49"/>
      <c r="KGR32" s="48"/>
      <c r="KGS32" s="48"/>
      <c r="KGT32" s="48"/>
      <c r="KGU32" s="48"/>
      <c r="KGV32" s="48"/>
      <c r="KGW32" s="48"/>
      <c r="KGX32" s="48"/>
      <c r="KGY32" s="48"/>
      <c r="KGZ32" s="48"/>
      <c r="KHA32" s="48"/>
      <c r="KHB32" s="48"/>
      <c r="KHC32" s="48"/>
      <c r="KHD32" s="48"/>
      <c r="KHE32" s="49"/>
      <c r="KHF32" s="48"/>
      <c r="KHG32" s="48"/>
      <c r="KHH32" s="48"/>
      <c r="KHI32" s="48"/>
      <c r="KHJ32" s="48"/>
      <c r="KHK32" s="48"/>
      <c r="KHL32" s="48"/>
      <c r="KHM32" s="48"/>
      <c r="KHN32" s="48"/>
      <c r="KHO32" s="48"/>
      <c r="KHP32" s="48"/>
      <c r="KHQ32" s="48"/>
      <c r="KHR32" s="48"/>
      <c r="KHS32" s="49"/>
      <c r="KHT32" s="48"/>
      <c r="KHU32" s="48"/>
      <c r="KHV32" s="48"/>
      <c r="KHW32" s="48"/>
      <c r="KHX32" s="48"/>
      <c r="KHY32" s="48"/>
      <c r="KHZ32" s="48"/>
      <c r="KIA32" s="48"/>
      <c r="KIB32" s="48"/>
      <c r="KIC32" s="48"/>
      <c r="KID32" s="48"/>
      <c r="KIE32" s="48"/>
      <c r="KIF32" s="48"/>
      <c r="KIG32" s="49"/>
      <c r="KIH32" s="48"/>
      <c r="KII32" s="48"/>
      <c r="KIJ32" s="48"/>
      <c r="KIK32" s="48"/>
      <c r="KIL32" s="48"/>
      <c r="KIM32" s="48"/>
      <c r="KIN32" s="48"/>
      <c r="KIO32" s="48"/>
      <c r="KIP32" s="48"/>
      <c r="KIQ32" s="48"/>
      <c r="KIR32" s="48"/>
      <c r="KIS32" s="48"/>
      <c r="KIT32" s="48"/>
      <c r="KIU32" s="49"/>
      <c r="KIV32" s="48"/>
      <c r="KIW32" s="48"/>
      <c r="KIX32" s="48"/>
      <c r="KIY32" s="48"/>
      <c r="KIZ32" s="48"/>
      <c r="KJA32" s="48"/>
      <c r="KJB32" s="48"/>
      <c r="KJC32" s="48"/>
      <c r="KJD32" s="48"/>
      <c r="KJE32" s="48"/>
      <c r="KJF32" s="48"/>
      <c r="KJG32" s="48"/>
      <c r="KJH32" s="48"/>
      <c r="KJI32" s="49"/>
      <c r="KJJ32" s="48"/>
      <c r="KJK32" s="48"/>
      <c r="KJL32" s="48"/>
      <c r="KJM32" s="48"/>
      <c r="KJN32" s="48"/>
      <c r="KJO32" s="48"/>
      <c r="KJP32" s="48"/>
      <c r="KJQ32" s="48"/>
      <c r="KJR32" s="48"/>
      <c r="KJS32" s="48"/>
      <c r="KJT32" s="48"/>
      <c r="KJU32" s="48"/>
      <c r="KJV32" s="48"/>
      <c r="KJW32" s="49"/>
      <c r="KJX32" s="48"/>
      <c r="KJY32" s="48"/>
      <c r="KJZ32" s="48"/>
      <c r="KKA32" s="48"/>
      <c r="KKB32" s="48"/>
      <c r="KKC32" s="48"/>
      <c r="KKD32" s="48"/>
      <c r="KKE32" s="48"/>
      <c r="KKF32" s="48"/>
      <c r="KKG32" s="48"/>
      <c r="KKH32" s="48"/>
      <c r="KKI32" s="48"/>
      <c r="KKJ32" s="48"/>
      <c r="KKK32" s="49"/>
      <c r="KKL32" s="48"/>
      <c r="KKM32" s="48"/>
      <c r="KKN32" s="48"/>
      <c r="KKO32" s="48"/>
      <c r="KKP32" s="48"/>
      <c r="KKQ32" s="48"/>
      <c r="KKR32" s="48"/>
      <c r="KKS32" s="48"/>
      <c r="KKT32" s="48"/>
      <c r="KKU32" s="48"/>
      <c r="KKV32" s="48"/>
      <c r="KKW32" s="48"/>
      <c r="KKX32" s="48"/>
      <c r="KKY32" s="49"/>
      <c r="KKZ32" s="48"/>
      <c r="KLA32" s="48"/>
      <c r="KLB32" s="48"/>
      <c r="KLC32" s="48"/>
      <c r="KLD32" s="48"/>
      <c r="KLE32" s="48"/>
      <c r="KLF32" s="48"/>
      <c r="KLG32" s="48"/>
      <c r="KLH32" s="48"/>
      <c r="KLI32" s="48"/>
      <c r="KLJ32" s="48"/>
      <c r="KLK32" s="48"/>
      <c r="KLL32" s="48"/>
      <c r="KLM32" s="49"/>
      <c r="KLN32" s="48"/>
      <c r="KLO32" s="48"/>
      <c r="KLP32" s="48"/>
      <c r="KLQ32" s="48"/>
      <c r="KLR32" s="48"/>
      <c r="KLS32" s="48"/>
      <c r="KLT32" s="48"/>
      <c r="KLU32" s="48"/>
      <c r="KLV32" s="48"/>
      <c r="KLW32" s="48"/>
      <c r="KLX32" s="48"/>
      <c r="KLY32" s="48"/>
      <c r="KLZ32" s="48"/>
      <c r="KMA32" s="49"/>
      <c r="KMB32" s="48"/>
      <c r="KMC32" s="48"/>
      <c r="KMD32" s="48"/>
      <c r="KME32" s="48"/>
      <c r="KMF32" s="48"/>
      <c r="KMG32" s="48"/>
      <c r="KMH32" s="48"/>
      <c r="KMI32" s="48"/>
      <c r="KMJ32" s="48"/>
      <c r="KMK32" s="48"/>
      <c r="KML32" s="48"/>
      <c r="KMM32" s="48"/>
      <c r="KMN32" s="48"/>
      <c r="KMO32" s="49"/>
      <c r="KMP32" s="48"/>
      <c r="KMQ32" s="48"/>
      <c r="KMR32" s="48"/>
      <c r="KMS32" s="48"/>
      <c r="KMT32" s="48"/>
      <c r="KMU32" s="48"/>
      <c r="KMV32" s="48"/>
      <c r="KMW32" s="48"/>
      <c r="KMX32" s="48"/>
      <c r="KMY32" s="48"/>
      <c r="KMZ32" s="48"/>
      <c r="KNA32" s="48"/>
      <c r="KNB32" s="48"/>
      <c r="KNC32" s="49"/>
      <c r="KND32" s="48"/>
      <c r="KNE32" s="48"/>
      <c r="KNF32" s="48"/>
      <c r="KNG32" s="48"/>
      <c r="KNH32" s="48"/>
      <c r="KNI32" s="48"/>
      <c r="KNJ32" s="48"/>
      <c r="KNK32" s="48"/>
      <c r="KNL32" s="48"/>
      <c r="KNM32" s="48"/>
      <c r="KNN32" s="48"/>
      <c r="KNO32" s="48"/>
      <c r="KNP32" s="48"/>
      <c r="KNQ32" s="49"/>
      <c r="KNR32" s="48"/>
      <c r="KNS32" s="48"/>
      <c r="KNT32" s="48"/>
      <c r="KNU32" s="48"/>
      <c r="KNV32" s="48"/>
      <c r="KNW32" s="48"/>
      <c r="KNX32" s="48"/>
      <c r="KNY32" s="48"/>
      <c r="KNZ32" s="48"/>
      <c r="KOA32" s="48"/>
      <c r="KOB32" s="48"/>
      <c r="KOC32" s="48"/>
      <c r="KOD32" s="48"/>
      <c r="KOE32" s="49"/>
      <c r="KOF32" s="48"/>
      <c r="KOG32" s="48"/>
      <c r="KOH32" s="48"/>
      <c r="KOI32" s="48"/>
      <c r="KOJ32" s="48"/>
      <c r="KOK32" s="48"/>
      <c r="KOL32" s="48"/>
      <c r="KOM32" s="48"/>
      <c r="KON32" s="48"/>
      <c r="KOO32" s="48"/>
      <c r="KOP32" s="48"/>
      <c r="KOQ32" s="48"/>
      <c r="KOR32" s="48"/>
      <c r="KOS32" s="49"/>
      <c r="KOT32" s="48"/>
      <c r="KOU32" s="48"/>
      <c r="KOV32" s="48"/>
      <c r="KOW32" s="48"/>
      <c r="KOX32" s="48"/>
      <c r="KOY32" s="48"/>
      <c r="KOZ32" s="48"/>
      <c r="KPA32" s="48"/>
      <c r="KPB32" s="48"/>
      <c r="KPC32" s="48"/>
      <c r="KPD32" s="48"/>
      <c r="KPE32" s="48"/>
      <c r="KPF32" s="48"/>
      <c r="KPG32" s="49"/>
      <c r="KPH32" s="48"/>
      <c r="KPI32" s="48"/>
      <c r="KPJ32" s="48"/>
      <c r="KPK32" s="48"/>
      <c r="KPL32" s="48"/>
      <c r="KPM32" s="48"/>
      <c r="KPN32" s="48"/>
      <c r="KPO32" s="48"/>
      <c r="KPP32" s="48"/>
      <c r="KPQ32" s="48"/>
      <c r="KPR32" s="48"/>
      <c r="KPS32" s="48"/>
      <c r="KPT32" s="48"/>
      <c r="KPU32" s="49"/>
      <c r="KPV32" s="48"/>
      <c r="KPW32" s="48"/>
      <c r="KPX32" s="48"/>
      <c r="KPY32" s="48"/>
      <c r="KPZ32" s="48"/>
      <c r="KQA32" s="48"/>
      <c r="KQB32" s="48"/>
      <c r="KQC32" s="48"/>
      <c r="KQD32" s="48"/>
      <c r="KQE32" s="48"/>
      <c r="KQF32" s="48"/>
      <c r="KQG32" s="48"/>
      <c r="KQH32" s="48"/>
      <c r="KQI32" s="49"/>
      <c r="KQJ32" s="48"/>
      <c r="KQK32" s="48"/>
      <c r="KQL32" s="48"/>
      <c r="KQM32" s="48"/>
      <c r="KQN32" s="48"/>
      <c r="KQO32" s="48"/>
      <c r="KQP32" s="48"/>
      <c r="KQQ32" s="48"/>
      <c r="KQR32" s="48"/>
      <c r="KQS32" s="48"/>
      <c r="KQT32" s="48"/>
      <c r="KQU32" s="48"/>
      <c r="KQV32" s="48"/>
      <c r="KQW32" s="49"/>
      <c r="KQX32" s="48"/>
      <c r="KQY32" s="48"/>
      <c r="KQZ32" s="48"/>
      <c r="KRA32" s="48"/>
      <c r="KRB32" s="48"/>
      <c r="KRC32" s="48"/>
      <c r="KRD32" s="48"/>
      <c r="KRE32" s="48"/>
      <c r="KRF32" s="48"/>
      <c r="KRG32" s="48"/>
      <c r="KRH32" s="48"/>
      <c r="KRI32" s="48"/>
      <c r="KRJ32" s="48"/>
      <c r="KRK32" s="49"/>
      <c r="KRL32" s="48"/>
      <c r="KRM32" s="48"/>
      <c r="KRN32" s="48"/>
      <c r="KRO32" s="48"/>
      <c r="KRP32" s="48"/>
      <c r="KRQ32" s="48"/>
      <c r="KRR32" s="48"/>
      <c r="KRS32" s="48"/>
      <c r="KRT32" s="48"/>
      <c r="KRU32" s="48"/>
      <c r="KRV32" s="48"/>
      <c r="KRW32" s="48"/>
      <c r="KRX32" s="48"/>
      <c r="KRY32" s="49"/>
      <c r="KRZ32" s="48"/>
      <c r="KSA32" s="48"/>
      <c r="KSB32" s="48"/>
      <c r="KSC32" s="48"/>
      <c r="KSD32" s="48"/>
      <c r="KSE32" s="48"/>
      <c r="KSF32" s="48"/>
      <c r="KSG32" s="48"/>
      <c r="KSH32" s="48"/>
      <c r="KSI32" s="48"/>
      <c r="KSJ32" s="48"/>
      <c r="KSK32" s="48"/>
      <c r="KSL32" s="48"/>
      <c r="KSM32" s="49"/>
      <c r="KSN32" s="48"/>
      <c r="KSO32" s="48"/>
      <c r="KSP32" s="48"/>
      <c r="KSQ32" s="48"/>
      <c r="KSR32" s="48"/>
      <c r="KSS32" s="48"/>
      <c r="KST32" s="48"/>
      <c r="KSU32" s="48"/>
      <c r="KSV32" s="48"/>
      <c r="KSW32" s="48"/>
      <c r="KSX32" s="48"/>
      <c r="KSY32" s="48"/>
      <c r="KSZ32" s="48"/>
      <c r="KTA32" s="49"/>
      <c r="KTB32" s="48"/>
      <c r="KTC32" s="48"/>
      <c r="KTD32" s="48"/>
      <c r="KTE32" s="48"/>
      <c r="KTF32" s="48"/>
      <c r="KTG32" s="48"/>
      <c r="KTH32" s="48"/>
      <c r="KTI32" s="48"/>
      <c r="KTJ32" s="48"/>
      <c r="KTK32" s="48"/>
      <c r="KTL32" s="48"/>
      <c r="KTM32" s="48"/>
      <c r="KTN32" s="48"/>
      <c r="KTO32" s="49"/>
      <c r="KTP32" s="48"/>
      <c r="KTQ32" s="48"/>
      <c r="KTR32" s="48"/>
      <c r="KTS32" s="48"/>
      <c r="KTT32" s="48"/>
      <c r="KTU32" s="48"/>
      <c r="KTV32" s="48"/>
      <c r="KTW32" s="48"/>
      <c r="KTX32" s="48"/>
      <c r="KTY32" s="48"/>
      <c r="KTZ32" s="48"/>
      <c r="KUA32" s="48"/>
      <c r="KUB32" s="48"/>
      <c r="KUC32" s="49"/>
      <c r="KUD32" s="48"/>
      <c r="KUE32" s="48"/>
      <c r="KUF32" s="48"/>
      <c r="KUG32" s="48"/>
      <c r="KUH32" s="48"/>
      <c r="KUI32" s="48"/>
      <c r="KUJ32" s="48"/>
      <c r="KUK32" s="48"/>
      <c r="KUL32" s="48"/>
      <c r="KUM32" s="48"/>
      <c r="KUN32" s="48"/>
      <c r="KUO32" s="48"/>
      <c r="KUP32" s="48"/>
      <c r="KUQ32" s="49"/>
      <c r="KUR32" s="48"/>
      <c r="KUS32" s="48"/>
      <c r="KUT32" s="48"/>
      <c r="KUU32" s="48"/>
      <c r="KUV32" s="48"/>
      <c r="KUW32" s="48"/>
      <c r="KUX32" s="48"/>
      <c r="KUY32" s="48"/>
      <c r="KUZ32" s="48"/>
      <c r="KVA32" s="48"/>
      <c r="KVB32" s="48"/>
      <c r="KVC32" s="48"/>
      <c r="KVD32" s="48"/>
      <c r="KVE32" s="49"/>
      <c r="KVF32" s="48"/>
      <c r="KVG32" s="48"/>
      <c r="KVH32" s="48"/>
      <c r="KVI32" s="48"/>
      <c r="KVJ32" s="48"/>
      <c r="KVK32" s="48"/>
      <c r="KVL32" s="48"/>
      <c r="KVM32" s="48"/>
      <c r="KVN32" s="48"/>
      <c r="KVO32" s="48"/>
      <c r="KVP32" s="48"/>
      <c r="KVQ32" s="48"/>
      <c r="KVR32" s="48"/>
      <c r="KVS32" s="49"/>
      <c r="KVT32" s="48"/>
      <c r="KVU32" s="48"/>
      <c r="KVV32" s="48"/>
      <c r="KVW32" s="48"/>
      <c r="KVX32" s="48"/>
      <c r="KVY32" s="48"/>
      <c r="KVZ32" s="48"/>
      <c r="KWA32" s="48"/>
      <c r="KWB32" s="48"/>
      <c r="KWC32" s="48"/>
      <c r="KWD32" s="48"/>
      <c r="KWE32" s="48"/>
      <c r="KWF32" s="48"/>
      <c r="KWG32" s="49"/>
      <c r="KWH32" s="48"/>
      <c r="KWI32" s="48"/>
      <c r="KWJ32" s="48"/>
      <c r="KWK32" s="48"/>
      <c r="KWL32" s="48"/>
      <c r="KWM32" s="48"/>
      <c r="KWN32" s="48"/>
      <c r="KWO32" s="48"/>
      <c r="KWP32" s="48"/>
      <c r="KWQ32" s="48"/>
      <c r="KWR32" s="48"/>
      <c r="KWS32" s="48"/>
      <c r="KWT32" s="48"/>
      <c r="KWU32" s="49"/>
      <c r="KWV32" s="48"/>
      <c r="KWW32" s="48"/>
      <c r="KWX32" s="48"/>
      <c r="KWY32" s="48"/>
      <c r="KWZ32" s="48"/>
      <c r="KXA32" s="48"/>
      <c r="KXB32" s="48"/>
      <c r="KXC32" s="48"/>
      <c r="KXD32" s="48"/>
      <c r="KXE32" s="48"/>
      <c r="KXF32" s="48"/>
      <c r="KXG32" s="48"/>
      <c r="KXH32" s="48"/>
      <c r="KXI32" s="49"/>
      <c r="KXJ32" s="48"/>
      <c r="KXK32" s="48"/>
      <c r="KXL32" s="48"/>
      <c r="KXM32" s="48"/>
      <c r="KXN32" s="48"/>
      <c r="KXO32" s="48"/>
      <c r="KXP32" s="48"/>
      <c r="KXQ32" s="48"/>
      <c r="KXR32" s="48"/>
      <c r="KXS32" s="48"/>
      <c r="KXT32" s="48"/>
      <c r="KXU32" s="48"/>
      <c r="KXV32" s="48"/>
      <c r="KXW32" s="49"/>
      <c r="KXX32" s="48"/>
      <c r="KXY32" s="48"/>
      <c r="KXZ32" s="48"/>
      <c r="KYA32" s="48"/>
      <c r="KYB32" s="48"/>
      <c r="KYC32" s="48"/>
      <c r="KYD32" s="48"/>
      <c r="KYE32" s="48"/>
      <c r="KYF32" s="48"/>
      <c r="KYG32" s="48"/>
      <c r="KYH32" s="48"/>
      <c r="KYI32" s="48"/>
      <c r="KYJ32" s="48"/>
      <c r="KYK32" s="49"/>
      <c r="KYL32" s="48"/>
      <c r="KYM32" s="48"/>
      <c r="KYN32" s="48"/>
      <c r="KYO32" s="48"/>
      <c r="KYP32" s="48"/>
      <c r="KYQ32" s="48"/>
      <c r="KYR32" s="48"/>
      <c r="KYS32" s="48"/>
      <c r="KYT32" s="48"/>
      <c r="KYU32" s="48"/>
      <c r="KYV32" s="48"/>
      <c r="KYW32" s="48"/>
      <c r="KYX32" s="48"/>
      <c r="KYY32" s="49"/>
      <c r="KYZ32" s="48"/>
      <c r="KZA32" s="48"/>
      <c r="KZB32" s="48"/>
      <c r="KZC32" s="48"/>
      <c r="KZD32" s="48"/>
      <c r="KZE32" s="48"/>
      <c r="KZF32" s="48"/>
      <c r="KZG32" s="48"/>
      <c r="KZH32" s="48"/>
      <c r="KZI32" s="48"/>
      <c r="KZJ32" s="48"/>
      <c r="KZK32" s="48"/>
      <c r="KZL32" s="48"/>
      <c r="KZM32" s="49"/>
      <c r="KZN32" s="48"/>
      <c r="KZO32" s="48"/>
      <c r="KZP32" s="48"/>
      <c r="KZQ32" s="48"/>
      <c r="KZR32" s="48"/>
      <c r="KZS32" s="48"/>
      <c r="KZT32" s="48"/>
      <c r="KZU32" s="48"/>
      <c r="KZV32" s="48"/>
      <c r="KZW32" s="48"/>
      <c r="KZX32" s="48"/>
      <c r="KZY32" s="48"/>
      <c r="KZZ32" s="48"/>
      <c r="LAA32" s="49"/>
      <c r="LAB32" s="48"/>
      <c r="LAC32" s="48"/>
      <c r="LAD32" s="48"/>
      <c r="LAE32" s="48"/>
      <c r="LAF32" s="48"/>
      <c r="LAG32" s="48"/>
      <c r="LAH32" s="48"/>
      <c r="LAI32" s="48"/>
      <c r="LAJ32" s="48"/>
      <c r="LAK32" s="48"/>
      <c r="LAL32" s="48"/>
      <c r="LAM32" s="48"/>
      <c r="LAN32" s="48"/>
      <c r="LAO32" s="49"/>
      <c r="LAP32" s="48"/>
      <c r="LAQ32" s="48"/>
      <c r="LAR32" s="48"/>
      <c r="LAS32" s="48"/>
      <c r="LAT32" s="48"/>
      <c r="LAU32" s="48"/>
      <c r="LAV32" s="48"/>
      <c r="LAW32" s="48"/>
      <c r="LAX32" s="48"/>
      <c r="LAY32" s="48"/>
      <c r="LAZ32" s="48"/>
      <c r="LBA32" s="48"/>
      <c r="LBB32" s="48"/>
      <c r="LBC32" s="49"/>
      <c r="LBD32" s="48"/>
      <c r="LBE32" s="48"/>
      <c r="LBF32" s="48"/>
      <c r="LBG32" s="48"/>
      <c r="LBH32" s="48"/>
      <c r="LBI32" s="48"/>
      <c r="LBJ32" s="48"/>
      <c r="LBK32" s="48"/>
      <c r="LBL32" s="48"/>
      <c r="LBM32" s="48"/>
      <c r="LBN32" s="48"/>
      <c r="LBO32" s="48"/>
      <c r="LBP32" s="48"/>
      <c r="LBQ32" s="49"/>
      <c r="LBR32" s="48"/>
      <c r="LBS32" s="48"/>
      <c r="LBT32" s="48"/>
      <c r="LBU32" s="48"/>
      <c r="LBV32" s="48"/>
      <c r="LBW32" s="48"/>
      <c r="LBX32" s="48"/>
      <c r="LBY32" s="48"/>
      <c r="LBZ32" s="48"/>
      <c r="LCA32" s="48"/>
      <c r="LCB32" s="48"/>
      <c r="LCC32" s="48"/>
      <c r="LCD32" s="48"/>
      <c r="LCE32" s="49"/>
      <c r="LCF32" s="48"/>
      <c r="LCG32" s="48"/>
      <c r="LCH32" s="48"/>
      <c r="LCI32" s="48"/>
      <c r="LCJ32" s="48"/>
      <c r="LCK32" s="48"/>
      <c r="LCL32" s="48"/>
      <c r="LCM32" s="48"/>
      <c r="LCN32" s="48"/>
      <c r="LCO32" s="48"/>
      <c r="LCP32" s="48"/>
      <c r="LCQ32" s="48"/>
      <c r="LCR32" s="48"/>
      <c r="LCS32" s="49"/>
      <c r="LCT32" s="48"/>
      <c r="LCU32" s="48"/>
      <c r="LCV32" s="48"/>
      <c r="LCW32" s="48"/>
      <c r="LCX32" s="48"/>
      <c r="LCY32" s="48"/>
      <c r="LCZ32" s="48"/>
      <c r="LDA32" s="48"/>
      <c r="LDB32" s="48"/>
      <c r="LDC32" s="48"/>
      <c r="LDD32" s="48"/>
      <c r="LDE32" s="48"/>
      <c r="LDF32" s="48"/>
      <c r="LDG32" s="49"/>
      <c r="LDH32" s="48"/>
      <c r="LDI32" s="48"/>
      <c r="LDJ32" s="48"/>
      <c r="LDK32" s="48"/>
      <c r="LDL32" s="48"/>
      <c r="LDM32" s="48"/>
      <c r="LDN32" s="48"/>
      <c r="LDO32" s="48"/>
      <c r="LDP32" s="48"/>
      <c r="LDQ32" s="48"/>
      <c r="LDR32" s="48"/>
      <c r="LDS32" s="48"/>
      <c r="LDT32" s="48"/>
      <c r="LDU32" s="49"/>
      <c r="LDV32" s="48"/>
      <c r="LDW32" s="48"/>
      <c r="LDX32" s="48"/>
      <c r="LDY32" s="48"/>
      <c r="LDZ32" s="48"/>
      <c r="LEA32" s="48"/>
      <c r="LEB32" s="48"/>
      <c r="LEC32" s="48"/>
      <c r="LED32" s="48"/>
      <c r="LEE32" s="48"/>
      <c r="LEF32" s="48"/>
      <c r="LEG32" s="48"/>
      <c r="LEH32" s="48"/>
      <c r="LEI32" s="49"/>
      <c r="LEJ32" s="48"/>
      <c r="LEK32" s="48"/>
      <c r="LEL32" s="48"/>
      <c r="LEM32" s="48"/>
      <c r="LEN32" s="48"/>
      <c r="LEO32" s="48"/>
      <c r="LEP32" s="48"/>
      <c r="LEQ32" s="48"/>
      <c r="LER32" s="48"/>
      <c r="LES32" s="48"/>
      <c r="LET32" s="48"/>
      <c r="LEU32" s="48"/>
      <c r="LEV32" s="48"/>
      <c r="LEW32" s="49"/>
      <c r="LEX32" s="48"/>
      <c r="LEY32" s="48"/>
      <c r="LEZ32" s="48"/>
      <c r="LFA32" s="48"/>
      <c r="LFB32" s="48"/>
      <c r="LFC32" s="48"/>
      <c r="LFD32" s="48"/>
      <c r="LFE32" s="48"/>
      <c r="LFF32" s="48"/>
      <c r="LFG32" s="48"/>
      <c r="LFH32" s="48"/>
      <c r="LFI32" s="48"/>
      <c r="LFJ32" s="48"/>
      <c r="LFK32" s="49"/>
      <c r="LFL32" s="48"/>
      <c r="LFM32" s="48"/>
      <c r="LFN32" s="48"/>
      <c r="LFO32" s="48"/>
      <c r="LFP32" s="48"/>
      <c r="LFQ32" s="48"/>
      <c r="LFR32" s="48"/>
      <c r="LFS32" s="48"/>
      <c r="LFT32" s="48"/>
      <c r="LFU32" s="48"/>
      <c r="LFV32" s="48"/>
      <c r="LFW32" s="48"/>
      <c r="LFX32" s="48"/>
      <c r="LFY32" s="49"/>
      <c r="LFZ32" s="48"/>
      <c r="LGA32" s="48"/>
      <c r="LGB32" s="48"/>
      <c r="LGC32" s="48"/>
      <c r="LGD32" s="48"/>
      <c r="LGE32" s="48"/>
      <c r="LGF32" s="48"/>
      <c r="LGG32" s="48"/>
      <c r="LGH32" s="48"/>
      <c r="LGI32" s="48"/>
      <c r="LGJ32" s="48"/>
      <c r="LGK32" s="48"/>
      <c r="LGL32" s="48"/>
      <c r="LGM32" s="49"/>
      <c r="LGN32" s="48"/>
      <c r="LGO32" s="48"/>
      <c r="LGP32" s="48"/>
      <c r="LGQ32" s="48"/>
      <c r="LGR32" s="48"/>
      <c r="LGS32" s="48"/>
      <c r="LGT32" s="48"/>
      <c r="LGU32" s="48"/>
      <c r="LGV32" s="48"/>
      <c r="LGW32" s="48"/>
      <c r="LGX32" s="48"/>
      <c r="LGY32" s="48"/>
      <c r="LGZ32" s="48"/>
      <c r="LHA32" s="49"/>
      <c r="LHB32" s="48"/>
      <c r="LHC32" s="48"/>
      <c r="LHD32" s="48"/>
      <c r="LHE32" s="48"/>
      <c r="LHF32" s="48"/>
      <c r="LHG32" s="48"/>
      <c r="LHH32" s="48"/>
      <c r="LHI32" s="48"/>
      <c r="LHJ32" s="48"/>
      <c r="LHK32" s="48"/>
      <c r="LHL32" s="48"/>
      <c r="LHM32" s="48"/>
      <c r="LHN32" s="48"/>
      <c r="LHO32" s="49"/>
      <c r="LHP32" s="48"/>
      <c r="LHQ32" s="48"/>
      <c r="LHR32" s="48"/>
      <c r="LHS32" s="48"/>
      <c r="LHT32" s="48"/>
      <c r="LHU32" s="48"/>
      <c r="LHV32" s="48"/>
      <c r="LHW32" s="48"/>
      <c r="LHX32" s="48"/>
      <c r="LHY32" s="48"/>
      <c r="LHZ32" s="48"/>
      <c r="LIA32" s="48"/>
      <c r="LIB32" s="48"/>
      <c r="LIC32" s="49"/>
      <c r="LID32" s="48"/>
      <c r="LIE32" s="48"/>
      <c r="LIF32" s="48"/>
      <c r="LIG32" s="48"/>
      <c r="LIH32" s="48"/>
      <c r="LII32" s="48"/>
      <c r="LIJ32" s="48"/>
      <c r="LIK32" s="48"/>
      <c r="LIL32" s="48"/>
      <c r="LIM32" s="48"/>
      <c r="LIN32" s="48"/>
      <c r="LIO32" s="48"/>
      <c r="LIP32" s="48"/>
      <c r="LIQ32" s="49"/>
      <c r="LIR32" s="48"/>
      <c r="LIS32" s="48"/>
      <c r="LIT32" s="48"/>
      <c r="LIU32" s="48"/>
      <c r="LIV32" s="48"/>
      <c r="LIW32" s="48"/>
      <c r="LIX32" s="48"/>
      <c r="LIY32" s="48"/>
      <c r="LIZ32" s="48"/>
      <c r="LJA32" s="48"/>
      <c r="LJB32" s="48"/>
      <c r="LJC32" s="48"/>
      <c r="LJD32" s="48"/>
      <c r="LJE32" s="49"/>
      <c r="LJF32" s="48"/>
      <c r="LJG32" s="48"/>
      <c r="LJH32" s="48"/>
      <c r="LJI32" s="48"/>
      <c r="LJJ32" s="48"/>
      <c r="LJK32" s="48"/>
      <c r="LJL32" s="48"/>
      <c r="LJM32" s="48"/>
      <c r="LJN32" s="48"/>
      <c r="LJO32" s="48"/>
      <c r="LJP32" s="48"/>
      <c r="LJQ32" s="48"/>
      <c r="LJR32" s="48"/>
      <c r="LJS32" s="49"/>
      <c r="LJT32" s="48"/>
      <c r="LJU32" s="48"/>
      <c r="LJV32" s="48"/>
      <c r="LJW32" s="48"/>
      <c r="LJX32" s="48"/>
      <c r="LJY32" s="48"/>
      <c r="LJZ32" s="48"/>
      <c r="LKA32" s="48"/>
      <c r="LKB32" s="48"/>
      <c r="LKC32" s="48"/>
      <c r="LKD32" s="48"/>
      <c r="LKE32" s="48"/>
      <c r="LKF32" s="48"/>
      <c r="LKG32" s="49"/>
      <c r="LKH32" s="48"/>
      <c r="LKI32" s="48"/>
      <c r="LKJ32" s="48"/>
      <c r="LKK32" s="48"/>
      <c r="LKL32" s="48"/>
      <c r="LKM32" s="48"/>
      <c r="LKN32" s="48"/>
      <c r="LKO32" s="48"/>
      <c r="LKP32" s="48"/>
      <c r="LKQ32" s="48"/>
      <c r="LKR32" s="48"/>
      <c r="LKS32" s="48"/>
      <c r="LKT32" s="48"/>
      <c r="LKU32" s="49"/>
      <c r="LKV32" s="48"/>
      <c r="LKW32" s="48"/>
      <c r="LKX32" s="48"/>
      <c r="LKY32" s="48"/>
      <c r="LKZ32" s="48"/>
      <c r="LLA32" s="48"/>
      <c r="LLB32" s="48"/>
      <c r="LLC32" s="48"/>
      <c r="LLD32" s="48"/>
      <c r="LLE32" s="48"/>
      <c r="LLF32" s="48"/>
      <c r="LLG32" s="48"/>
      <c r="LLH32" s="48"/>
      <c r="LLI32" s="49"/>
      <c r="LLJ32" s="48"/>
      <c r="LLK32" s="48"/>
      <c r="LLL32" s="48"/>
      <c r="LLM32" s="48"/>
      <c r="LLN32" s="48"/>
      <c r="LLO32" s="48"/>
      <c r="LLP32" s="48"/>
      <c r="LLQ32" s="48"/>
      <c r="LLR32" s="48"/>
      <c r="LLS32" s="48"/>
      <c r="LLT32" s="48"/>
      <c r="LLU32" s="48"/>
      <c r="LLV32" s="48"/>
      <c r="LLW32" s="49"/>
      <c r="LLX32" s="48"/>
      <c r="LLY32" s="48"/>
      <c r="LLZ32" s="48"/>
      <c r="LMA32" s="48"/>
      <c r="LMB32" s="48"/>
      <c r="LMC32" s="48"/>
      <c r="LMD32" s="48"/>
      <c r="LME32" s="48"/>
      <c r="LMF32" s="48"/>
      <c r="LMG32" s="48"/>
      <c r="LMH32" s="48"/>
      <c r="LMI32" s="48"/>
      <c r="LMJ32" s="48"/>
      <c r="LMK32" s="49"/>
      <c r="LML32" s="48"/>
      <c r="LMM32" s="48"/>
      <c r="LMN32" s="48"/>
      <c r="LMO32" s="48"/>
      <c r="LMP32" s="48"/>
      <c r="LMQ32" s="48"/>
      <c r="LMR32" s="48"/>
      <c r="LMS32" s="48"/>
      <c r="LMT32" s="48"/>
      <c r="LMU32" s="48"/>
      <c r="LMV32" s="48"/>
      <c r="LMW32" s="48"/>
      <c r="LMX32" s="48"/>
      <c r="LMY32" s="49"/>
      <c r="LMZ32" s="48"/>
      <c r="LNA32" s="48"/>
      <c r="LNB32" s="48"/>
      <c r="LNC32" s="48"/>
      <c r="LND32" s="48"/>
      <c r="LNE32" s="48"/>
      <c r="LNF32" s="48"/>
      <c r="LNG32" s="48"/>
      <c r="LNH32" s="48"/>
      <c r="LNI32" s="48"/>
      <c r="LNJ32" s="48"/>
      <c r="LNK32" s="48"/>
      <c r="LNL32" s="48"/>
      <c r="LNM32" s="49"/>
      <c r="LNN32" s="48"/>
      <c r="LNO32" s="48"/>
      <c r="LNP32" s="48"/>
      <c r="LNQ32" s="48"/>
      <c r="LNR32" s="48"/>
      <c r="LNS32" s="48"/>
      <c r="LNT32" s="48"/>
      <c r="LNU32" s="48"/>
      <c r="LNV32" s="48"/>
      <c r="LNW32" s="48"/>
      <c r="LNX32" s="48"/>
      <c r="LNY32" s="48"/>
      <c r="LNZ32" s="48"/>
      <c r="LOA32" s="49"/>
      <c r="LOB32" s="48"/>
      <c r="LOC32" s="48"/>
      <c r="LOD32" s="48"/>
      <c r="LOE32" s="48"/>
      <c r="LOF32" s="48"/>
      <c r="LOG32" s="48"/>
      <c r="LOH32" s="48"/>
      <c r="LOI32" s="48"/>
      <c r="LOJ32" s="48"/>
      <c r="LOK32" s="48"/>
      <c r="LOL32" s="48"/>
      <c r="LOM32" s="48"/>
      <c r="LON32" s="48"/>
      <c r="LOO32" s="49"/>
      <c r="LOP32" s="48"/>
      <c r="LOQ32" s="48"/>
      <c r="LOR32" s="48"/>
      <c r="LOS32" s="48"/>
      <c r="LOT32" s="48"/>
      <c r="LOU32" s="48"/>
      <c r="LOV32" s="48"/>
      <c r="LOW32" s="48"/>
      <c r="LOX32" s="48"/>
      <c r="LOY32" s="48"/>
      <c r="LOZ32" s="48"/>
      <c r="LPA32" s="48"/>
      <c r="LPB32" s="48"/>
      <c r="LPC32" s="49"/>
      <c r="LPD32" s="48"/>
      <c r="LPE32" s="48"/>
      <c r="LPF32" s="48"/>
      <c r="LPG32" s="48"/>
      <c r="LPH32" s="48"/>
      <c r="LPI32" s="48"/>
      <c r="LPJ32" s="48"/>
      <c r="LPK32" s="48"/>
      <c r="LPL32" s="48"/>
      <c r="LPM32" s="48"/>
      <c r="LPN32" s="48"/>
      <c r="LPO32" s="48"/>
      <c r="LPP32" s="48"/>
      <c r="LPQ32" s="49"/>
      <c r="LPR32" s="48"/>
      <c r="LPS32" s="48"/>
      <c r="LPT32" s="48"/>
      <c r="LPU32" s="48"/>
      <c r="LPV32" s="48"/>
      <c r="LPW32" s="48"/>
      <c r="LPX32" s="48"/>
      <c r="LPY32" s="48"/>
      <c r="LPZ32" s="48"/>
      <c r="LQA32" s="48"/>
      <c r="LQB32" s="48"/>
      <c r="LQC32" s="48"/>
      <c r="LQD32" s="48"/>
      <c r="LQE32" s="49"/>
      <c r="LQF32" s="48"/>
      <c r="LQG32" s="48"/>
      <c r="LQH32" s="48"/>
      <c r="LQI32" s="48"/>
      <c r="LQJ32" s="48"/>
      <c r="LQK32" s="48"/>
      <c r="LQL32" s="48"/>
      <c r="LQM32" s="48"/>
      <c r="LQN32" s="48"/>
      <c r="LQO32" s="48"/>
      <c r="LQP32" s="48"/>
      <c r="LQQ32" s="48"/>
      <c r="LQR32" s="48"/>
      <c r="LQS32" s="49"/>
      <c r="LQT32" s="48"/>
      <c r="LQU32" s="48"/>
      <c r="LQV32" s="48"/>
      <c r="LQW32" s="48"/>
      <c r="LQX32" s="48"/>
      <c r="LQY32" s="48"/>
      <c r="LQZ32" s="48"/>
      <c r="LRA32" s="48"/>
      <c r="LRB32" s="48"/>
      <c r="LRC32" s="48"/>
      <c r="LRD32" s="48"/>
      <c r="LRE32" s="48"/>
      <c r="LRF32" s="48"/>
      <c r="LRG32" s="49"/>
      <c r="LRH32" s="48"/>
      <c r="LRI32" s="48"/>
      <c r="LRJ32" s="48"/>
      <c r="LRK32" s="48"/>
      <c r="LRL32" s="48"/>
      <c r="LRM32" s="48"/>
      <c r="LRN32" s="48"/>
      <c r="LRO32" s="48"/>
      <c r="LRP32" s="48"/>
      <c r="LRQ32" s="48"/>
      <c r="LRR32" s="48"/>
      <c r="LRS32" s="48"/>
      <c r="LRT32" s="48"/>
      <c r="LRU32" s="49"/>
      <c r="LRV32" s="48"/>
      <c r="LRW32" s="48"/>
      <c r="LRX32" s="48"/>
      <c r="LRY32" s="48"/>
      <c r="LRZ32" s="48"/>
      <c r="LSA32" s="48"/>
      <c r="LSB32" s="48"/>
      <c r="LSC32" s="48"/>
      <c r="LSD32" s="48"/>
      <c r="LSE32" s="48"/>
      <c r="LSF32" s="48"/>
      <c r="LSG32" s="48"/>
      <c r="LSH32" s="48"/>
      <c r="LSI32" s="49"/>
      <c r="LSJ32" s="48"/>
      <c r="LSK32" s="48"/>
      <c r="LSL32" s="48"/>
      <c r="LSM32" s="48"/>
      <c r="LSN32" s="48"/>
      <c r="LSO32" s="48"/>
      <c r="LSP32" s="48"/>
      <c r="LSQ32" s="48"/>
      <c r="LSR32" s="48"/>
      <c r="LSS32" s="48"/>
      <c r="LST32" s="48"/>
      <c r="LSU32" s="48"/>
      <c r="LSV32" s="48"/>
      <c r="LSW32" s="49"/>
      <c r="LSX32" s="48"/>
      <c r="LSY32" s="48"/>
      <c r="LSZ32" s="48"/>
      <c r="LTA32" s="48"/>
      <c r="LTB32" s="48"/>
      <c r="LTC32" s="48"/>
      <c r="LTD32" s="48"/>
      <c r="LTE32" s="48"/>
      <c r="LTF32" s="48"/>
      <c r="LTG32" s="48"/>
      <c r="LTH32" s="48"/>
      <c r="LTI32" s="48"/>
      <c r="LTJ32" s="48"/>
      <c r="LTK32" s="49"/>
      <c r="LTL32" s="48"/>
      <c r="LTM32" s="48"/>
      <c r="LTN32" s="48"/>
      <c r="LTO32" s="48"/>
      <c r="LTP32" s="48"/>
      <c r="LTQ32" s="48"/>
      <c r="LTR32" s="48"/>
      <c r="LTS32" s="48"/>
      <c r="LTT32" s="48"/>
      <c r="LTU32" s="48"/>
      <c r="LTV32" s="48"/>
      <c r="LTW32" s="48"/>
      <c r="LTX32" s="48"/>
      <c r="LTY32" s="49"/>
      <c r="LTZ32" s="48"/>
      <c r="LUA32" s="48"/>
      <c r="LUB32" s="48"/>
      <c r="LUC32" s="48"/>
      <c r="LUD32" s="48"/>
      <c r="LUE32" s="48"/>
      <c r="LUF32" s="48"/>
      <c r="LUG32" s="48"/>
      <c r="LUH32" s="48"/>
      <c r="LUI32" s="48"/>
      <c r="LUJ32" s="48"/>
      <c r="LUK32" s="48"/>
      <c r="LUL32" s="48"/>
      <c r="LUM32" s="49"/>
      <c r="LUN32" s="48"/>
      <c r="LUO32" s="48"/>
      <c r="LUP32" s="48"/>
      <c r="LUQ32" s="48"/>
      <c r="LUR32" s="48"/>
      <c r="LUS32" s="48"/>
      <c r="LUT32" s="48"/>
      <c r="LUU32" s="48"/>
      <c r="LUV32" s="48"/>
      <c r="LUW32" s="48"/>
      <c r="LUX32" s="48"/>
      <c r="LUY32" s="48"/>
      <c r="LUZ32" s="48"/>
      <c r="LVA32" s="49"/>
      <c r="LVB32" s="48"/>
      <c r="LVC32" s="48"/>
      <c r="LVD32" s="48"/>
      <c r="LVE32" s="48"/>
      <c r="LVF32" s="48"/>
      <c r="LVG32" s="48"/>
      <c r="LVH32" s="48"/>
      <c r="LVI32" s="48"/>
      <c r="LVJ32" s="48"/>
      <c r="LVK32" s="48"/>
      <c r="LVL32" s="48"/>
      <c r="LVM32" s="48"/>
      <c r="LVN32" s="48"/>
      <c r="LVO32" s="49"/>
      <c r="LVP32" s="48"/>
      <c r="LVQ32" s="48"/>
      <c r="LVR32" s="48"/>
      <c r="LVS32" s="48"/>
      <c r="LVT32" s="48"/>
      <c r="LVU32" s="48"/>
      <c r="LVV32" s="48"/>
      <c r="LVW32" s="48"/>
      <c r="LVX32" s="48"/>
      <c r="LVY32" s="48"/>
      <c r="LVZ32" s="48"/>
      <c r="LWA32" s="48"/>
      <c r="LWB32" s="48"/>
      <c r="LWC32" s="49"/>
      <c r="LWD32" s="48"/>
      <c r="LWE32" s="48"/>
      <c r="LWF32" s="48"/>
      <c r="LWG32" s="48"/>
      <c r="LWH32" s="48"/>
      <c r="LWI32" s="48"/>
      <c r="LWJ32" s="48"/>
      <c r="LWK32" s="48"/>
      <c r="LWL32" s="48"/>
      <c r="LWM32" s="48"/>
      <c r="LWN32" s="48"/>
      <c r="LWO32" s="48"/>
      <c r="LWP32" s="48"/>
      <c r="LWQ32" s="49"/>
      <c r="LWR32" s="48"/>
      <c r="LWS32" s="48"/>
      <c r="LWT32" s="48"/>
      <c r="LWU32" s="48"/>
      <c r="LWV32" s="48"/>
      <c r="LWW32" s="48"/>
      <c r="LWX32" s="48"/>
      <c r="LWY32" s="48"/>
      <c r="LWZ32" s="48"/>
      <c r="LXA32" s="48"/>
      <c r="LXB32" s="48"/>
      <c r="LXC32" s="48"/>
      <c r="LXD32" s="48"/>
      <c r="LXE32" s="49"/>
      <c r="LXF32" s="48"/>
      <c r="LXG32" s="48"/>
      <c r="LXH32" s="48"/>
      <c r="LXI32" s="48"/>
      <c r="LXJ32" s="48"/>
      <c r="LXK32" s="48"/>
      <c r="LXL32" s="48"/>
      <c r="LXM32" s="48"/>
      <c r="LXN32" s="48"/>
      <c r="LXO32" s="48"/>
      <c r="LXP32" s="48"/>
      <c r="LXQ32" s="48"/>
      <c r="LXR32" s="48"/>
      <c r="LXS32" s="49"/>
      <c r="LXT32" s="48"/>
      <c r="LXU32" s="48"/>
      <c r="LXV32" s="48"/>
      <c r="LXW32" s="48"/>
      <c r="LXX32" s="48"/>
      <c r="LXY32" s="48"/>
      <c r="LXZ32" s="48"/>
      <c r="LYA32" s="48"/>
      <c r="LYB32" s="48"/>
      <c r="LYC32" s="48"/>
      <c r="LYD32" s="48"/>
      <c r="LYE32" s="48"/>
      <c r="LYF32" s="48"/>
      <c r="LYG32" s="49"/>
      <c r="LYH32" s="48"/>
      <c r="LYI32" s="48"/>
      <c r="LYJ32" s="48"/>
      <c r="LYK32" s="48"/>
      <c r="LYL32" s="48"/>
      <c r="LYM32" s="48"/>
      <c r="LYN32" s="48"/>
      <c r="LYO32" s="48"/>
      <c r="LYP32" s="48"/>
      <c r="LYQ32" s="48"/>
      <c r="LYR32" s="48"/>
      <c r="LYS32" s="48"/>
      <c r="LYT32" s="48"/>
      <c r="LYU32" s="49"/>
      <c r="LYV32" s="48"/>
      <c r="LYW32" s="48"/>
      <c r="LYX32" s="48"/>
      <c r="LYY32" s="48"/>
      <c r="LYZ32" s="48"/>
      <c r="LZA32" s="48"/>
      <c r="LZB32" s="48"/>
      <c r="LZC32" s="48"/>
      <c r="LZD32" s="48"/>
      <c r="LZE32" s="48"/>
      <c r="LZF32" s="48"/>
      <c r="LZG32" s="48"/>
      <c r="LZH32" s="48"/>
      <c r="LZI32" s="49"/>
      <c r="LZJ32" s="48"/>
      <c r="LZK32" s="48"/>
      <c r="LZL32" s="48"/>
      <c r="LZM32" s="48"/>
      <c r="LZN32" s="48"/>
      <c r="LZO32" s="48"/>
      <c r="LZP32" s="48"/>
      <c r="LZQ32" s="48"/>
      <c r="LZR32" s="48"/>
      <c r="LZS32" s="48"/>
      <c r="LZT32" s="48"/>
      <c r="LZU32" s="48"/>
      <c r="LZV32" s="48"/>
      <c r="LZW32" s="49"/>
      <c r="LZX32" s="48"/>
      <c r="LZY32" s="48"/>
      <c r="LZZ32" s="48"/>
      <c r="MAA32" s="48"/>
      <c r="MAB32" s="48"/>
      <c r="MAC32" s="48"/>
      <c r="MAD32" s="48"/>
      <c r="MAE32" s="48"/>
      <c r="MAF32" s="48"/>
      <c r="MAG32" s="48"/>
      <c r="MAH32" s="48"/>
      <c r="MAI32" s="48"/>
      <c r="MAJ32" s="48"/>
      <c r="MAK32" s="49"/>
      <c r="MAL32" s="48"/>
      <c r="MAM32" s="48"/>
      <c r="MAN32" s="48"/>
      <c r="MAO32" s="48"/>
      <c r="MAP32" s="48"/>
      <c r="MAQ32" s="48"/>
      <c r="MAR32" s="48"/>
      <c r="MAS32" s="48"/>
      <c r="MAT32" s="48"/>
      <c r="MAU32" s="48"/>
      <c r="MAV32" s="48"/>
      <c r="MAW32" s="48"/>
      <c r="MAX32" s="48"/>
      <c r="MAY32" s="49"/>
      <c r="MAZ32" s="48"/>
      <c r="MBA32" s="48"/>
      <c r="MBB32" s="48"/>
      <c r="MBC32" s="48"/>
      <c r="MBD32" s="48"/>
      <c r="MBE32" s="48"/>
      <c r="MBF32" s="48"/>
      <c r="MBG32" s="48"/>
      <c r="MBH32" s="48"/>
      <c r="MBI32" s="48"/>
      <c r="MBJ32" s="48"/>
      <c r="MBK32" s="48"/>
      <c r="MBL32" s="48"/>
      <c r="MBM32" s="49"/>
      <c r="MBN32" s="48"/>
      <c r="MBO32" s="48"/>
      <c r="MBP32" s="48"/>
      <c r="MBQ32" s="48"/>
      <c r="MBR32" s="48"/>
      <c r="MBS32" s="48"/>
      <c r="MBT32" s="48"/>
      <c r="MBU32" s="48"/>
      <c r="MBV32" s="48"/>
      <c r="MBW32" s="48"/>
      <c r="MBX32" s="48"/>
      <c r="MBY32" s="48"/>
      <c r="MBZ32" s="48"/>
      <c r="MCA32" s="49"/>
      <c r="MCB32" s="48"/>
      <c r="MCC32" s="48"/>
      <c r="MCD32" s="48"/>
      <c r="MCE32" s="48"/>
      <c r="MCF32" s="48"/>
      <c r="MCG32" s="48"/>
      <c r="MCH32" s="48"/>
      <c r="MCI32" s="48"/>
      <c r="MCJ32" s="48"/>
      <c r="MCK32" s="48"/>
      <c r="MCL32" s="48"/>
      <c r="MCM32" s="48"/>
      <c r="MCN32" s="48"/>
      <c r="MCO32" s="49"/>
      <c r="MCP32" s="48"/>
      <c r="MCQ32" s="48"/>
      <c r="MCR32" s="48"/>
      <c r="MCS32" s="48"/>
      <c r="MCT32" s="48"/>
      <c r="MCU32" s="48"/>
      <c r="MCV32" s="48"/>
      <c r="MCW32" s="48"/>
      <c r="MCX32" s="48"/>
      <c r="MCY32" s="48"/>
      <c r="MCZ32" s="48"/>
      <c r="MDA32" s="48"/>
      <c r="MDB32" s="48"/>
      <c r="MDC32" s="49"/>
      <c r="MDD32" s="48"/>
      <c r="MDE32" s="48"/>
      <c r="MDF32" s="48"/>
      <c r="MDG32" s="48"/>
      <c r="MDH32" s="48"/>
      <c r="MDI32" s="48"/>
      <c r="MDJ32" s="48"/>
      <c r="MDK32" s="48"/>
      <c r="MDL32" s="48"/>
      <c r="MDM32" s="48"/>
      <c r="MDN32" s="48"/>
      <c r="MDO32" s="48"/>
      <c r="MDP32" s="48"/>
      <c r="MDQ32" s="49"/>
      <c r="MDR32" s="48"/>
      <c r="MDS32" s="48"/>
      <c r="MDT32" s="48"/>
      <c r="MDU32" s="48"/>
      <c r="MDV32" s="48"/>
      <c r="MDW32" s="48"/>
      <c r="MDX32" s="48"/>
      <c r="MDY32" s="48"/>
      <c r="MDZ32" s="48"/>
      <c r="MEA32" s="48"/>
      <c r="MEB32" s="48"/>
      <c r="MEC32" s="48"/>
      <c r="MED32" s="48"/>
      <c r="MEE32" s="49"/>
      <c r="MEF32" s="48"/>
      <c r="MEG32" s="48"/>
      <c r="MEH32" s="48"/>
      <c r="MEI32" s="48"/>
      <c r="MEJ32" s="48"/>
      <c r="MEK32" s="48"/>
      <c r="MEL32" s="48"/>
      <c r="MEM32" s="48"/>
      <c r="MEN32" s="48"/>
      <c r="MEO32" s="48"/>
      <c r="MEP32" s="48"/>
      <c r="MEQ32" s="48"/>
      <c r="MER32" s="48"/>
      <c r="MES32" s="49"/>
      <c r="MET32" s="48"/>
      <c r="MEU32" s="48"/>
      <c r="MEV32" s="48"/>
      <c r="MEW32" s="48"/>
      <c r="MEX32" s="48"/>
      <c r="MEY32" s="48"/>
      <c r="MEZ32" s="48"/>
      <c r="MFA32" s="48"/>
      <c r="MFB32" s="48"/>
      <c r="MFC32" s="48"/>
      <c r="MFD32" s="48"/>
      <c r="MFE32" s="48"/>
      <c r="MFF32" s="48"/>
      <c r="MFG32" s="49"/>
      <c r="MFH32" s="48"/>
      <c r="MFI32" s="48"/>
      <c r="MFJ32" s="48"/>
      <c r="MFK32" s="48"/>
      <c r="MFL32" s="48"/>
      <c r="MFM32" s="48"/>
      <c r="MFN32" s="48"/>
      <c r="MFO32" s="48"/>
      <c r="MFP32" s="48"/>
      <c r="MFQ32" s="48"/>
      <c r="MFR32" s="48"/>
      <c r="MFS32" s="48"/>
      <c r="MFT32" s="48"/>
      <c r="MFU32" s="49"/>
      <c r="MFV32" s="48"/>
      <c r="MFW32" s="48"/>
      <c r="MFX32" s="48"/>
      <c r="MFY32" s="48"/>
      <c r="MFZ32" s="48"/>
      <c r="MGA32" s="48"/>
      <c r="MGB32" s="48"/>
      <c r="MGC32" s="48"/>
      <c r="MGD32" s="48"/>
      <c r="MGE32" s="48"/>
      <c r="MGF32" s="48"/>
      <c r="MGG32" s="48"/>
      <c r="MGH32" s="48"/>
      <c r="MGI32" s="49"/>
      <c r="MGJ32" s="48"/>
      <c r="MGK32" s="48"/>
      <c r="MGL32" s="48"/>
      <c r="MGM32" s="48"/>
      <c r="MGN32" s="48"/>
      <c r="MGO32" s="48"/>
      <c r="MGP32" s="48"/>
      <c r="MGQ32" s="48"/>
      <c r="MGR32" s="48"/>
      <c r="MGS32" s="48"/>
      <c r="MGT32" s="48"/>
      <c r="MGU32" s="48"/>
      <c r="MGV32" s="48"/>
      <c r="MGW32" s="49"/>
      <c r="MGX32" s="48"/>
      <c r="MGY32" s="48"/>
      <c r="MGZ32" s="48"/>
      <c r="MHA32" s="48"/>
      <c r="MHB32" s="48"/>
      <c r="MHC32" s="48"/>
      <c r="MHD32" s="48"/>
      <c r="MHE32" s="48"/>
      <c r="MHF32" s="48"/>
      <c r="MHG32" s="48"/>
      <c r="MHH32" s="48"/>
      <c r="MHI32" s="48"/>
      <c r="MHJ32" s="48"/>
      <c r="MHK32" s="49"/>
      <c r="MHL32" s="48"/>
      <c r="MHM32" s="48"/>
      <c r="MHN32" s="48"/>
      <c r="MHO32" s="48"/>
      <c r="MHP32" s="48"/>
      <c r="MHQ32" s="48"/>
      <c r="MHR32" s="48"/>
      <c r="MHS32" s="48"/>
      <c r="MHT32" s="48"/>
      <c r="MHU32" s="48"/>
      <c r="MHV32" s="48"/>
      <c r="MHW32" s="48"/>
      <c r="MHX32" s="48"/>
      <c r="MHY32" s="49"/>
      <c r="MHZ32" s="48"/>
      <c r="MIA32" s="48"/>
      <c r="MIB32" s="48"/>
      <c r="MIC32" s="48"/>
      <c r="MID32" s="48"/>
      <c r="MIE32" s="48"/>
      <c r="MIF32" s="48"/>
      <c r="MIG32" s="48"/>
      <c r="MIH32" s="48"/>
      <c r="MII32" s="48"/>
      <c r="MIJ32" s="48"/>
      <c r="MIK32" s="48"/>
      <c r="MIL32" s="48"/>
      <c r="MIM32" s="49"/>
      <c r="MIN32" s="48"/>
      <c r="MIO32" s="48"/>
      <c r="MIP32" s="48"/>
      <c r="MIQ32" s="48"/>
      <c r="MIR32" s="48"/>
      <c r="MIS32" s="48"/>
      <c r="MIT32" s="48"/>
      <c r="MIU32" s="48"/>
      <c r="MIV32" s="48"/>
      <c r="MIW32" s="48"/>
      <c r="MIX32" s="48"/>
      <c r="MIY32" s="48"/>
      <c r="MIZ32" s="48"/>
      <c r="MJA32" s="49"/>
      <c r="MJB32" s="48"/>
      <c r="MJC32" s="48"/>
      <c r="MJD32" s="48"/>
      <c r="MJE32" s="48"/>
      <c r="MJF32" s="48"/>
      <c r="MJG32" s="48"/>
      <c r="MJH32" s="48"/>
      <c r="MJI32" s="48"/>
      <c r="MJJ32" s="48"/>
      <c r="MJK32" s="48"/>
      <c r="MJL32" s="48"/>
      <c r="MJM32" s="48"/>
      <c r="MJN32" s="48"/>
      <c r="MJO32" s="49"/>
      <c r="MJP32" s="48"/>
      <c r="MJQ32" s="48"/>
      <c r="MJR32" s="48"/>
      <c r="MJS32" s="48"/>
      <c r="MJT32" s="48"/>
      <c r="MJU32" s="48"/>
      <c r="MJV32" s="48"/>
      <c r="MJW32" s="48"/>
      <c r="MJX32" s="48"/>
      <c r="MJY32" s="48"/>
      <c r="MJZ32" s="48"/>
      <c r="MKA32" s="48"/>
      <c r="MKB32" s="48"/>
      <c r="MKC32" s="49"/>
      <c r="MKD32" s="48"/>
      <c r="MKE32" s="48"/>
      <c r="MKF32" s="48"/>
      <c r="MKG32" s="48"/>
      <c r="MKH32" s="48"/>
      <c r="MKI32" s="48"/>
      <c r="MKJ32" s="48"/>
      <c r="MKK32" s="48"/>
      <c r="MKL32" s="48"/>
      <c r="MKM32" s="48"/>
      <c r="MKN32" s="48"/>
      <c r="MKO32" s="48"/>
      <c r="MKP32" s="48"/>
      <c r="MKQ32" s="49"/>
      <c r="MKR32" s="48"/>
      <c r="MKS32" s="48"/>
      <c r="MKT32" s="48"/>
      <c r="MKU32" s="48"/>
      <c r="MKV32" s="48"/>
      <c r="MKW32" s="48"/>
      <c r="MKX32" s="48"/>
      <c r="MKY32" s="48"/>
      <c r="MKZ32" s="48"/>
      <c r="MLA32" s="48"/>
      <c r="MLB32" s="48"/>
      <c r="MLC32" s="48"/>
      <c r="MLD32" s="48"/>
      <c r="MLE32" s="49"/>
      <c r="MLF32" s="48"/>
      <c r="MLG32" s="48"/>
      <c r="MLH32" s="48"/>
      <c r="MLI32" s="48"/>
      <c r="MLJ32" s="48"/>
      <c r="MLK32" s="48"/>
      <c r="MLL32" s="48"/>
      <c r="MLM32" s="48"/>
      <c r="MLN32" s="48"/>
      <c r="MLO32" s="48"/>
      <c r="MLP32" s="48"/>
      <c r="MLQ32" s="48"/>
      <c r="MLR32" s="48"/>
      <c r="MLS32" s="49"/>
      <c r="MLT32" s="48"/>
      <c r="MLU32" s="48"/>
      <c r="MLV32" s="48"/>
      <c r="MLW32" s="48"/>
      <c r="MLX32" s="48"/>
      <c r="MLY32" s="48"/>
      <c r="MLZ32" s="48"/>
      <c r="MMA32" s="48"/>
      <c r="MMB32" s="48"/>
      <c r="MMC32" s="48"/>
      <c r="MMD32" s="48"/>
      <c r="MME32" s="48"/>
      <c r="MMF32" s="48"/>
      <c r="MMG32" s="49"/>
      <c r="MMH32" s="48"/>
      <c r="MMI32" s="48"/>
      <c r="MMJ32" s="48"/>
      <c r="MMK32" s="48"/>
      <c r="MML32" s="48"/>
      <c r="MMM32" s="48"/>
      <c r="MMN32" s="48"/>
      <c r="MMO32" s="48"/>
      <c r="MMP32" s="48"/>
      <c r="MMQ32" s="48"/>
      <c r="MMR32" s="48"/>
      <c r="MMS32" s="48"/>
      <c r="MMT32" s="48"/>
      <c r="MMU32" s="49"/>
      <c r="MMV32" s="48"/>
      <c r="MMW32" s="48"/>
      <c r="MMX32" s="48"/>
      <c r="MMY32" s="48"/>
      <c r="MMZ32" s="48"/>
      <c r="MNA32" s="48"/>
      <c r="MNB32" s="48"/>
      <c r="MNC32" s="48"/>
      <c r="MND32" s="48"/>
      <c r="MNE32" s="48"/>
      <c r="MNF32" s="48"/>
      <c r="MNG32" s="48"/>
      <c r="MNH32" s="48"/>
      <c r="MNI32" s="49"/>
      <c r="MNJ32" s="48"/>
      <c r="MNK32" s="48"/>
      <c r="MNL32" s="48"/>
      <c r="MNM32" s="48"/>
      <c r="MNN32" s="48"/>
      <c r="MNO32" s="48"/>
      <c r="MNP32" s="48"/>
      <c r="MNQ32" s="48"/>
      <c r="MNR32" s="48"/>
      <c r="MNS32" s="48"/>
      <c r="MNT32" s="48"/>
      <c r="MNU32" s="48"/>
      <c r="MNV32" s="48"/>
      <c r="MNW32" s="49"/>
      <c r="MNX32" s="48"/>
      <c r="MNY32" s="48"/>
      <c r="MNZ32" s="48"/>
      <c r="MOA32" s="48"/>
      <c r="MOB32" s="48"/>
      <c r="MOC32" s="48"/>
      <c r="MOD32" s="48"/>
      <c r="MOE32" s="48"/>
      <c r="MOF32" s="48"/>
      <c r="MOG32" s="48"/>
      <c r="MOH32" s="48"/>
      <c r="MOI32" s="48"/>
      <c r="MOJ32" s="48"/>
      <c r="MOK32" s="49"/>
      <c r="MOL32" s="48"/>
      <c r="MOM32" s="48"/>
      <c r="MON32" s="48"/>
      <c r="MOO32" s="48"/>
      <c r="MOP32" s="48"/>
      <c r="MOQ32" s="48"/>
      <c r="MOR32" s="48"/>
      <c r="MOS32" s="48"/>
      <c r="MOT32" s="48"/>
      <c r="MOU32" s="48"/>
      <c r="MOV32" s="48"/>
      <c r="MOW32" s="48"/>
      <c r="MOX32" s="48"/>
      <c r="MOY32" s="49"/>
      <c r="MOZ32" s="48"/>
      <c r="MPA32" s="48"/>
      <c r="MPB32" s="48"/>
      <c r="MPC32" s="48"/>
      <c r="MPD32" s="48"/>
      <c r="MPE32" s="48"/>
      <c r="MPF32" s="48"/>
      <c r="MPG32" s="48"/>
      <c r="MPH32" s="48"/>
      <c r="MPI32" s="48"/>
      <c r="MPJ32" s="48"/>
      <c r="MPK32" s="48"/>
      <c r="MPL32" s="48"/>
      <c r="MPM32" s="49"/>
      <c r="MPN32" s="48"/>
      <c r="MPO32" s="48"/>
      <c r="MPP32" s="48"/>
      <c r="MPQ32" s="48"/>
      <c r="MPR32" s="48"/>
      <c r="MPS32" s="48"/>
      <c r="MPT32" s="48"/>
      <c r="MPU32" s="48"/>
      <c r="MPV32" s="48"/>
      <c r="MPW32" s="48"/>
      <c r="MPX32" s="48"/>
      <c r="MPY32" s="48"/>
      <c r="MPZ32" s="48"/>
      <c r="MQA32" s="49"/>
      <c r="MQB32" s="48"/>
      <c r="MQC32" s="48"/>
      <c r="MQD32" s="48"/>
      <c r="MQE32" s="48"/>
      <c r="MQF32" s="48"/>
      <c r="MQG32" s="48"/>
      <c r="MQH32" s="48"/>
      <c r="MQI32" s="48"/>
      <c r="MQJ32" s="48"/>
      <c r="MQK32" s="48"/>
      <c r="MQL32" s="48"/>
      <c r="MQM32" s="48"/>
      <c r="MQN32" s="48"/>
      <c r="MQO32" s="49"/>
      <c r="MQP32" s="48"/>
      <c r="MQQ32" s="48"/>
      <c r="MQR32" s="48"/>
      <c r="MQS32" s="48"/>
      <c r="MQT32" s="48"/>
      <c r="MQU32" s="48"/>
      <c r="MQV32" s="48"/>
      <c r="MQW32" s="48"/>
      <c r="MQX32" s="48"/>
      <c r="MQY32" s="48"/>
      <c r="MQZ32" s="48"/>
      <c r="MRA32" s="48"/>
      <c r="MRB32" s="48"/>
      <c r="MRC32" s="49"/>
      <c r="MRD32" s="48"/>
      <c r="MRE32" s="48"/>
      <c r="MRF32" s="48"/>
      <c r="MRG32" s="48"/>
      <c r="MRH32" s="48"/>
      <c r="MRI32" s="48"/>
      <c r="MRJ32" s="48"/>
      <c r="MRK32" s="48"/>
      <c r="MRL32" s="48"/>
      <c r="MRM32" s="48"/>
      <c r="MRN32" s="48"/>
      <c r="MRO32" s="48"/>
      <c r="MRP32" s="48"/>
      <c r="MRQ32" s="49"/>
      <c r="MRR32" s="48"/>
      <c r="MRS32" s="48"/>
      <c r="MRT32" s="48"/>
      <c r="MRU32" s="48"/>
      <c r="MRV32" s="48"/>
      <c r="MRW32" s="48"/>
      <c r="MRX32" s="48"/>
      <c r="MRY32" s="48"/>
      <c r="MRZ32" s="48"/>
      <c r="MSA32" s="48"/>
      <c r="MSB32" s="48"/>
      <c r="MSC32" s="48"/>
      <c r="MSD32" s="48"/>
      <c r="MSE32" s="49"/>
      <c r="MSF32" s="48"/>
      <c r="MSG32" s="48"/>
      <c r="MSH32" s="48"/>
      <c r="MSI32" s="48"/>
      <c r="MSJ32" s="48"/>
      <c r="MSK32" s="48"/>
      <c r="MSL32" s="48"/>
      <c r="MSM32" s="48"/>
      <c r="MSN32" s="48"/>
      <c r="MSO32" s="48"/>
      <c r="MSP32" s="48"/>
      <c r="MSQ32" s="48"/>
      <c r="MSR32" s="48"/>
      <c r="MSS32" s="49"/>
      <c r="MST32" s="48"/>
      <c r="MSU32" s="48"/>
      <c r="MSV32" s="48"/>
      <c r="MSW32" s="48"/>
      <c r="MSX32" s="48"/>
      <c r="MSY32" s="48"/>
      <c r="MSZ32" s="48"/>
      <c r="MTA32" s="48"/>
      <c r="MTB32" s="48"/>
      <c r="MTC32" s="48"/>
      <c r="MTD32" s="48"/>
      <c r="MTE32" s="48"/>
      <c r="MTF32" s="48"/>
      <c r="MTG32" s="49"/>
      <c r="MTH32" s="48"/>
      <c r="MTI32" s="48"/>
      <c r="MTJ32" s="48"/>
      <c r="MTK32" s="48"/>
      <c r="MTL32" s="48"/>
      <c r="MTM32" s="48"/>
      <c r="MTN32" s="48"/>
      <c r="MTO32" s="48"/>
      <c r="MTP32" s="48"/>
      <c r="MTQ32" s="48"/>
      <c r="MTR32" s="48"/>
      <c r="MTS32" s="48"/>
      <c r="MTT32" s="48"/>
      <c r="MTU32" s="49"/>
      <c r="MTV32" s="48"/>
      <c r="MTW32" s="48"/>
      <c r="MTX32" s="48"/>
      <c r="MTY32" s="48"/>
      <c r="MTZ32" s="48"/>
      <c r="MUA32" s="48"/>
      <c r="MUB32" s="48"/>
      <c r="MUC32" s="48"/>
      <c r="MUD32" s="48"/>
      <c r="MUE32" s="48"/>
      <c r="MUF32" s="48"/>
      <c r="MUG32" s="48"/>
      <c r="MUH32" s="48"/>
      <c r="MUI32" s="49"/>
      <c r="MUJ32" s="48"/>
      <c r="MUK32" s="48"/>
      <c r="MUL32" s="48"/>
      <c r="MUM32" s="48"/>
      <c r="MUN32" s="48"/>
      <c r="MUO32" s="48"/>
      <c r="MUP32" s="48"/>
      <c r="MUQ32" s="48"/>
      <c r="MUR32" s="48"/>
      <c r="MUS32" s="48"/>
      <c r="MUT32" s="48"/>
      <c r="MUU32" s="48"/>
      <c r="MUV32" s="48"/>
      <c r="MUW32" s="49"/>
      <c r="MUX32" s="48"/>
      <c r="MUY32" s="48"/>
      <c r="MUZ32" s="48"/>
      <c r="MVA32" s="48"/>
      <c r="MVB32" s="48"/>
      <c r="MVC32" s="48"/>
      <c r="MVD32" s="48"/>
      <c r="MVE32" s="48"/>
      <c r="MVF32" s="48"/>
      <c r="MVG32" s="48"/>
      <c r="MVH32" s="48"/>
      <c r="MVI32" s="48"/>
      <c r="MVJ32" s="48"/>
      <c r="MVK32" s="49"/>
      <c r="MVL32" s="48"/>
      <c r="MVM32" s="48"/>
      <c r="MVN32" s="48"/>
      <c r="MVO32" s="48"/>
      <c r="MVP32" s="48"/>
      <c r="MVQ32" s="48"/>
      <c r="MVR32" s="48"/>
      <c r="MVS32" s="48"/>
      <c r="MVT32" s="48"/>
      <c r="MVU32" s="48"/>
      <c r="MVV32" s="48"/>
      <c r="MVW32" s="48"/>
      <c r="MVX32" s="48"/>
      <c r="MVY32" s="49"/>
      <c r="MVZ32" s="48"/>
      <c r="MWA32" s="48"/>
      <c r="MWB32" s="48"/>
      <c r="MWC32" s="48"/>
      <c r="MWD32" s="48"/>
      <c r="MWE32" s="48"/>
      <c r="MWF32" s="48"/>
      <c r="MWG32" s="48"/>
      <c r="MWH32" s="48"/>
      <c r="MWI32" s="48"/>
      <c r="MWJ32" s="48"/>
      <c r="MWK32" s="48"/>
      <c r="MWL32" s="48"/>
      <c r="MWM32" s="49"/>
      <c r="MWN32" s="48"/>
      <c r="MWO32" s="48"/>
      <c r="MWP32" s="48"/>
      <c r="MWQ32" s="48"/>
      <c r="MWR32" s="48"/>
      <c r="MWS32" s="48"/>
      <c r="MWT32" s="48"/>
      <c r="MWU32" s="48"/>
      <c r="MWV32" s="48"/>
      <c r="MWW32" s="48"/>
      <c r="MWX32" s="48"/>
      <c r="MWY32" s="48"/>
      <c r="MWZ32" s="48"/>
      <c r="MXA32" s="49"/>
      <c r="MXB32" s="48"/>
      <c r="MXC32" s="48"/>
      <c r="MXD32" s="48"/>
      <c r="MXE32" s="48"/>
      <c r="MXF32" s="48"/>
      <c r="MXG32" s="48"/>
      <c r="MXH32" s="48"/>
      <c r="MXI32" s="48"/>
      <c r="MXJ32" s="48"/>
      <c r="MXK32" s="48"/>
      <c r="MXL32" s="48"/>
      <c r="MXM32" s="48"/>
      <c r="MXN32" s="48"/>
      <c r="MXO32" s="49"/>
      <c r="MXP32" s="48"/>
      <c r="MXQ32" s="48"/>
      <c r="MXR32" s="48"/>
      <c r="MXS32" s="48"/>
      <c r="MXT32" s="48"/>
      <c r="MXU32" s="48"/>
      <c r="MXV32" s="48"/>
      <c r="MXW32" s="48"/>
      <c r="MXX32" s="48"/>
      <c r="MXY32" s="48"/>
      <c r="MXZ32" s="48"/>
      <c r="MYA32" s="48"/>
      <c r="MYB32" s="48"/>
      <c r="MYC32" s="49"/>
      <c r="MYD32" s="48"/>
      <c r="MYE32" s="48"/>
      <c r="MYF32" s="48"/>
      <c r="MYG32" s="48"/>
      <c r="MYH32" s="48"/>
      <c r="MYI32" s="48"/>
      <c r="MYJ32" s="48"/>
      <c r="MYK32" s="48"/>
      <c r="MYL32" s="48"/>
      <c r="MYM32" s="48"/>
      <c r="MYN32" s="48"/>
      <c r="MYO32" s="48"/>
      <c r="MYP32" s="48"/>
      <c r="MYQ32" s="49"/>
      <c r="MYR32" s="48"/>
      <c r="MYS32" s="48"/>
      <c r="MYT32" s="48"/>
      <c r="MYU32" s="48"/>
      <c r="MYV32" s="48"/>
      <c r="MYW32" s="48"/>
      <c r="MYX32" s="48"/>
      <c r="MYY32" s="48"/>
      <c r="MYZ32" s="48"/>
      <c r="MZA32" s="48"/>
      <c r="MZB32" s="48"/>
      <c r="MZC32" s="48"/>
      <c r="MZD32" s="48"/>
      <c r="MZE32" s="49"/>
      <c r="MZF32" s="48"/>
      <c r="MZG32" s="48"/>
      <c r="MZH32" s="48"/>
      <c r="MZI32" s="48"/>
      <c r="MZJ32" s="48"/>
      <c r="MZK32" s="48"/>
      <c r="MZL32" s="48"/>
      <c r="MZM32" s="48"/>
      <c r="MZN32" s="48"/>
      <c r="MZO32" s="48"/>
      <c r="MZP32" s="48"/>
      <c r="MZQ32" s="48"/>
      <c r="MZR32" s="48"/>
      <c r="MZS32" s="49"/>
      <c r="MZT32" s="48"/>
      <c r="MZU32" s="48"/>
      <c r="MZV32" s="48"/>
      <c r="MZW32" s="48"/>
      <c r="MZX32" s="48"/>
      <c r="MZY32" s="48"/>
      <c r="MZZ32" s="48"/>
      <c r="NAA32" s="48"/>
      <c r="NAB32" s="48"/>
      <c r="NAC32" s="48"/>
      <c r="NAD32" s="48"/>
      <c r="NAE32" s="48"/>
      <c r="NAF32" s="48"/>
      <c r="NAG32" s="49"/>
      <c r="NAH32" s="48"/>
      <c r="NAI32" s="48"/>
      <c r="NAJ32" s="48"/>
      <c r="NAK32" s="48"/>
      <c r="NAL32" s="48"/>
      <c r="NAM32" s="48"/>
      <c r="NAN32" s="48"/>
      <c r="NAO32" s="48"/>
      <c r="NAP32" s="48"/>
      <c r="NAQ32" s="48"/>
      <c r="NAR32" s="48"/>
      <c r="NAS32" s="48"/>
      <c r="NAT32" s="48"/>
      <c r="NAU32" s="49"/>
      <c r="NAV32" s="48"/>
      <c r="NAW32" s="48"/>
      <c r="NAX32" s="48"/>
      <c r="NAY32" s="48"/>
      <c r="NAZ32" s="48"/>
      <c r="NBA32" s="48"/>
      <c r="NBB32" s="48"/>
      <c r="NBC32" s="48"/>
      <c r="NBD32" s="48"/>
      <c r="NBE32" s="48"/>
      <c r="NBF32" s="48"/>
      <c r="NBG32" s="48"/>
      <c r="NBH32" s="48"/>
      <c r="NBI32" s="49"/>
      <c r="NBJ32" s="48"/>
      <c r="NBK32" s="48"/>
      <c r="NBL32" s="48"/>
      <c r="NBM32" s="48"/>
      <c r="NBN32" s="48"/>
      <c r="NBO32" s="48"/>
      <c r="NBP32" s="48"/>
      <c r="NBQ32" s="48"/>
      <c r="NBR32" s="48"/>
      <c r="NBS32" s="48"/>
      <c r="NBT32" s="48"/>
      <c r="NBU32" s="48"/>
      <c r="NBV32" s="48"/>
      <c r="NBW32" s="49"/>
      <c r="NBX32" s="48"/>
      <c r="NBY32" s="48"/>
      <c r="NBZ32" s="48"/>
      <c r="NCA32" s="48"/>
      <c r="NCB32" s="48"/>
      <c r="NCC32" s="48"/>
      <c r="NCD32" s="48"/>
      <c r="NCE32" s="48"/>
      <c r="NCF32" s="48"/>
      <c r="NCG32" s="48"/>
      <c r="NCH32" s="48"/>
      <c r="NCI32" s="48"/>
      <c r="NCJ32" s="48"/>
      <c r="NCK32" s="49"/>
      <c r="NCL32" s="48"/>
      <c r="NCM32" s="48"/>
      <c r="NCN32" s="48"/>
      <c r="NCO32" s="48"/>
      <c r="NCP32" s="48"/>
      <c r="NCQ32" s="48"/>
      <c r="NCR32" s="48"/>
      <c r="NCS32" s="48"/>
      <c r="NCT32" s="48"/>
      <c r="NCU32" s="48"/>
      <c r="NCV32" s="48"/>
      <c r="NCW32" s="48"/>
      <c r="NCX32" s="48"/>
      <c r="NCY32" s="49"/>
      <c r="NCZ32" s="48"/>
      <c r="NDA32" s="48"/>
      <c r="NDB32" s="48"/>
      <c r="NDC32" s="48"/>
      <c r="NDD32" s="48"/>
      <c r="NDE32" s="48"/>
      <c r="NDF32" s="48"/>
      <c r="NDG32" s="48"/>
      <c r="NDH32" s="48"/>
      <c r="NDI32" s="48"/>
      <c r="NDJ32" s="48"/>
      <c r="NDK32" s="48"/>
      <c r="NDL32" s="48"/>
      <c r="NDM32" s="49"/>
      <c r="NDN32" s="48"/>
      <c r="NDO32" s="48"/>
      <c r="NDP32" s="48"/>
      <c r="NDQ32" s="48"/>
      <c r="NDR32" s="48"/>
      <c r="NDS32" s="48"/>
      <c r="NDT32" s="48"/>
      <c r="NDU32" s="48"/>
      <c r="NDV32" s="48"/>
      <c r="NDW32" s="48"/>
      <c r="NDX32" s="48"/>
      <c r="NDY32" s="48"/>
      <c r="NDZ32" s="48"/>
      <c r="NEA32" s="49"/>
      <c r="NEB32" s="48"/>
      <c r="NEC32" s="48"/>
      <c r="NED32" s="48"/>
      <c r="NEE32" s="48"/>
      <c r="NEF32" s="48"/>
      <c r="NEG32" s="48"/>
      <c r="NEH32" s="48"/>
      <c r="NEI32" s="48"/>
      <c r="NEJ32" s="48"/>
      <c r="NEK32" s="48"/>
      <c r="NEL32" s="48"/>
      <c r="NEM32" s="48"/>
      <c r="NEN32" s="48"/>
      <c r="NEO32" s="49"/>
      <c r="NEP32" s="48"/>
      <c r="NEQ32" s="48"/>
      <c r="NER32" s="48"/>
      <c r="NES32" s="48"/>
      <c r="NET32" s="48"/>
      <c r="NEU32" s="48"/>
      <c r="NEV32" s="48"/>
      <c r="NEW32" s="48"/>
      <c r="NEX32" s="48"/>
      <c r="NEY32" s="48"/>
      <c r="NEZ32" s="48"/>
      <c r="NFA32" s="48"/>
      <c r="NFB32" s="48"/>
      <c r="NFC32" s="49"/>
      <c r="NFD32" s="48"/>
      <c r="NFE32" s="48"/>
      <c r="NFF32" s="48"/>
      <c r="NFG32" s="48"/>
      <c r="NFH32" s="48"/>
      <c r="NFI32" s="48"/>
      <c r="NFJ32" s="48"/>
      <c r="NFK32" s="48"/>
      <c r="NFL32" s="48"/>
      <c r="NFM32" s="48"/>
      <c r="NFN32" s="48"/>
      <c r="NFO32" s="48"/>
      <c r="NFP32" s="48"/>
      <c r="NFQ32" s="49"/>
      <c r="NFR32" s="48"/>
      <c r="NFS32" s="48"/>
      <c r="NFT32" s="48"/>
      <c r="NFU32" s="48"/>
      <c r="NFV32" s="48"/>
      <c r="NFW32" s="48"/>
      <c r="NFX32" s="48"/>
      <c r="NFY32" s="48"/>
      <c r="NFZ32" s="48"/>
      <c r="NGA32" s="48"/>
      <c r="NGB32" s="48"/>
      <c r="NGC32" s="48"/>
      <c r="NGD32" s="48"/>
      <c r="NGE32" s="49"/>
      <c r="NGF32" s="48"/>
      <c r="NGG32" s="48"/>
      <c r="NGH32" s="48"/>
      <c r="NGI32" s="48"/>
      <c r="NGJ32" s="48"/>
      <c r="NGK32" s="48"/>
      <c r="NGL32" s="48"/>
      <c r="NGM32" s="48"/>
      <c r="NGN32" s="48"/>
      <c r="NGO32" s="48"/>
      <c r="NGP32" s="48"/>
      <c r="NGQ32" s="48"/>
      <c r="NGR32" s="48"/>
      <c r="NGS32" s="49"/>
      <c r="NGT32" s="48"/>
      <c r="NGU32" s="48"/>
      <c r="NGV32" s="48"/>
      <c r="NGW32" s="48"/>
      <c r="NGX32" s="48"/>
      <c r="NGY32" s="48"/>
      <c r="NGZ32" s="48"/>
      <c r="NHA32" s="48"/>
      <c r="NHB32" s="48"/>
      <c r="NHC32" s="48"/>
      <c r="NHD32" s="48"/>
      <c r="NHE32" s="48"/>
      <c r="NHF32" s="48"/>
      <c r="NHG32" s="49"/>
      <c r="NHH32" s="48"/>
      <c r="NHI32" s="48"/>
      <c r="NHJ32" s="48"/>
      <c r="NHK32" s="48"/>
      <c r="NHL32" s="48"/>
      <c r="NHM32" s="48"/>
      <c r="NHN32" s="48"/>
      <c r="NHO32" s="48"/>
      <c r="NHP32" s="48"/>
      <c r="NHQ32" s="48"/>
      <c r="NHR32" s="48"/>
      <c r="NHS32" s="48"/>
      <c r="NHT32" s="48"/>
      <c r="NHU32" s="49"/>
      <c r="NHV32" s="48"/>
      <c r="NHW32" s="48"/>
      <c r="NHX32" s="48"/>
      <c r="NHY32" s="48"/>
      <c r="NHZ32" s="48"/>
      <c r="NIA32" s="48"/>
      <c r="NIB32" s="48"/>
      <c r="NIC32" s="48"/>
      <c r="NID32" s="48"/>
      <c r="NIE32" s="48"/>
      <c r="NIF32" s="48"/>
      <c r="NIG32" s="48"/>
      <c r="NIH32" s="48"/>
      <c r="NII32" s="49"/>
      <c r="NIJ32" s="48"/>
      <c r="NIK32" s="48"/>
      <c r="NIL32" s="48"/>
      <c r="NIM32" s="48"/>
      <c r="NIN32" s="48"/>
      <c r="NIO32" s="48"/>
      <c r="NIP32" s="48"/>
      <c r="NIQ32" s="48"/>
      <c r="NIR32" s="48"/>
      <c r="NIS32" s="48"/>
      <c r="NIT32" s="48"/>
      <c r="NIU32" s="48"/>
      <c r="NIV32" s="48"/>
      <c r="NIW32" s="49"/>
      <c r="NIX32" s="48"/>
      <c r="NIY32" s="48"/>
      <c r="NIZ32" s="48"/>
      <c r="NJA32" s="48"/>
      <c r="NJB32" s="48"/>
      <c r="NJC32" s="48"/>
      <c r="NJD32" s="48"/>
      <c r="NJE32" s="48"/>
      <c r="NJF32" s="48"/>
      <c r="NJG32" s="48"/>
      <c r="NJH32" s="48"/>
      <c r="NJI32" s="48"/>
      <c r="NJJ32" s="48"/>
      <c r="NJK32" s="49"/>
      <c r="NJL32" s="48"/>
      <c r="NJM32" s="48"/>
      <c r="NJN32" s="48"/>
      <c r="NJO32" s="48"/>
      <c r="NJP32" s="48"/>
      <c r="NJQ32" s="48"/>
      <c r="NJR32" s="48"/>
      <c r="NJS32" s="48"/>
      <c r="NJT32" s="48"/>
      <c r="NJU32" s="48"/>
      <c r="NJV32" s="48"/>
      <c r="NJW32" s="48"/>
      <c r="NJX32" s="48"/>
      <c r="NJY32" s="49"/>
      <c r="NJZ32" s="48"/>
      <c r="NKA32" s="48"/>
      <c r="NKB32" s="48"/>
      <c r="NKC32" s="48"/>
      <c r="NKD32" s="48"/>
      <c r="NKE32" s="48"/>
      <c r="NKF32" s="48"/>
      <c r="NKG32" s="48"/>
      <c r="NKH32" s="48"/>
      <c r="NKI32" s="48"/>
      <c r="NKJ32" s="48"/>
      <c r="NKK32" s="48"/>
      <c r="NKL32" s="48"/>
      <c r="NKM32" s="49"/>
      <c r="NKN32" s="48"/>
      <c r="NKO32" s="48"/>
      <c r="NKP32" s="48"/>
      <c r="NKQ32" s="48"/>
      <c r="NKR32" s="48"/>
      <c r="NKS32" s="48"/>
      <c r="NKT32" s="48"/>
      <c r="NKU32" s="48"/>
      <c r="NKV32" s="48"/>
      <c r="NKW32" s="48"/>
      <c r="NKX32" s="48"/>
      <c r="NKY32" s="48"/>
      <c r="NKZ32" s="48"/>
      <c r="NLA32" s="49"/>
      <c r="NLB32" s="48"/>
      <c r="NLC32" s="48"/>
      <c r="NLD32" s="48"/>
      <c r="NLE32" s="48"/>
      <c r="NLF32" s="48"/>
      <c r="NLG32" s="48"/>
      <c r="NLH32" s="48"/>
      <c r="NLI32" s="48"/>
      <c r="NLJ32" s="48"/>
      <c r="NLK32" s="48"/>
      <c r="NLL32" s="48"/>
      <c r="NLM32" s="48"/>
      <c r="NLN32" s="48"/>
      <c r="NLO32" s="49"/>
      <c r="NLP32" s="48"/>
      <c r="NLQ32" s="48"/>
      <c r="NLR32" s="48"/>
      <c r="NLS32" s="48"/>
      <c r="NLT32" s="48"/>
      <c r="NLU32" s="48"/>
      <c r="NLV32" s="48"/>
      <c r="NLW32" s="48"/>
      <c r="NLX32" s="48"/>
      <c r="NLY32" s="48"/>
      <c r="NLZ32" s="48"/>
      <c r="NMA32" s="48"/>
      <c r="NMB32" s="48"/>
      <c r="NMC32" s="49"/>
      <c r="NMD32" s="48"/>
      <c r="NME32" s="48"/>
      <c r="NMF32" s="48"/>
      <c r="NMG32" s="48"/>
      <c r="NMH32" s="48"/>
      <c r="NMI32" s="48"/>
      <c r="NMJ32" s="48"/>
      <c r="NMK32" s="48"/>
      <c r="NML32" s="48"/>
      <c r="NMM32" s="48"/>
      <c r="NMN32" s="48"/>
      <c r="NMO32" s="48"/>
      <c r="NMP32" s="48"/>
      <c r="NMQ32" s="49"/>
      <c r="NMR32" s="48"/>
      <c r="NMS32" s="48"/>
      <c r="NMT32" s="48"/>
      <c r="NMU32" s="48"/>
      <c r="NMV32" s="48"/>
      <c r="NMW32" s="48"/>
      <c r="NMX32" s="48"/>
      <c r="NMY32" s="48"/>
      <c r="NMZ32" s="48"/>
      <c r="NNA32" s="48"/>
      <c r="NNB32" s="48"/>
      <c r="NNC32" s="48"/>
      <c r="NND32" s="48"/>
      <c r="NNE32" s="49"/>
      <c r="NNF32" s="48"/>
      <c r="NNG32" s="48"/>
      <c r="NNH32" s="48"/>
      <c r="NNI32" s="48"/>
      <c r="NNJ32" s="48"/>
      <c r="NNK32" s="48"/>
      <c r="NNL32" s="48"/>
      <c r="NNM32" s="48"/>
      <c r="NNN32" s="48"/>
      <c r="NNO32" s="48"/>
      <c r="NNP32" s="48"/>
      <c r="NNQ32" s="48"/>
      <c r="NNR32" s="48"/>
      <c r="NNS32" s="49"/>
      <c r="NNT32" s="48"/>
      <c r="NNU32" s="48"/>
      <c r="NNV32" s="48"/>
      <c r="NNW32" s="48"/>
      <c r="NNX32" s="48"/>
      <c r="NNY32" s="48"/>
      <c r="NNZ32" s="48"/>
      <c r="NOA32" s="48"/>
      <c r="NOB32" s="48"/>
      <c r="NOC32" s="48"/>
      <c r="NOD32" s="48"/>
      <c r="NOE32" s="48"/>
      <c r="NOF32" s="48"/>
      <c r="NOG32" s="49"/>
      <c r="NOH32" s="48"/>
      <c r="NOI32" s="48"/>
      <c r="NOJ32" s="48"/>
      <c r="NOK32" s="48"/>
      <c r="NOL32" s="48"/>
      <c r="NOM32" s="48"/>
      <c r="NON32" s="48"/>
      <c r="NOO32" s="48"/>
      <c r="NOP32" s="48"/>
      <c r="NOQ32" s="48"/>
      <c r="NOR32" s="48"/>
      <c r="NOS32" s="48"/>
      <c r="NOT32" s="48"/>
      <c r="NOU32" s="49"/>
      <c r="NOV32" s="48"/>
      <c r="NOW32" s="48"/>
      <c r="NOX32" s="48"/>
      <c r="NOY32" s="48"/>
      <c r="NOZ32" s="48"/>
      <c r="NPA32" s="48"/>
      <c r="NPB32" s="48"/>
      <c r="NPC32" s="48"/>
      <c r="NPD32" s="48"/>
      <c r="NPE32" s="48"/>
      <c r="NPF32" s="48"/>
      <c r="NPG32" s="48"/>
      <c r="NPH32" s="48"/>
      <c r="NPI32" s="49"/>
      <c r="NPJ32" s="48"/>
      <c r="NPK32" s="48"/>
      <c r="NPL32" s="48"/>
      <c r="NPM32" s="48"/>
      <c r="NPN32" s="48"/>
      <c r="NPO32" s="48"/>
      <c r="NPP32" s="48"/>
      <c r="NPQ32" s="48"/>
      <c r="NPR32" s="48"/>
      <c r="NPS32" s="48"/>
      <c r="NPT32" s="48"/>
      <c r="NPU32" s="48"/>
      <c r="NPV32" s="48"/>
      <c r="NPW32" s="49"/>
      <c r="NPX32" s="48"/>
      <c r="NPY32" s="48"/>
      <c r="NPZ32" s="48"/>
      <c r="NQA32" s="48"/>
      <c r="NQB32" s="48"/>
      <c r="NQC32" s="48"/>
      <c r="NQD32" s="48"/>
      <c r="NQE32" s="48"/>
      <c r="NQF32" s="48"/>
      <c r="NQG32" s="48"/>
      <c r="NQH32" s="48"/>
      <c r="NQI32" s="48"/>
      <c r="NQJ32" s="48"/>
      <c r="NQK32" s="49"/>
      <c r="NQL32" s="48"/>
      <c r="NQM32" s="48"/>
      <c r="NQN32" s="48"/>
      <c r="NQO32" s="48"/>
      <c r="NQP32" s="48"/>
      <c r="NQQ32" s="48"/>
      <c r="NQR32" s="48"/>
      <c r="NQS32" s="48"/>
      <c r="NQT32" s="48"/>
      <c r="NQU32" s="48"/>
      <c r="NQV32" s="48"/>
      <c r="NQW32" s="48"/>
      <c r="NQX32" s="48"/>
      <c r="NQY32" s="49"/>
      <c r="NQZ32" s="48"/>
      <c r="NRA32" s="48"/>
      <c r="NRB32" s="48"/>
      <c r="NRC32" s="48"/>
      <c r="NRD32" s="48"/>
      <c r="NRE32" s="48"/>
      <c r="NRF32" s="48"/>
      <c r="NRG32" s="48"/>
      <c r="NRH32" s="48"/>
      <c r="NRI32" s="48"/>
      <c r="NRJ32" s="48"/>
      <c r="NRK32" s="48"/>
      <c r="NRL32" s="48"/>
      <c r="NRM32" s="49"/>
      <c r="NRN32" s="48"/>
      <c r="NRO32" s="48"/>
      <c r="NRP32" s="48"/>
      <c r="NRQ32" s="48"/>
      <c r="NRR32" s="48"/>
      <c r="NRS32" s="48"/>
      <c r="NRT32" s="48"/>
      <c r="NRU32" s="48"/>
      <c r="NRV32" s="48"/>
      <c r="NRW32" s="48"/>
      <c r="NRX32" s="48"/>
      <c r="NRY32" s="48"/>
      <c r="NRZ32" s="48"/>
      <c r="NSA32" s="49"/>
      <c r="NSB32" s="48"/>
      <c r="NSC32" s="48"/>
      <c r="NSD32" s="48"/>
      <c r="NSE32" s="48"/>
      <c r="NSF32" s="48"/>
      <c r="NSG32" s="48"/>
      <c r="NSH32" s="48"/>
      <c r="NSI32" s="48"/>
      <c r="NSJ32" s="48"/>
      <c r="NSK32" s="48"/>
      <c r="NSL32" s="48"/>
      <c r="NSM32" s="48"/>
      <c r="NSN32" s="48"/>
      <c r="NSO32" s="49"/>
      <c r="NSP32" s="48"/>
      <c r="NSQ32" s="48"/>
      <c r="NSR32" s="48"/>
      <c r="NSS32" s="48"/>
      <c r="NST32" s="48"/>
      <c r="NSU32" s="48"/>
      <c r="NSV32" s="48"/>
      <c r="NSW32" s="48"/>
      <c r="NSX32" s="48"/>
      <c r="NSY32" s="48"/>
      <c r="NSZ32" s="48"/>
      <c r="NTA32" s="48"/>
      <c r="NTB32" s="48"/>
      <c r="NTC32" s="49"/>
      <c r="NTD32" s="48"/>
      <c r="NTE32" s="48"/>
      <c r="NTF32" s="48"/>
      <c r="NTG32" s="48"/>
      <c r="NTH32" s="48"/>
      <c r="NTI32" s="48"/>
      <c r="NTJ32" s="48"/>
      <c r="NTK32" s="48"/>
      <c r="NTL32" s="48"/>
      <c r="NTM32" s="48"/>
      <c r="NTN32" s="48"/>
      <c r="NTO32" s="48"/>
      <c r="NTP32" s="48"/>
      <c r="NTQ32" s="49"/>
      <c r="NTR32" s="48"/>
      <c r="NTS32" s="48"/>
      <c r="NTT32" s="48"/>
      <c r="NTU32" s="48"/>
      <c r="NTV32" s="48"/>
      <c r="NTW32" s="48"/>
      <c r="NTX32" s="48"/>
      <c r="NTY32" s="48"/>
      <c r="NTZ32" s="48"/>
      <c r="NUA32" s="48"/>
      <c r="NUB32" s="48"/>
      <c r="NUC32" s="48"/>
      <c r="NUD32" s="48"/>
      <c r="NUE32" s="49"/>
      <c r="NUF32" s="48"/>
      <c r="NUG32" s="48"/>
      <c r="NUH32" s="48"/>
      <c r="NUI32" s="48"/>
      <c r="NUJ32" s="48"/>
      <c r="NUK32" s="48"/>
      <c r="NUL32" s="48"/>
      <c r="NUM32" s="48"/>
      <c r="NUN32" s="48"/>
      <c r="NUO32" s="48"/>
      <c r="NUP32" s="48"/>
      <c r="NUQ32" s="48"/>
      <c r="NUR32" s="48"/>
      <c r="NUS32" s="49"/>
      <c r="NUT32" s="48"/>
      <c r="NUU32" s="48"/>
      <c r="NUV32" s="48"/>
      <c r="NUW32" s="48"/>
      <c r="NUX32" s="48"/>
      <c r="NUY32" s="48"/>
      <c r="NUZ32" s="48"/>
      <c r="NVA32" s="48"/>
      <c r="NVB32" s="48"/>
      <c r="NVC32" s="48"/>
      <c r="NVD32" s="48"/>
      <c r="NVE32" s="48"/>
      <c r="NVF32" s="48"/>
      <c r="NVG32" s="49"/>
      <c r="NVH32" s="48"/>
      <c r="NVI32" s="48"/>
      <c r="NVJ32" s="48"/>
      <c r="NVK32" s="48"/>
      <c r="NVL32" s="48"/>
      <c r="NVM32" s="48"/>
      <c r="NVN32" s="48"/>
      <c r="NVO32" s="48"/>
      <c r="NVP32" s="48"/>
      <c r="NVQ32" s="48"/>
      <c r="NVR32" s="48"/>
      <c r="NVS32" s="48"/>
      <c r="NVT32" s="48"/>
      <c r="NVU32" s="49"/>
      <c r="NVV32" s="48"/>
      <c r="NVW32" s="48"/>
      <c r="NVX32" s="48"/>
      <c r="NVY32" s="48"/>
      <c r="NVZ32" s="48"/>
      <c r="NWA32" s="48"/>
      <c r="NWB32" s="48"/>
      <c r="NWC32" s="48"/>
      <c r="NWD32" s="48"/>
      <c r="NWE32" s="48"/>
      <c r="NWF32" s="48"/>
      <c r="NWG32" s="48"/>
      <c r="NWH32" s="48"/>
      <c r="NWI32" s="49"/>
      <c r="NWJ32" s="48"/>
      <c r="NWK32" s="48"/>
      <c r="NWL32" s="48"/>
      <c r="NWM32" s="48"/>
      <c r="NWN32" s="48"/>
      <c r="NWO32" s="48"/>
      <c r="NWP32" s="48"/>
      <c r="NWQ32" s="48"/>
      <c r="NWR32" s="48"/>
      <c r="NWS32" s="48"/>
      <c r="NWT32" s="48"/>
      <c r="NWU32" s="48"/>
      <c r="NWV32" s="48"/>
      <c r="NWW32" s="49"/>
      <c r="NWX32" s="48"/>
      <c r="NWY32" s="48"/>
      <c r="NWZ32" s="48"/>
      <c r="NXA32" s="48"/>
      <c r="NXB32" s="48"/>
      <c r="NXC32" s="48"/>
      <c r="NXD32" s="48"/>
      <c r="NXE32" s="48"/>
      <c r="NXF32" s="48"/>
      <c r="NXG32" s="48"/>
      <c r="NXH32" s="48"/>
      <c r="NXI32" s="48"/>
      <c r="NXJ32" s="48"/>
      <c r="NXK32" s="49"/>
      <c r="NXL32" s="48"/>
      <c r="NXM32" s="48"/>
      <c r="NXN32" s="48"/>
      <c r="NXO32" s="48"/>
      <c r="NXP32" s="48"/>
      <c r="NXQ32" s="48"/>
      <c r="NXR32" s="48"/>
      <c r="NXS32" s="48"/>
      <c r="NXT32" s="48"/>
      <c r="NXU32" s="48"/>
      <c r="NXV32" s="48"/>
      <c r="NXW32" s="48"/>
      <c r="NXX32" s="48"/>
      <c r="NXY32" s="49"/>
      <c r="NXZ32" s="48"/>
      <c r="NYA32" s="48"/>
      <c r="NYB32" s="48"/>
      <c r="NYC32" s="48"/>
      <c r="NYD32" s="48"/>
      <c r="NYE32" s="48"/>
      <c r="NYF32" s="48"/>
      <c r="NYG32" s="48"/>
      <c r="NYH32" s="48"/>
      <c r="NYI32" s="48"/>
      <c r="NYJ32" s="48"/>
      <c r="NYK32" s="48"/>
      <c r="NYL32" s="48"/>
      <c r="NYM32" s="49"/>
      <c r="NYN32" s="48"/>
      <c r="NYO32" s="48"/>
      <c r="NYP32" s="48"/>
      <c r="NYQ32" s="48"/>
      <c r="NYR32" s="48"/>
      <c r="NYS32" s="48"/>
      <c r="NYT32" s="48"/>
      <c r="NYU32" s="48"/>
      <c r="NYV32" s="48"/>
      <c r="NYW32" s="48"/>
      <c r="NYX32" s="48"/>
      <c r="NYY32" s="48"/>
      <c r="NYZ32" s="48"/>
      <c r="NZA32" s="49"/>
      <c r="NZB32" s="48"/>
      <c r="NZC32" s="48"/>
      <c r="NZD32" s="48"/>
      <c r="NZE32" s="48"/>
      <c r="NZF32" s="48"/>
      <c r="NZG32" s="48"/>
      <c r="NZH32" s="48"/>
      <c r="NZI32" s="48"/>
      <c r="NZJ32" s="48"/>
      <c r="NZK32" s="48"/>
      <c r="NZL32" s="48"/>
      <c r="NZM32" s="48"/>
      <c r="NZN32" s="48"/>
      <c r="NZO32" s="49"/>
      <c r="NZP32" s="48"/>
      <c r="NZQ32" s="48"/>
      <c r="NZR32" s="48"/>
      <c r="NZS32" s="48"/>
      <c r="NZT32" s="48"/>
      <c r="NZU32" s="48"/>
      <c r="NZV32" s="48"/>
      <c r="NZW32" s="48"/>
      <c r="NZX32" s="48"/>
      <c r="NZY32" s="48"/>
      <c r="NZZ32" s="48"/>
      <c r="OAA32" s="48"/>
      <c r="OAB32" s="48"/>
      <c r="OAC32" s="49"/>
      <c r="OAD32" s="48"/>
      <c r="OAE32" s="48"/>
      <c r="OAF32" s="48"/>
      <c r="OAG32" s="48"/>
      <c r="OAH32" s="48"/>
      <c r="OAI32" s="48"/>
      <c r="OAJ32" s="48"/>
      <c r="OAK32" s="48"/>
      <c r="OAL32" s="48"/>
      <c r="OAM32" s="48"/>
      <c r="OAN32" s="48"/>
      <c r="OAO32" s="48"/>
      <c r="OAP32" s="48"/>
      <c r="OAQ32" s="49"/>
      <c r="OAR32" s="48"/>
      <c r="OAS32" s="48"/>
      <c r="OAT32" s="48"/>
      <c r="OAU32" s="48"/>
      <c r="OAV32" s="48"/>
      <c r="OAW32" s="48"/>
      <c r="OAX32" s="48"/>
      <c r="OAY32" s="48"/>
      <c r="OAZ32" s="48"/>
      <c r="OBA32" s="48"/>
      <c r="OBB32" s="48"/>
      <c r="OBC32" s="48"/>
      <c r="OBD32" s="48"/>
      <c r="OBE32" s="49"/>
      <c r="OBF32" s="48"/>
      <c r="OBG32" s="48"/>
      <c r="OBH32" s="48"/>
      <c r="OBI32" s="48"/>
      <c r="OBJ32" s="48"/>
      <c r="OBK32" s="48"/>
      <c r="OBL32" s="48"/>
      <c r="OBM32" s="48"/>
      <c r="OBN32" s="48"/>
      <c r="OBO32" s="48"/>
      <c r="OBP32" s="48"/>
      <c r="OBQ32" s="48"/>
      <c r="OBR32" s="48"/>
      <c r="OBS32" s="49"/>
      <c r="OBT32" s="48"/>
      <c r="OBU32" s="48"/>
      <c r="OBV32" s="48"/>
      <c r="OBW32" s="48"/>
      <c r="OBX32" s="48"/>
      <c r="OBY32" s="48"/>
      <c r="OBZ32" s="48"/>
      <c r="OCA32" s="48"/>
      <c r="OCB32" s="48"/>
      <c r="OCC32" s="48"/>
      <c r="OCD32" s="48"/>
      <c r="OCE32" s="48"/>
      <c r="OCF32" s="48"/>
      <c r="OCG32" s="49"/>
      <c r="OCH32" s="48"/>
      <c r="OCI32" s="48"/>
      <c r="OCJ32" s="48"/>
      <c r="OCK32" s="48"/>
      <c r="OCL32" s="48"/>
      <c r="OCM32" s="48"/>
      <c r="OCN32" s="48"/>
      <c r="OCO32" s="48"/>
      <c r="OCP32" s="48"/>
      <c r="OCQ32" s="48"/>
      <c r="OCR32" s="48"/>
      <c r="OCS32" s="48"/>
      <c r="OCT32" s="48"/>
      <c r="OCU32" s="49"/>
      <c r="OCV32" s="48"/>
      <c r="OCW32" s="48"/>
      <c r="OCX32" s="48"/>
      <c r="OCY32" s="48"/>
      <c r="OCZ32" s="48"/>
      <c r="ODA32" s="48"/>
      <c r="ODB32" s="48"/>
      <c r="ODC32" s="48"/>
      <c r="ODD32" s="48"/>
      <c r="ODE32" s="48"/>
      <c r="ODF32" s="48"/>
      <c r="ODG32" s="48"/>
      <c r="ODH32" s="48"/>
      <c r="ODI32" s="49"/>
      <c r="ODJ32" s="48"/>
      <c r="ODK32" s="48"/>
      <c r="ODL32" s="48"/>
      <c r="ODM32" s="48"/>
      <c r="ODN32" s="48"/>
      <c r="ODO32" s="48"/>
      <c r="ODP32" s="48"/>
      <c r="ODQ32" s="48"/>
      <c r="ODR32" s="48"/>
      <c r="ODS32" s="48"/>
      <c r="ODT32" s="48"/>
      <c r="ODU32" s="48"/>
      <c r="ODV32" s="48"/>
      <c r="ODW32" s="49"/>
      <c r="ODX32" s="48"/>
      <c r="ODY32" s="48"/>
      <c r="ODZ32" s="48"/>
      <c r="OEA32" s="48"/>
      <c r="OEB32" s="48"/>
      <c r="OEC32" s="48"/>
      <c r="OED32" s="48"/>
      <c r="OEE32" s="48"/>
      <c r="OEF32" s="48"/>
      <c r="OEG32" s="48"/>
      <c r="OEH32" s="48"/>
      <c r="OEI32" s="48"/>
      <c r="OEJ32" s="48"/>
      <c r="OEK32" s="49"/>
      <c r="OEL32" s="48"/>
      <c r="OEM32" s="48"/>
      <c r="OEN32" s="48"/>
      <c r="OEO32" s="48"/>
      <c r="OEP32" s="48"/>
      <c r="OEQ32" s="48"/>
      <c r="OER32" s="48"/>
      <c r="OES32" s="48"/>
      <c r="OET32" s="48"/>
      <c r="OEU32" s="48"/>
      <c r="OEV32" s="48"/>
      <c r="OEW32" s="48"/>
      <c r="OEX32" s="48"/>
      <c r="OEY32" s="49"/>
      <c r="OEZ32" s="48"/>
      <c r="OFA32" s="48"/>
      <c r="OFB32" s="48"/>
      <c r="OFC32" s="48"/>
      <c r="OFD32" s="48"/>
      <c r="OFE32" s="48"/>
      <c r="OFF32" s="48"/>
      <c r="OFG32" s="48"/>
      <c r="OFH32" s="48"/>
      <c r="OFI32" s="48"/>
      <c r="OFJ32" s="48"/>
      <c r="OFK32" s="48"/>
      <c r="OFL32" s="48"/>
      <c r="OFM32" s="49"/>
      <c r="OFN32" s="48"/>
      <c r="OFO32" s="48"/>
      <c r="OFP32" s="48"/>
      <c r="OFQ32" s="48"/>
      <c r="OFR32" s="48"/>
      <c r="OFS32" s="48"/>
      <c r="OFT32" s="48"/>
      <c r="OFU32" s="48"/>
      <c r="OFV32" s="48"/>
      <c r="OFW32" s="48"/>
      <c r="OFX32" s="48"/>
      <c r="OFY32" s="48"/>
      <c r="OFZ32" s="48"/>
      <c r="OGA32" s="49"/>
      <c r="OGB32" s="48"/>
      <c r="OGC32" s="48"/>
      <c r="OGD32" s="48"/>
      <c r="OGE32" s="48"/>
      <c r="OGF32" s="48"/>
      <c r="OGG32" s="48"/>
      <c r="OGH32" s="48"/>
      <c r="OGI32" s="48"/>
      <c r="OGJ32" s="48"/>
      <c r="OGK32" s="48"/>
      <c r="OGL32" s="48"/>
      <c r="OGM32" s="48"/>
      <c r="OGN32" s="48"/>
      <c r="OGO32" s="49"/>
      <c r="OGP32" s="48"/>
      <c r="OGQ32" s="48"/>
      <c r="OGR32" s="48"/>
      <c r="OGS32" s="48"/>
      <c r="OGT32" s="48"/>
      <c r="OGU32" s="48"/>
      <c r="OGV32" s="48"/>
      <c r="OGW32" s="48"/>
      <c r="OGX32" s="48"/>
      <c r="OGY32" s="48"/>
      <c r="OGZ32" s="48"/>
      <c r="OHA32" s="48"/>
      <c r="OHB32" s="48"/>
      <c r="OHC32" s="49"/>
      <c r="OHD32" s="48"/>
      <c r="OHE32" s="48"/>
      <c r="OHF32" s="48"/>
      <c r="OHG32" s="48"/>
      <c r="OHH32" s="48"/>
      <c r="OHI32" s="48"/>
      <c r="OHJ32" s="48"/>
      <c r="OHK32" s="48"/>
      <c r="OHL32" s="48"/>
      <c r="OHM32" s="48"/>
      <c r="OHN32" s="48"/>
      <c r="OHO32" s="48"/>
      <c r="OHP32" s="48"/>
      <c r="OHQ32" s="49"/>
      <c r="OHR32" s="48"/>
      <c r="OHS32" s="48"/>
      <c r="OHT32" s="48"/>
      <c r="OHU32" s="48"/>
      <c r="OHV32" s="48"/>
      <c r="OHW32" s="48"/>
      <c r="OHX32" s="48"/>
      <c r="OHY32" s="48"/>
      <c r="OHZ32" s="48"/>
      <c r="OIA32" s="48"/>
      <c r="OIB32" s="48"/>
      <c r="OIC32" s="48"/>
      <c r="OID32" s="48"/>
      <c r="OIE32" s="49"/>
      <c r="OIF32" s="48"/>
      <c r="OIG32" s="48"/>
      <c r="OIH32" s="48"/>
      <c r="OII32" s="48"/>
      <c r="OIJ32" s="48"/>
      <c r="OIK32" s="48"/>
      <c r="OIL32" s="48"/>
      <c r="OIM32" s="48"/>
      <c r="OIN32" s="48"/>
      <c r="OIO32" s="48"/>
      <c r="OIP32" s="48"/>
      <c r="OIQ32" s="48"/>
      <c r="OIR32" s="48"/>
      <c r="OIS32" s="49"/>
      <c r="OIT32" s="48"/>
      <c r="OIU32" s="48"/>
      <c r="OIV32" s="48"/>
      <c r="OIW32" s="48"/>
      <c r="OIX32" s="48"/>
      <c r="OIY32" s="48"/>
      <c r="OIZ32" s="48"/>
      <c r="OJA32" s="48"/>
      <c r="OJB32" s="48"/>
      <c r="OJC32" s="48"/>
      <c r="OJD32" s="48"/>
      <c r="OJE32" s="48"/>
      <c r="OJF32" s="48"/>
      <c r="OJG32" s="49"/>
      <c r="OJH32" s="48"/>
      <c r="OJI32" s="48"/>
      <c r="OJJ32" s="48"/>
      <c r="OJK32" s="48"/>
      <c r="OJL32" s="48"/>
      <c r="OJM32" s="48"/>
      <c r="OJN32" s="48"/>
      <c r="OJO32" s="48"/>
      <c r="OJP32" s="48"/>
      <c r="OJQ32" s="48"/>
      <c r="OJR32" s="48"/>
      <c r="OJS32" s="48"/>
      <c r="OJT32" s="48"/>
      <c r="OJU32" s="49"/>
      <c r="OJV32" s="48"/>
      <c r="OJW32" s="48"/>
      <c r="OJX32" s="48"/>
      <c r="OJY32" s="48"/>
      <c r="OJZ32" s="48"/>
      <c r="OKA32" s="48"/>
      <c r="OKB32" s="48"/>
      <c r="OKC32" s="48"/>
      <c r="OKD32" s="48"/>
      <c r="OKE32" s="48"/>
      <c r="OKF32" s="48"/>
      <c r="OKG32" s="48"/>
      <c r="OKH32" s="48"/>
      <c r="OKI32" s="49"/>
      <c r="OKJ32" s="48"/>
      <c r="OKK32" s="48"/>
      <c r="OKL32" s="48"/>
      <c r="OKM32" s="48"/>
      <c r="OKN32" s="48"/>
      <c r="OKO32" s="48"/>
      <c r="OKP32" s="48"/>
      <c r="OKQ32" s="48"/>
      <c r="OKR32" s="48"/>
      <c r="OKS32" s="48"/>
      <c r="OKT32" s="48"/>
      <c r="OKU32" s="48"/>
      <c r="OKV32" s="48"/>
      <c r="OKW32" s="49"/>
      <c r="OKX32" s="48"/>
      <c r="OKY32" s="48"/>
      <c r="OKZ32" s="48"/>
      <c r="OLA32" s="48"/>
      <c r="OLB32" s="48"/>
      <c r="OLC32" s="48"/>
      <c r="OLD32" s="48"/>
      <c r="OLE32" s="48"/>
      <c r="OLF32" s="48"/>
      <c r="OLG32" s="48"/>
      <c r="OLH32" s="48"/>
      <c r="OLI32" s="48"/>
      <c r="OLJ32" s="48"/>
      <c r="OLK32" s="49"/>
      <c r="OLL32" s="48"/>
      <c r="OLM32" s="48"/>
      <c r="OLN32" s="48"/>
      <c r="OLO32" s="48"/>
      <c r="OLP32" s="48"/>
      <c r="OLQ32" s="48"/>
      <c r="OLR32" s="48"/>
      <c r="OLS32" s="48"/>
      <c r="OLT32" s="48"/>
      <c r="OLU32" s="48"/>
      <c r="OLV32" s="48"/>
      <c r="OLW32" s="48"/>
      <c r="OLX32" s="48"/>
      <c r="OLY32" s="49"/>
      <c r="OLZ32" s="48"/>
      <c r="OMA32" s="48"/>
      <c r="OMB32" s="48"/>
      <c r="OMC32" s="48"/>
      <c r="OMD32" s="48"/>
      <c r="OME32" s="48"/>
      <c r="OMF32" s="48"/>
      <c r="OMG32" s="48"/>
      <c r="OMH32" s="48"/>
      <c r="OMI32" s="48"/>
      <c r="OMJ32" s="48"/>
      <c r="OMK32" s="48"/>
      <c r="OML32" s="48"/>
      <c r="OMM32" s="49"/>
      <c r="OMN32" s="48"/>
      <c r="OMO32" s="48"/>
      <c r="OMP32" s="48"/>
      <c r="OMQ32" s="48"/>
      <c r="OMR32" s="48"/>
      <c r="OMS32" s="48"/>
      <c r="OMT32" s="48"/>
      <c r="OMU32" s="48"/>
      <c r="OMV32" s="48"/>
      <c r="OMW32" s="48"/>
      <c r="OMX32" s="48"/>
      <c r="OMY32" s="48"/>
      <c r="OMZ32" s="48"/>
      <c r="ONA32" s="49"/>
      <c r="ONB32" s="48"/>
      <c r="ONC32" s="48"/>
      <c r="OND32" s="48"/>
      <c r="ONE32" s="48"/>
      <c r="ONF32" s="48"/>
      <c r="ONG32" s="48"/>
      <c r="ONH32" s="48"/>
      <c r="ONI32" s="48"/>
      <c r="ONJ32" s="48"/>
      <c r="ONK32" s="48"/>
      <c r="ONL32" s="48"/>
      <c r="ONM32" s="48"/>
      <c r="ONN32" s="48"/>
      <c r="ONO32" s="49"/>
      <c r="ONP32" s="48"/>
      <c r="ONQ32" s="48"/>
      <c r="ONR32" s="48"/>
      <c r="ONS32" s="48"/>
      <c r="ONT32" s="48"/>
      <c r="ONU32" s="48"/>
      <c r="ONV32" s="48"/>
      <c r="ONW32" s="48"/>
      <c r="ONX32" s="48"/>
      <c r="ONY32" s="48"/>
      <c r="ONZ32" s="48"/>
      <c r="OOA32" s="48"/>
      <c r="OOB32" s="48"/>
      <c r="OOC32" s="49"/>
      <c r="OOD32" s="48"/>
      <c r="OOE32" s="48"/>
      <c r="OOF32" s="48"/>
      <c r="OOG32" s="48"/>
      <c r="OOH32" s="48"/>
      <c r="OOI32" s="48"/>
      <c r="OOJ32" s="48"/>
      <c r="OOK32" s="48"/>
      <c r="OOL32" s="48"/>
      <c r="OOM32" s="48"/>
      <c r="OON32" s="48"/>
      <c r="OOO32" s="48"/>
      <c r="OOP32" s="48"/>
      <c r="OOQ32" s="49"/>
      <c r="OOR32" s="48"/>
      <c r="OOS32" s="48"/>
      <c r="OOT32" s="48"/>
      <c r="OOU32" s="48"/>
      <c r="OOV32" s="48"/>
      <c r="OOW32" s="48"/>
      <c r="OOX32" s="48"/>
      <c r="OOY32" s="48"/>
      <c r="OOZ32" s="48"/>
      <c r="OPA32" s="48"/>
      <c r="OPB32" s="48"/>
      <c r="OPC32" s="48"/>
      <c r="OPD32" s="48"/>
      <c r="OPE32" s="49"/>
      <c r="OPF32" s="48"/>
      <c r="OPG32" s="48"/>
      <c r="OPH32" s="48"/>
      <c r="OPI32" s="48"/>
      <c r="OPJ32" s="48"/>
      <c r="OPK32" s="48"/>
      <c r="OPL32" s="48"/>
      <c r="OPM32" s="48"/>
      <c r="OPN32" s="48"/>
      <c r="OPO32" s="48"/>
      <c r="OPP32" s="48"/>
      <c r="OPQ32" s="48"/>
      <c r="OPR32" s="48"/>
      <c r="OPS32" s="49"/>
      <c r="OPT32" s="48"/>
      <c r="OPU32" s="48"/>
      <c r="OPV32" s="48"/>
      <c r="OPW32" s="48"/>
      <c r="OPX32" s="48"/>
      <c r="OPY32" s="48"/>
      <c r="OPZ32" s="48"/>
      <c r="OQA32" s="48"/>
      <c r="OQB32" s="48"/>
      <c r="OQC32" s="48"/>
      <c r="OQD32" s="48"/>
      <c r="OQE32" s="48"/>
      <c r="OQF32" s="48"/>
      <c r="OQG32" s="49"/>
      <c r="OQH32" s="48"/>
      <c r="OQI32" s="48"/>
      <c r="OQJ32" s="48"/>
      <c r="OQK32" s="48"/>
      <c r="OQL32" s="48"/>
      <c r="OQM32" s="48"/>
      <c r="OQN32" s="48"/>
      <c r="OQO32" s="48"/>
      <c r="OQP32" s="48"/>
      <c r="OQQ32" s="48"/>
      <c r="OQR32" s="48"/>
      <c r="OQS32" s="48"/>
      <c r="OQT32" s="48"/>
      <c r="OQU32" s="49"/>
      <c r="OQV32" s="48"/>
      <c r="OQW32" s="48"/>
      <c r="OQX32" s="48"/>
      <c r="OQY32" s="48"/>
      <c r="OQZ32" s="48"/>
      <c r="ORA32" s="48"/>
      <c r="ORB32" s="48"/>
      <c r="ORC32" s="48"/>
      <c r="ORD32" s="48"/>
      <c r="ORE32" s="48"/>
      <c r="ORF32" s="48"/>
      <c r="ORG32" s="48"/>
      <c r="ORH32" s="48"/>
      <c r="ORI32" s="49"/>
      <c r="ORJ32" s="48"/>
      <c r="ORK32" s="48"/>
      <c r="ORL32" s="48"/>
      <c r="ORM32" s="48"/>
      <c r="ORN32" s="48"/>
      <c r="ORO32" s="48"/>
      <c r="ORP32" s="48"/>
      <c r="ORQ32" s="48"/>
      <c r="ORR32" s="48"/>
      <c r="ORS32" s="48"/>
      <c r="ORT32" s="48"/>
      <c r="ORU32" s="48"/>
      <c r="ORV32" s="48"/>
      <c r="ORW32" s="49"/>
      <c r="ORX32" s="48"/>
      <c r="ORY32" s="48"/>
      <c r="ORZ32" s="48"/>
      <c r="OSA32" s="48"/>
      <c r="OSB32" s="48"/>
      <c r="OSC32" s="48"/>
      <c r="OSD32" s="48"/>
      <c r="OSE32" s="48"/>
      <c r="OSF32" s="48"/>
      <c r="OSG32" s="48"/>
      <c r="OSH32" s="48"/>
      <c r="OSI32" s="48"/>
      <c r="OSJ32" s="48"/>
      <c r="OSK32" s="49"/>
      <c r="OSL32" s="48"/>
      <c r="OSM32" s="48"/>
      <c r="OSN32" s="48"/>
      <c r="OSO32" s="48"/>
      <c r="OSP32" s="48"/>
      <c r="OSQ32" s="48"/>
      <c r="OSR32" s="48"/>
      <c r="OSS32" s="48"/>
      <c r="OST32" s="48"/>
      <c r="OSU32" s="48"/>
      <c r="OSV32" s="48"/>
      <c r="OSW32" s="48"/>
      <c r="OSX32" s="48"/>
      <c r="OSY32" s="49"/>
      <c r="OSZ32" s="48"/>
      <c r="OTA32" s="48"/>
      <c r="OTB32" s="48"/>
      <c r="OTC32" s="48"/>
      <c r="OTD32" s="48"/>
      <c r="OTE32" s="48"/>
      <c r="OTF32" s="48"/>
      <c r="OTG32" s="48"/>
      <c r="OTH32" s="48"/>
      <c r="OTI32" s="48"/>
      <c r="OTJ32" s="48"/>
      <c r="OTK32" s="48"/>
      <c r="OTL32" s="48"/>
      <c r="OTM32" s="49"/>
      <c r="OTN32" s="48"/>
      <c r="OTO32" s="48"/>
      <c r="OTP32" s="48"/>
      <c r="OTQ32" s="48"/>
      <c r="OTR32" s="48"/>
      <c r="OTS32" s="48"/>
      <c r="OTT32" s="48"/>
      <c r="OTU32" s="48"/>
      <c r="OTV32" s="48"/>
      <c r="OTW32" s="48"/>
      <c r="OTX32" s="48"/>
      <c r="OTY32" s="48"/>
      <c r="OTZ32" s="48"/>
      <c r="OUA32" s="49"/>
      <c r="OUB32" s="48"/>
      <c r="OUC32" s="48"/>
      <c r="OUD32" s="48"/>
      <c r="OUE32" s="48"/>
      <c r="OUF32" s="48"/>
      <c r="OUG32" s="48"/>
      <c r="OUH32" s="48"/>
      <c r="OUI32" s="48"/>
      <c r="OUJ32" s="48"/>
      <c r="OUK32" s="48"/>
      <c r="OUL32" s="48"/>
      <c r="OUM32" s="48"/>
      <c r="OUN32" s="48"/>
      <c r="OUO32" s="49"/>
      <c r="OUP32" s="48"/>
      <c r="OUQ32" s="48"/>
      <c r="OUR32" s="48"/>
      <c r="OUS32" s="48"/>
      <c r="OUT32" s="48"/>
      <c r="OUU32" s="48"/>
      <c r="OUV32" s="48"/>
      <c r="OUW32" s="48"/>
      <c r="OUX32" s="48"/>
      <c r="OUY32" s="48"/>
      <c r="OUZ32" s="48"/>
      <c r="OVA32" s="48"/>
      <c r="OVB32" s="48"/>
      <c r="OVC32" s="49"/>
      <c r="OVD32" s="48"/>
      <c r="OVE32" s="48"/>
      <c r="OVF32" s="48"/>
      <c r="OVG32" s="48"/>
      <c r="OVH32" s="48"/>
      <c r="OVI32" s="48"/>
      <c r="OVJ32" s="48"/>
      <c r="OVK32" s="48"/>
      <c r="OVL32" s="48"/>
      <c r="OVM32" s="48"/>
      <c r="OVN32" s="48"/>
      <c r="OVO32" s="48"/>
      <c r="OVP32" s="48"/>
      <c r="OVQ32" s="49"/>
      <c r="OVR32" s="48"/>
      <c r="OVS32" s="48"/>
      <c r="OVT32" s="48"/>
      <c r="OVU32" s="48"/>
      <c r="OVV32" s="48"/>
      <c r="OVW32" s="48"/>
      <c r="OVX32" s="48"/>
      <c r="OVY32" s="48"/>
      <c r="OVZ32" s="48"/>
      <c r="OWA32" s="48"/>
      <c r="OWB32" s="48"/>
      <c r="OWC32" s="48"/>
      <c r="OWD32" s="48"/>
      <c r="OWE32" s="49"/>
      <c r="OWF32" s="48"/>
      <c r="OWG32" s="48"/>
      <c r="OWH32" s="48"/>
      <c r="OWI32" s="48"/>
      <c r="OWJ32" s="48"/>
      <c r="OWK32" s="48"/>
      <c r="OWL32" s="48"/>
      <c r="OWM32" s="48"/>
      <c r="OWN32" s="48"/>
      <c r="OWO32" s="48"/>
      <c r="OWP32" s="48"/>
      <c r="OWQ32" s="48"/>
      <c r="OWR32" s="48"/>
      <c r="OWS32" s="49"/>
      <c r="OWT32" s="48"/>
      <c r="OWU32" s="48"/>
      <c r="OWV32" s="48"/>
      <c r="OWW32" s="48"/>
      <c r="OWX32" s="48"/>
      <c r="OWY32" s="48"/>
      <c r="OWZ32" s="48"/>
      <c r="OXA32" s="48"/>
      <c r="OXB32" s="48"/>
      <c r="OXC32" s="48"/>
      <c r="OXD32" s="48"/>
      <c r="OXE32" s="48"/>
      <c r="OXF32" s="48"/>
      <c r="OXG32" s="49"/>
      <c r="OXH32" s="48"/>
      <c r="OXI32" s="48"/>
      <c r="OXJ32" s="48"/>
      <c r="OXK32" s="48"/>
      <c r="OXL32" s="48"/>
      <c r="OXM32" s="48"/>
      <c r="OXN32" s="48"/>
      <c r="OXO32" s="48"/>
      <c r="OXP32" s="48"/>
      <c r="OXQ32" s="48"/>
      <c r="OXR32" s="48"/>
      <c r="OXS32" s="48"/>
      <c r="OXT32" s="48"/>
      <c r="OXU32" s="49"/>
      <c r="OXV32" s="48"/>
      <c r="OXW32" s="48"/>
      <c r="OXX32" s="48"/>
      <c r="OXY32" s="48"/>
      <c r="OXZ32" s="48"/>
      <c r="OYA32" s="48"/>
      <c r="OYB32" s="48"/>
      <c r="OYC32" s="48"/>
      <c r="OYD32" s="48"/>
      <c r="OYE32" s="48"/>
      <c r="OYF32" s="48"/>
      <c r="OYG32" s="48"/>
      <c r="OYH32" s="48"/>
      <c r="OYI32" s="49"/>
      <c r="OYJ32" s="48"/>
      <c r="OYK32" s="48"/>
      <c r="OYL32" s="48"/>
      <c r="OYM32" s="48"/>
      <c r="OYN32" s="48"/>
      <c r="OYO32" s="48"/>
      <c r="OYP32" s="48"/>
      <c r="OYQ32" s="48"/>
      <c r="OYR32" s="48"/>
      <c r="OYS32" s="48"/>
      <c r="OYT32" s="48"/>
      <c r="OYU32" s="48"/>
      <c r="OYV32" s="48"/>
      <c r="OYW32" s="49"/>
      <c r="OYX32" s="48"/>
      <c r="OYY32" s="48"/>
      <c r="OYZ32" s="48"/>
      <c r="OZA32" s="48"/>
      <c r="OZB32" s="48"/>
      <c r="OZC32" s="48"/>
      <c r="OZD32" s="48"/>
      <c r="OZE32" s="48"/>
      <c r="OZF32" s="48"/>
      <c r="OZG32" s="48"/>
      <c r="OZH32" s="48"/>
      <c r="OZI32" s="48"/>
      <c r="OZJ32" s="48"/>
      <c r="OZK32" s="49"/>
      <c r="OZL32" s="48"/>
      <c r="OZM32" s="48"/>
      <c r="OZN32" s="48"/>
      <c r="OZO32" s="48"/>
      <c r="OZP32" s="48"/>
      <c r="OZQ32" s="48"/>
      <c r="OZR32" s="48"/>
      <c r="OZS32" s="48"/>
      <c r="OZT32" s="48"/>
      <c r="OZU32" s="48"/>
      <c r="OZV32" s="48"/>
      <c r="OZW32" s="48"/>
      <c r="OZX32" s="48"/>
      <c r="OZY32" s="49"/>
      <c r="OZZ32" s="48"/>
      <c r="PAA32" s="48"/>
      <c r="PAB32" s="48"/>
      <c r="PAC32" s="48"/>
      <c r="PAD32" s="48"/>
      <c r="PAE32" s="48"/>
      <c r="PAF32" s="48"/>
      <c r="PAG32" s="48"/>
      <c r="PAH32" s="48"/>
      <c r="PAI32" s="48"/>
      <c r="PAJ32" s="48"/>
      <c r="PAK32" s="48"/>
      <c r="PAL32" s="48"/>
      <c r="PAM32" s="49"/>
      <c r="PAN32" s="48"/>
      <c r="PAO32" s="48"/>
      <c r="PAP32" s="48"/>
      <c r="PAQ32" s="48"/>
      <c r="PAR32" s="48"/>
      <c r="PAS32" s="48"/>
      <c r="PAT32" s="48"/>
      <c r="PAU32" s="48"/>
      <c r="PAV32" s="48"/>
      <c r="PAW32" s="48"/>
      <c r="PAX32" s="48"/>
      <c r="PAY32" s="48"/>
      <c r="PAZ32" s="48"/>
      <c r="PBA32" s="49"/>
      <c r="PBB32" s="48"/>
      <c r="PBC32" s="48"/>
      <c r="PBD32" s="48"/>
      <c r="PBE32" s="48"/>
      <c r="PBF32" s="48"/>
      <c r="PBG32" s="48"/>
      <c r="PBH32" s="48"/>
      <c r="PBI32" s="48"/>
      <c r="PBJ32" s="48"/>
      <c r="PBK32" s="48"/>
      <c r="PBL32" s="48"/>
      <c r="PBM32" s="48"/>
      <c r="PBN32" s="48"/>
      <c r="PBO32" s="49"/>
      <c r="PBP32" s="48"/>
      <c r="PBQ32" s="48"/>
      <c r="PBR32" s="48"/>
      <c r="PBS32" s="48"/>
      <c r="PBT32" s="48"/>
      <c r="PBU32" s="48"/>
      <c r="PBV32" s="48"/>
      <c r="PBW32" s="48"/>
      <c r="PBX32" s="48"/>
      <c r="PBY32" s="48"/>
      <c r="PBZ32" s="48"/>
      <c r="PCA32" s="48"/>
      <c r="PCB32" s="48"/>
      <c r="PCC32" s="49"/>
      <c r="PCD32" s="48"/>
      <c r="PCE32" s="48"/>
      <c r="PCF32" s="48"/>
      <c r="PCG32" s="48"/>
      <c r="PCH32" s="48"/>
      <c r="PCI32" s="48"/>
      <c r="PCJ32" s="48"/>
      <c r="PCK32" s="48"/>
      <c r="PCL32" s="48"/>
      <c r="PCM32" s="48"/>
      <c r="PCN32" s="48"/>
      <c r="PCO32" s="48"/>
      <c r="PCP32" s="48"/>
      <c r="PCQ32" s="49"/>
      <c r="PCR32" s="48"/>
      <c r="PCS32" s="48"/>
      <c r="PCT32" s="48"/>
      <c r="PCU32" s="48"/>
      <c r="PCV32" s="48"/>
      <c r="PCW32" s="48"/>
      <c r="PCX32" s="48"/>
      <c r="PCY32" s="48"/>
      <c r="PCZ32" s="48"/>
      <c r="PDA32" s="48"/>
      <c r="PDB32" s="48"/>
      <c r="PDC32" s="48"/>
      <c r="PDD32" s="48"/>
      <c r="PDE32" s="49"/>
      <c r="PDF32" s="48"/>
      <c r="PDG32" s="48"/>
      <c r="PDH32" s="48"/>
      <c r="PDI32" s="48"/>
      <c r="PDJ32" s="48"/>
      <c r="PDK32" s="48"/>
      <c r="PDL32" s="48"/>
      <c r="PDM32" s="48"/>
      <c r="PDN32" s="48"/>
      <c r="PDO32" s="48"/>
      <c r="PDP32" s="48"/>
      <c r="PDQ32" s="48"/>
      <c r="PDR32" s="48"/>
      <c r="PDS32" s="49"/>
      <c r="PDT32" s="48"/>
      <c r="PDU32" s="48"/>
      <c r="PDV32" s="48"/>
      <c r="PDW32" s="48"/>
      <c r="PDX32" s="48"/>
      <c r="PDY32" s="48"/>
      <c r="PDZ32" s="48"/>
      <c r="PEA32" s="48"/>
      <c r="PEB32" s="48"/>
      <c r="PEC32" s="48"/>
      <c r="PED32" s="48"/>
      <c r="PEE32" s="48"/>
      <c r="PEF32" s="48"/>
      <c r="PEG32" s="49"/>
      <c r="PEH32" s="48"/>
      <c r="PEI32" s="48"/>
      <c r="PEJ32" s="48"/>
      <c r="PEK32" s="48"/>
      <c r="PEL32" s="48"/>
      <c r="PEM32" s="48"/>
      <c r="PEN32" s="48"/>
      <c r="PEO32" s="48"/>
      <c r="PEP32" s="48"/>
      <c r="PEQ32" s="48"/>
      <c r="PER32" s="48"/>
      <c r="PES32" s="48"/>
      <c r="PET32" s="48"/>
      <c r="PEU32" s="49"/>
      <c r="PEV32" s="48"/>
      <c r="PEW32" s="48"/>
      <c r="PEX32" s="48"/>
      <c r="PEY32" s="48"/>
      <c r="PEZ32" s="48"/>
      <c r="PFA32" s="48"/>
      <c r="PFB32" s="48"/>
      <c r="PFC32" s="48"/>
      <c r="PFD32" s="48"/>
      <c r="PFE32" s="48"/>
      <c r="PFF32" s="48"/>
      <c r="PFG32" s="48"/>
      <c r="PFH32" s="48"/>
      <c r="PFI32" s="49"/>
      <c r="PFJ32" s="48"/>
      <c r="PFK32" s="48"/>
      <c r="PFL32" s="48"/>
      <c r="PFM32" s="48"/>
      <c r="PFN32" s="48"/>
      <c r="PFO32" s="48"/>
      <c r="PFP32" s="48"/>
      <c r="PFQ32" s="48"/>
      <c r="PFR32" s="48"/>
      <c r="PFS32" s="48"/>
      <c r="PFT32" s="48"/>
      <c r="PFU32" s="48"/>
      <c r="PFV32" s="48"/>
      <c r="PFW32" s="49"/>
      <c r="PFX32" s="48"/>
      <c r="PFY32" s="48"/>
      <c r="PFZ32" s="48"/>
      <c r="PGA32" s="48"/>
      <c r="PGB32" s="48"/>
      <c r="PGC32" s="48"/>
      <c r="PGD32" s="48"/>
      <c r="PGE32" s="48"/>
      <c r="PGF32" s="48"/>
      <c r="PGG32" s="48"/>
      <c r="PGH32" s="48"/>
      <c r="PGI32" s="48"/>
      <c r="PGJ32" s="48"/>
      <c r="PGK32" s="49"/>
      <c r="PGL32" s="48"/>
      <c r="PGM32" s="48"/>
      <c r="PGN32" s="48"/>
      <c r="PGO32" s="48"/>
      <c r="PGP32" s="48"/>
      <c r="PGQ32" s="48"/>
      <c r="PGR32" s="48"/>
      <c r="PGS32" s="48"/>
      <c r="PGT32" s="48"/>
      <c r="PGU32" s="48"/>
      <c r="PGV32" s="48"/>
      <c r="PGW32" s="48"/>
      <c r="PGX32" s="48"/>
      <c r="PGY32" s="49"/>
      <c r="PGZ32" s="48"/>
      <c r="PHA32" s="48"/>
      <c r="PHB32" s="48"/>
      <c r="PHC32" s="48"/>
      <c r="PHD32" s="48"/>
      <c r="PHE32" s="48"/>
      <c r="PHF32" s="48"/>
      <c r="PHG32" s="48"/>
      <c r="PHH32" s="48"/>
      <c r="PHI32" s="48"/>
      <c r="PHJ32" s="48"/>
      <c r="PHK32" s="48"/>
      <c r="PHL32" s="48"/>
      <c r="PHM32" s="49"/>
      <c r="PHN32" s="48"/>
      <c r="PHO32" s="48"/>
      <c r="PHP32" s="48"/>
      <c r="PHQ32" s="48"/>
      <c r="PHR32" s="48"/>
      <c r="PHS32" s="48"/>
      <c r="PHT32" s="48"/>
      <c r="PHU32" s="48"/>
      <c r="PHV32" s="48"/>
      <c r="PHW32" s="48"/>
      <c r="PHX32" s="48"/>
      <c r="PHY32" s="48"/>
      <c r="PHZ32" s="48"/>
      <c r="PIA32" s="49"/>
      <c r="PIB32" s="48"/>
      <c r="PIC32" s="48"/>
      <c r="PID32" s="48"/>
      <c r="PIE32" s="48"/>
      <c r="PIF32" s="48"/>
      <c r="PIG32" s="48"/>
      <c r="PIH32" s="48"/>
      <c r="PII32" s="48"/>
      <c r="PIJ32" s="48"/>
      <c r="PIK32" s="48"/>
      <c r="PIL32" s="48"/>
      <c r="PIM32" s="48"/>
      <c r="PIN32" s="48"/>
      <c r="PIO32" s="49"/>
      <c r="PIP32" s="48"/>
      <c r="PIQ32" s="48"/>
      <c r="PIR32" s="48"/>
      <c r="PIS32" s="48"/>
      <c r="PIT32" s="48"/>
      <c r="PIU32" s="48"/>
      <c r="PIV32" s="48"/>
      <c r="PIW32" s="48"/>
      <c r="PIX32" s="48"/>
      <c r="PIY32" s="48"/>
      <c r="PIZ32" s="48"/>
      <c r="PJA32" s="48"/>
      <c r="PJB32" s="48"/>
      <c r="PJC32" s="49"/>
      <c r="PJD32" s="48"/>
      <c r="PJE32" s="48"/>
      <c r="PJF32" s="48"/>
      <c r="PJG32" s="48"/>
      <c r="PJH32" s="48"/>
      <c r="PJI32" s="48"/>
      <c r="PJJ32" s="48"/>
      <c r="PJK32" s="48"/>
      <c r="PJL32" s="48"/>
      <c r="PJM32" s="48"/>
      <c r="PJN32" s="48"/>
      <c r="PJO32" s="48"/>
      <c r="PJP32" s="48"/>
      <c r="PJQ32" s="49"/>
      <c r="PJR32" s="48"/>
      <c r="PJS32" s="48"/>
      <c r="PJT32" s="48"/>
      <c r="PJU32" s="48"/>
      <c r="PJV32" s="48"/>
      <c r="PJW32" s="48"/>
      <c r="PJX32" s="48"/>
      <c r="PJY32" s="48"/>
      <c r="PJZ32" s="48"/>
      <c r="PKA32" s="48"/>
      <c r="PKB32" s="48"/>
      <c r="PKC32" s="48"/>
      <c r="PKD32" s="48"/>
      <c r="PKE32" s="49"/>
      <c r="PKF32" s="48"/>
      <c r="PKG32" s="48"/>
      <c r="PKH32" s="48"/>
      <c r="PKI32" s="48"/>
      <c r="PKJ32" s="48"/>
      <c r="PKK32" s="48"/>
      <c r="PKL32" s="48"/>
      <c r="PKM32" s="48"/>
      <c r="PKN32" s="48"/>
      <c r="PKO32" s="48"/>
      <c r="PKP32" s="48"/>
      <c r="PKQ32" s="48"/>
      <c r="PKR32" s="48"/>
      <c r="PKS32" s="49"/>
      <c r="PKT32" s="48"/>
      <c r="PKU32" s="48"/>
      <c r="PKV32" s="48"/>
      <c r="PKW32" s="48"/>
      <c r="PKX32" s="48"/>
      <c r="PKY32" s="48"/>
      <c r="PKZ32" s="48"/>
      <c r="PLA32" s="48"/>
      <c r="PLB32" s="48"/>
      <c r="PLC32" s="48"/>
      <c r="PLD32" s="48"/>
      <c r="PLE32" s="48"/>
      <c r="PLF32" s="48"/>
      <c r="PLG32" s="49"/>
      <c r="PLH32" s="48"/>
      <c r="PLI32" s="48"/>
      <c r="PLJ32" s="48"/>
      <c r="PLK32" s="48"/>
      <c r="PLL32" s="48"/>
      <c r="PLM32" s="48"/>
      <c r="PLN32" s="48"/>
      <c r="PLO32" s="48"/>
      <c r="PLP32" s="48"/>
      <c r="PLQ32" s="48"/>
      <c r="PLR32" s="48"/>
      <c r="PLS32" s="48"/>
      <c r="PLT32" s="48"/>
      <c r="PLU32" s="49"/>
      <c r="PLV32" s="48"/>
      <c r="PLW32" s="48"/>
      <c r="PLX32" s="48"/>
      <c r="PLY32" s="48"/>
      <c r="PLZ32" s="48"/>
      <c r="PMA32" s="48"/>
      <c r="PMB32" s="48"/>
      <c r="PMC32" s="48"/>
      <c r="PMD32" s="48"/>
      <c r="PME32" s="48"/>
      <c r="PMF32" s="48"/>
      <c r="PMG32" s="48"/>
      <c r="PMH32" s="48"/>
      <c r="PMI32" s="49"/>
      <c r="PMJ32" s="48"/>
      <c r="PMK32" s="48"/>
      <c r="PML32" s="48"/>
      <c r="PMM32" s="48"/>
      <c r="PMN32" s="48"/>
      <c r="PMO32" s="48"/>
      <c r="PMP32" s="48"/>
      <c r="PMQ32" s="48"/>
      <c r="PMR32" s="48"/>
      <c r="PMS32" s="48"/>
      <c r="PMT32" s="48"/>
      <c r="PMU32" s="48"/>
      <c r="PMV32" s="48"/>
      <c r="PMW32" s="49"/>
      <c r="PMX32" s="48"/>
      <c r="PMY32" s="48"/>
      <c r="PMZ32" s="48"/>
      <c r="PNA32" s="48"/>
      <c r="PNB32" s="48"/>
      <c r="PNC32" s="48"/>
      <c r="PND32" s="48"/>
      <c r="PNE32" s="48"/>
      <c r="PNF32" s="48"/>
      <c r="PNG32" s="48"/>
      <c r="PNH32" s="48"/>
      <c r="PNI32" s="48"/>
      <c r="PNJ32" s="48"/>
      <c r="PNK32" s="49"/>
      <c r="PNL32" s="48"/>
      <c r="PNM32" s="48"/>
      <c r="PNN32" s="48"/>
      <c r="PNO32" s="48"/>
      <c r="PNP32" s="48"/>
      <c r="PNQ32" s="48"/>
      <c r="PNR32" s="48"/>
      <c r="PNS32" s="48"/>
      <c r="PNT32" s="48"/>
      <c r="PNU32" s="48"/>
      <c r="PNV32" s="48"/>
      <c r="PNW32" s="48"/>
      <c r="PNX32" s="48"/>
      <c r="PNY32" s="49"/>
      <c r="PNZ32" s="48"/>
      <c r="POA32" s="48"/>
      <c r="POB32" s="48"/>
      <c r="POC32" s="48"/>
      <c r="POD32" s="48"/>
      <c r="POE32" s="48"/>
      <c r="POF32" s="48"/>
      <c r="POG32" s="48"/>
      <c r="POH32" s="48"/>
      <c r="POI32" s="48"/>
      <c r="POJ32" s="48"/>
      <c r="POK32" s="48"/>
      <c r="POL32" s="48"/>
      <c r="POM32" s="49"/>
      <c r="PON32" s="48"/>
      <c r="POO32" s="48"/>
      <c r="POP32" s="48"/>
      <c r="POQ32" s="48"/>
      <c r="POR32" s="48"/>
      <c r="POS32" s="48"/>
      <c r="POT32" s="48"/>
      <c r="POU32" s="48"/>
      <c r="POV32" s="48"/>
      <c r="POW32" s="48"/>
      <c r="POX32" s="48"/>
      <c r="POY32" s="48"/>
      <c r="POZ32" s="48"/>
      <c r="PPA32" s="49"/>
      <c r="PPB32" s="48"/>
      <c r="PPC32" s="48"/>
      <c r="PPD32" s="48"/>
      <c r="PPE32" s="48"/>
      <c r="PPF32" s="48"/>
      <c r="PPG32" s="48"/>
      <c r="PPH32" s="48"/>
      <c r="PPI32" s="48"/>
      <c r="PPJ32" s="48"/>
      <c r="PPK32" s="48"/>
      <c r="PPL32" s="48"/>
      <c r="PPM32" s="48"/>
      <c r="PPN32" s="48"/>
      <c r="PPO32" s="49"/>
      <c r="PPP32" s="48"/>
      <c r="PPQ32" s="48"/>
      <c r="PPR32" s="48"/>
      <c r="PPS32" s="48"/>
      <c r="PPT32" s="48"/>
      <c r="PPU32" s="48"/>
      <c r="PPV32" s="48"/>
      <c r="PPW32" s="48"/>
      <c r="PPX32" s="48"/>
      <c r="PPY32" s="48"/>
      <c r="PPZ32" s="48"/>
      <c r="PQA32" s="48"/>
      <c r="PQB32" s="48"/>
      <c r="PQC32" s="49"/>
      <c r="PQD32" s="48"/>
      <c r="PQE32" s="48"/>
      <c r="PQF32" s="48"/>
      <c r="PQG32" s="48"/>
      <c r="PQH32" s="48"/>
      <c r="PQI32" s="48"/>
      <c r="PQJ32" s="48"/>
      <c r="PQK32" s="48"/>
      <c r="PQL32" s="48"/>
      <c r="PQM32" s="48"/>
      <c r="PQN32" s="48"/>
      <c r="PQO32" s="48"/>
      <c r="PQP32" s="48"/>
      <c r="PQQ32" s="49"/>
      <c r="PQR32" s="48"/>
      <c r="PQS32" s="48"/>
      <c r="PQT32" s="48"/>
      <c r="PQU32" s="48"/>
      <c r="PQV32" s="48"/>
      <c r="PQW32" s="48"/>
      <c r="PQX32" s="48"/>
      <c r="PQY32" s="48"/>
      <c r="PQZ32" s="48"/>
      <c r="PRA32" s="48"/>
      <c r="PRB32" s="48"/>
      <c r="PRC32" s="48"/>
      <c r="PRD32" s="48"/>
      <c r="PRE32" s="49"/>
      <c r="PRF32" s="48"/>
      <c r="PRG32" s="48"/>
      <c r="PRH32" s="48"/>
      <c r="PRI32" s="48"/>
      <c r="PRJ32" s="48"/>
      <c r="PRK32" s="48"/>
      <c r="PRL32" s="48"/>
      <c r="PRM32" s="48"/>
      <c r="PRN32" s="48"/>
      <c r="PRO32" s="48"/>
      <c r="PRP32" s="48"/>
      <c r="PRQ32" s="48"/>
      <c r="PRR32" s="48"/>
      <c r="PRS32" s="49"/>
      <c r="PRT32" s="48"/>
      <c r="PRU32" s="48"/>
      <c r="PRV32" s="48"/>
      <c r="PRW32" s="48"/>
      <c r="PRX32" s="48"/>
      <c r="PRY32" s="48"/>
      <c r="PRZ32" s="48"/>
      <c r="PSA32" s="48"/>
      <c r="PSB32" s="48"/>
      <c r="PSC32" s="48"/>
      <c r="PSD32" s="48"/>
      <c r="PSE32" s="48"/>
      <c r="PSF32" s="48"/>
      <c r="PSG32" s="49"/>
      <c r="PSH32" s="48"/>
      <c r="PSI32" s="48"/>
      <c r="PSJ32" s="48"/>
      <c r="PSK32" s="48"/>
      <c r="PSL32" s="48"/>
      <c r="PSM32" s="48"/>
      <c r="PSN32" s="48"/>
      <c r="PSO32" s="48"/>
      <c r="PSP32" s="48"/>
      <c r="PSQ32" s="48"/>
      <c r="PSR32" s="48"/>
      <c r="PSS32" s="48"/>
      <c r="PST32" s="48"/>
      <c r="PSU32" s="49"/>
      <c r="PSV32" s="48"/>
      <c r="PSW32" s="48"/>
      <c r="PSX32" s="48"/>
      <c r="PSY32" s="48"/>
      <c r="PSZ32" s="48"/>
      <c r="PTA32" s="48"/>
      <c r="PTB32" s="48"/>
      <c r="PTC32" s="48"/>
      <c r="PTD32" s="48"/>
      <c r="PTE32" s="48"/>
      <c r="PTF32" s="48"/>
      <c r="PTG32" s="48"/>
      <c r="PTH32" s="48"/>
      <c r="PTI32" s="49"/>
      <c r="PTJ32" s="48"/>
      <c r="PTK32" s="48"/>
      <c r="PTL32" s="48"/>
      <c r="PTM32" s="48"/>
      <c r="PTN32" s="48"/>
      <c r="PTO32" s="48"/>
      <c r="PTP32" s="48"/>
      <c r="PTQ32" s="48"/>
      <c r="PTR32" s="48"/>
      <c r="PTS32" s="48"/>
      <c r="PTT32" s="48"/>
      <c r="PTU32" s="48"/>
      <c r="PTV32" s="48"/>
      <c r="PTW32" s="49"/>
      <c r="PTX32" s="48"/>
      <c r="PTY32" s="48"/>
      <c r="PTZ32" s="48"/>
      <c r="PUA32" s="48"/>
      <c r="PUB32" s="48"/>
      <c r="PUC32" s="48"/>
      <c r="PUD32" s="48"/>
      <c r="PUE32" s="48"/>
      <c r="PUF32" s="48"/>
      <c r="PUG32" s="48"/>
      <c r="PUH32" s="48"/>
      <c r="PUI32" s="48"/>
      <c r="PUJ32" s="48"/>
      <c r="PUK32" s="49"/>
      <c r="PUL32" s="48"/>
      <c r="PUM32" s="48"/>
      <c r="PUN32" s="48"/>
      <c r="PUO32" s="48"/>
      <c r="PUP32" s="48"/>
      <c r="PUQ32" s="48"/>
      <c r="PUR32" s="48"/>
      <c r="PUS32" s="48"/>
      <c r="PUT32" s="48"/>
      <c r="PUU32" s="48"/>
      <c r="PUV32" s="48"/>
      <c r="PUW32" s="48"/>
      <c r="PUX32" s="48"/>
      <c r="PUY32" s="49"/>
      <c r="PUZ32" s="48"/>
      <c r="PVA32" s="48"/>
      <c r="PVB32" s="48"/>
      <c r="PVC32" s="48"/>
      <c r="PVD32" s="48"/>
      <c r="PVE32" s="48"/>
      <c r="PVF32" s="48"/>
      <c r="PVG32" s="48"/>
      <c r="PVH32" s="48"/>
      <c r="PVI32" s="48"/>
      <c r="PVJ32" s="48"/>
      <c r="PVK32" s="48"/>
      <c r="PVL32" s="48"/>
      <c r="PVM32" s="49"/>
      <c r="PVN32" s="48"/>
      <c r="PVO32" s="48"/>
      <c r="PVP32" s="48"/>
      <c r="PVQ32" s="48"/>
      <c r="PVR32" s="48"/>
      <c r="PVS32" s="48"/>
      <c r="PVT32" s="48"/>
      <c r="PVU32" s="48"/>
      <c r="PVV32" s="48"/>
      <c r="PVW32" s="48"/>
      <c r="PVX32" s="48"/>
      <c r="PVY32" s="48"/>
      <c r="PVZ32" s="48"/>
      <c r="PWA32" s="49"/>
      <c r="PWB32" s="48"/>
      <c r="PWC32" s="48"/>
      <c r="PWD32" s="48"/>
      <c r="PWE32" s="48"/>
      <c r="PWF32" s="48"/>
      <c r="PWG32" s="48"/>
      <c r="PWH32" s="48"/>
      <c r="PWI32" s="48"/>
      <c r="PWJ32" s="48"/>
      <c r="PWK32" s="48"/>
      <c r="PWL32" s="48"/>
      <c r="PWM32" s="48"/>
      <c r="PWN32" s="48"/>
      <c r="PWO32" s="49"/>
      <c r="PWP32" s="48"/>
      <c r="PWQ32" s="48"/>
      <c r="PWR32" s="48"/>
      <c r="PWS32" s="48"/>
      <c r="PWT32" s="48"/>
      <c r="PWU32" s="48"/>
      <c r="PWV32" s="48"/>
      <c r="PWW32" s="48"/>
      <c r="PWX32" s="48"/>
      <c r="PWY32" s="48"/>
      <c r="PWZ32" s="48"/>
      <c r="PXA32" s="48"/>
      <c r="PXB32" s="48"/>
      <c r="PXC32" s="49"/>
      <c r="PXD32" s="48"/>
      <c r="PXE32" s="48"/>
      <c r="PXF32" s="48"/>
      <c r="PXG32" s="48"/>
      <c r="PXH32" s="48"/>
      <c r="PXI32" s="48"/>
      <c r="PXJ32" s="48"/>
      <c r="PXK32" s="48"/>
      <c r="PXL32" s="48"/>
      <c r="PXM32" s="48"/>
      <c r="PXN32" s="48"/>
      <c r="PXO32" s="48"/>
      <c r="PXP32" s="48"/>
      <c r="PXQ32" s="49"/>
      <c r="PXR32" s="48"/>
      <c r="PXS32" s="48"/>
      <c r="PXT32" s="48"/>
      <c r="PXU32" s="48"/>
      <c r="PXV32" s="48"/>
      <c r="PXW32" s="48"/>
      <c r="PXX32" s="48"/>
      <c r="PXY32" s="48"/>
      <c r="PXZ32" s="48"/>
      <c r="PYA32" s="48"/>
      <c r="PYB32" s="48"/>
      <c r="PYC32" s="48"/>
      <c r="PYD32" s="48"/>
      <c r="PYE32" s="49"/>
      <c r="PYF32" s="48"/>
      <c r="PYG32" s="48"/>
      <c r="PYH32" s="48"/>
      <c r="PYI32" s="48"/>
      <c r="PYJ32" s="48"/>
      <c r="PYK32" s="48"/>
      <c r="PYL32" s="48"/>
      <c r="PYM32" s="48"/>
      <c r="PYN32" s="48"/>
      <c r="PYO32" s="48"/>
      <c r="PYP32" s="48"/>
      <c r="PYQ32" s="48"/>
      <c r="PYR32" s="48"/>
      <c r="PYS32" s="49"/>
      <c r="PYT32" s="48"/>
      <c r="PYU32" s="48"/>
      <c r="PYV32" s="48"/>
      <c r="PYW32" s="48"/>
      <c r="PYX32" s="48"/>
      <c r="PYY32" s="48"/>
      <c r="PYZ32" s="48"/>
      <c r="PZA32" s="48"/>
      <c r="PZB32" s="48"/>
      <c r="PZC32" s="48"/>
      <c r="PZD32" s="48"/>
      <c r="PZE32" s="48"/>
      <c r="PZF32" s="48"/>
      <c r="PZG32" s="49"/>
      <c r="PZH32" s="48"/>
      <c r="PZI32" s="48"/>
      <c r="PZJ32" s="48"/>
      <c r="PZK32" s="48"/>
      <c r="PZL32" s="48"/>
      <c r="PZM32" s="48"/>
      <c r="PZN32" s="48"/>
      <c r="PZO32" s="48"/>
      <c r="PZP32" s="48"/>
      <c r="PZQ32" s="48"/>
      <c r="PZR32" s="48"/>
      <c r="PZS32" s="48"/>
      <c r="PZT32" s="48"/>
      <c r="PZU32" s="49"/>
      <c r="PZV32" s="48"/>
      <c r="PZW32" s="48"/>
      <c r="PZX32" s="48"/>
      <c r="PZY32" s="48"/>
      <c r="PZZ32" s="48"/>
      <c r="QAA32" s="48"/>
      <c r="QAB32" s="48"/>
      <c r="QAC32" s="48"/>
      <c r="QAD32" s="48"/>
      <c r="QAE32" s="48"/>
      <c r="QAF32" s="48"/>
      <c r="QAG32" s="48"/>
      <c r="QAH32" s="48"/>
      <c r="QAI32" s="49"/>
      <c r="QAJ32" s="48"/>
      <c r="QAK32" s="48"/>
      <c r="QAL32" s="48"/>
      <c r="QAM32" s="48"/>
      <c r="QAN32" s="48"/>
      <c r="QAO32" s="48"/>
      <c r="QAP32" s="48"/>
      <c r="QAQ32" s="48"/>
      <c r="QAR32" s="48"/>
      <c r="QAS32" s="48"/>
      <c r="QAT32" s="48"/>
      <c r="QAU32" s="48"/>
      <c r="QAV32" s="48"/>
      <c r="QAW32" s="49"/>
      <c r="QAX32" s="48"/>
      <c r="QAY32" s="48"/>
      <c r="QAZ32" s="48"/>
      <c r="QBA32" s="48"/>
      <c r="QBB32" s="48"/>
      <c r="QBC32" s="48"/>
      <c r="QBD32" s="48"/>
      <c r="QBE32" s="48"/>
      <c r="QBF32" s="48"/>
      <c r="QBG32" s="48"/>
      <c r="QBH32" s="48"/>
      <c r="QBI32" s="48"/>
      <c r="QBJ32" s="48"/>
      <c r="QBK32" s="49"/>
      <c r="QBL32" s="48"/>
      <c r="QBM32" s="48"/>
      <c r="QBN32" s="48"/>
      <c r="QBO32" s="48"/>
      <c r="QBP32" s="48"/>
      <c r="QBQ32" s="48"/>
      <c r="QBR32" s="48"/>
      <c r="QBS32" s="48"/>
      <c r="QBT32" s="48"/>
      <c r="QBU32" s="48"/>
      <c r="QBV32" s="48"/>
      <c r="QBW32" s="48"/>
      <c r="QBX32" s="48"/>
      <c r="QBY32" s="49"/>
      <c r="QBZ32" s="48"/>
      <c r="QCA32" s="48"/>
      <c r="QCB32" s="48"/>
      <c r="QCC32" s="48"/>
      <c r="QCD32" s="48"/>
      <c r="QCE32" s="48"/>
      <c r="QCF32" s="48"/>
      <c r="QCG32" s="48"/>
      <c r="QCH32" s="48"/>
      <c r="QCI32" s="48"/>
      <c r="QCJ32" s="48"/>
      <c r="QCK32" s="48"/>
      <c r="QCL32" s="48"/>
      <c r="QCM32" s="49"/>
      <c r="QCN32" s="48"/>
      <c r="QCO32" s="48"/>
      <c r="QCP32" s="48"/>
      <c r="QCQ32" s="48"/>
      <c r="QCR32" s="48"/>
      <c r="QCS32" s="48"/>
      <c r="QCT32" s="48"/>
      <c r="QCU32" s="48"/>
      <c r="QCV32" s="48"/>
      <c r="QCW32" s="48"/>
      <c r="QCX32" s="48"/>
      <c r="QCY32" s="48"/>
      <c r="QCZ32" s="48"/>
      <c r="QDA32" s="49"/>
      <c r="QDB32" s="48"/>
      <c r="QDC32" s="48"/>
      <c r="QDD32" s="48"/>
      <c r="QDE32" s="48"/>
      <c r="QDF32" s="48"/>
      <c r="QDG32" s="48"/>
      <c r="QDH32" s="48"/>
      <c r="QDI32" s="48"/>
      <c r="QDJ32" s="48"/>
      <c r="QDK32" s="48"/>
      <c r="QDL32" s="48"/>
      <c r="QDM32" s="48"/>
      <c r="QDN32" s="48"/>
      <c r="QDO32" s="49"/>
      <c r="QDP32" s="48"/>
      <c r="QDQ32" s="48"/>
      <c r="QDR32" s="48"/>
      <c r="QDS32" s="48"/>
      <c r="QDT32" s="48"/>
      <c r="QDU32" s="48"/>
      <c r="QDV32" s="48"/>
      <c r="QDW32" s="48"/>
      <c r="QDX32" s="48"/>
      <c r="QDY32" s="48"/>
      <c r="QDZ32" s="48"/>
      <c r="QEA32" s="48"/>
      <c r="QEB32" s="48"/>
      <c r="QEC32" s="49"/>
      <c r="QED32" s="48"/>
      <c r="QEE32" s="48"/>
      <c r="QEF32" s="48"/>
      <c r="QEG32" s="48"/>
      <c r="QEH32" s="48"/>
      <c r="QEI32" s="48"/>
      <c r="QEJ32" s="48"/>
      <c r="QEK32" s="48"/>
      <c r="QEL32" s="48"/>
      <c r="QEM32" s="48"/>
      <c r="QEN32" s="48"/>
      <c r="QEO32" s="48"/>
      <c r="QEP32" s="48"/>
      <c r="QEQ32" s="49"/>
      <c r="QER32" s="48"/>
      <c r="QES32" s="48"/>
      <c r="QET32" s="48"/>
      <c r="QEU32" s="48"/>
      <c r="QEV32" s="48"/>
      <c r="QEW32" s="48"/>
      <c r="QEX32" s="48"/>
      <c r="QEY32" s="48"/>
      <c r="QEZ32" s="48"/>
      <c r="QFA32" s="48"/>
      <c r="QFB32" s="48"/>
      <c r="QFC32" s="48"/>
      <c r="QFD32" s="48"/>
      <c r="QFE32" s="49"/>
      <c r="QFF32" s="48"/>
      <c r="QFG32" s="48"/>
      <c r="QFH32" s="48"/>
      <c r="QFI32" s="48"/>
      <c r="QFJ32" s="48"/>
      <c r="QFK32" s="48"/>
      <c r="QFL32" s="48"/>
      <c r="QFM32" s="48"/>
      <c r="QFN32" s="48"/>
      <c r="QFO32" s="48"/>
      <c r="QFP32" s="48"/>
      <c r="QFQ32" s="48"/>
      <c r="QFR32" s="48"/>
      <c r="QFS32" s="49"/>
      <c r="QFT32" s="48"/>
      <c r="QFU32" s="48"/>
      <c r="QFV32" s="48"/>
      <c r="QFW32" s="48"/>
      <c r="QFX32" s="48"/>
      <c r="QFY32" s="48"/>
      <c r="QFZ32" s="48"/>
      <c r="QGA32" s="48"/>
      <c r="QGB32" s="48"/>
      <c r="QGC32" s="48"/>
      <c r="QGD32" s="48"/>
      <c r="QGE32" s="48"/>
      <c r="QGF32" s="48"/>
      <c r="QGG32" s="49"/>
      <c r="QGH32" s="48"/>
      <c r="QGI32" s="48"/>
      <c r="QGJ32" s="48"/>
      <c r="QGK32" s="48"/>
      <c r="QGL32" s="48"/>
      <c r="QGM32" s="48"/>
      <c r="QGN32" s="48"/>
      <c r="QGO32" s="48"/>
      <c r="QGP32" s="48"/>
      <c r="QGQ32" s="48"/>
      <c r="QGR32" s="48"/>
      <c r="QGS32" s="48"/>
      <c r="QGT32" s="48"/>
      <c r="QGU32" s="49"/>
      <c r="QGV32" s="48"/>
      <c r="QGW32" s="48"/>
      <c r="QGX32" s="48"/>
      <c r="QGY32" s="48"/>
      <c r="QGZ32" s="48"/>
      <c r="QHA32" s="48"/>
      <c r="QHB32" s="48"/>
      <c r="QHC32" s="48"/>
      <c r="QHD32" s="48"/>
      <c r="QHE32" s="48"/>
      <c r="QHF32" s="48"/>
      <c r="QHG32" s="48"/>
      <c r="QHH32" s="48"/>
      <c r="QHI32" s="49"/>
      <c r="QHJ32" s="48"/>
      <c r="QHK32" s="48"/>
      <c r="QHL32" s="48"/>
      <c r="QHM32" s="48"/>
      <c r="QHN32" s="48"/>
      <c r="QHO32" s="48"/>
      <c r="QHP32" s="48"/>
      <c r="QHQ32" s="48"/>
      <c r="QHR32" s="48"/>
      <c r="QHS32" s="48"/>
      <c r="QHT32" s="48"/>
      <c r="QHU32" s="48"/>
      <c r="QHV32" s="48"/>
      <c r="QHW32" s="49"/>
      <c r="QHX32" s="48"/>
      <c r="QHY32" s="48"/>
      <c r="QHZ32" s="48"/>
      <c r="QIA32" s="48"/>
      <c r="QIB32" s="48"/>
      <c r="QIC32" s="48"/>
      <c r="QID32" s="48"/>
      <c r="QIE32" s="48"/>
      <c r="QIF32" s="48"/>
      <c r="QIG32" s="48"/>
      <c r="QIH32" s="48"/>
      <c r="QII32" s="48"/>
      <c r="QIJ32" s="48"/>
      <c r="QIK32" s="49"/>
      <c r="QIL32" s="48"/>
      <c r="QIM32" s="48"/>
      <c r="QIN32" s="48"/>
      <c r="QIO32" s="48"/>
      <c r="QIP32" s="48"/>
      <c r="QIQ32" s="48"/>
      <c r="QIR32" s="48"/>
      <c r="QIS32" s="48"/>
      <c r="QIT32" s="48"/>
      <c r="QIU32" s="48"/>
      <c r="QIV32" s="48"/>
      <c r="QIW32" s="48"/>
      <c r="QIX32" s="48"/>
      <c r="QIY32" s="49"/>
      <c r="QIZ32" s="48"/>
      <c r="QJA32" s="48"/>
      <c r="QJB32" s="48"/>
      <c r="QJC32" s="48"/>
      <c r="QJD32" s="48"/>
      <c r="QJE32" s="48"/>
      <c r="QJF32" s="48"/>
      <c r="QJG32" s="48"/>
      <c r="QJH32" s="48"/>
      <c r="QJI32" s="48"/>
      <c r="QJJ32" s="48"/>
      <c r="QJK32" s="48"/>
      <c r="QJL32" s="48"/>
      <c r="QJM32" s="49"/>
      <c r="QJN32" s="48"/>
      <c r="QJO32" s="48"/>
      <c r="QJP32" s="48"/>
      <c r="QJQ32" s="48"/>
      <c r="QJR32" s="48"/>
      <c r="QJS32" s="48"/>
      <c r="QJT32" s="48"/>
      <c r="QJU32" s="48"/>
      <c r="QJV32" s="48"/>
      <c r="QJW32" s="48"/>
      <c r="QJX32" s="48"/>
      <c r="QJY32" s="48"/>
      <c r="QJZ32" s="48"/>
      <c r="QKA32" s="49"/>
      <c r="QKB32" s="48"/>
      <c r="QKC32" s="48"/>
      <c r="QKD32" s="48"/>
      <c r="QKE32" s="48"/>
      <c r="QKF32" s="48"/>
      <c r="QKG32" s="48"/>
      <c r="QKH32" s="48"/>
      <c r="QKI32" s="48"/>
      <c r="QKJ32" s="48"/>
      <c r="QKK32" s="48"/>
      <c r="QKL32" s="48"/>
      <c r="QKM32" s="48"/>
      <c r="QKN32" s="48"/>
      <c r="QKO32" s="49"/>
      <c r="QKP32" s="48"/>
      <c r="QKQ32" s="48"/>
      <c r="QKR32" s="48"/>
      <c r="QKS32" s="48"/>
      <c r="QKT32" s="48"/>
      <c r="QKU32" s="48"/>
      <c r="QKV32" s="48"/>
      <c r="QKW32" s="48"/>
      <c r="QKX32" s="48"/>
      <c r="QKY32" s="48"/>
      <c r="QKZ32" s="48"/>
      <c r="QLA32" s="48"/>
      <c r="QLB32" s="48"/>
      <c r="QLC32" s="49"/>
      <c r="QLD32" s="48"/>
      <c r="QLE32" s="48"/>
      <c r="QLF32" s="48"/>
      <c r="QLG32" s="48"/>
      <c r="QLH32" s="48"/>
      <c r="QLI32" s="48"/>
      <c r="QLJ32" s="48"/>
      <c r="QLK32" s="48"/>
      <c r="QLL32" s="48"/>
      <c r="QLM32" s="48"/>
      <c r="QLN32" s="48"/>
      <c r="QLO32" s="48"/>
      <c r="QLP32" s="48"/>
      <c r="QLQ32" s="49"/>
      <c r="QLR32" s="48"/>
      <c r="QLS32" s="48"/>
      <c r="QLT32" s="48"/>
      <c r="QLU32" s="48"/>
      <c r="QLV32" s="48"/>
      <c r="QLW32" s="48"/>
      <c r="QLX32" s="48"/>
      <c r="QLY32" s="48"/>
      <c r="QLZ32" s="48"/>
      <c r="QMA32" s="48"/>
      <c r="QMB32" s="48"/>
      <c r="QMC32" s="48"/>
      <c r="QMD32" s="48"/>
      <c r="QME32" s="49"/>
      <c r="QMF32" s="48"/>
      <c r="QMG32" s="48"/>
      <c r="QMH32" s="48"/>
      <c r="QMI32" s="48"/>
      <c r="QMJ32" s="48"/>
      <c r="QMK32" s="48"/>
      <c r="QML32" s="48"/>
      <c r="QMM32" s="48"/>
      <c r="QMN32" s="48"/>
      <c r="QMO32" s="48"/>
      <c r="QMP32" s="48"/>
      <c r="QMQ32" s="48"/>
      <c r="QMR32" s="48"/>
      <c r="QMS32" s="49"/>
      <c r="QMT32" s="48"/>
      <c r="QMU32" s="48"/>
      <c r="QMV32" s="48"/>
      <c r="QMW32" s="48"/>
      <c r="QMX32" s="48"/>
      <c r="QMY32" s="48"/>
      <c r="QMZ32" s="48"/>
      <c r="QNA32" s="48"/>
      <c r="QNB32" s="48"/>
      <c r="QNC32" s="48"/>
      <c r="QND32" s="48"/>
      <c r="QNE32" s="48"/>
      <c r="QNF32" s="48"/>
      <c r="QNG32" s="49"/>
      <c r="QNH32" s="48"/>
      <c r="QNI32" s="48"/>
      <c r="QNJ32" s="48"/>
      <c r="QNK32" s="48"/>
      <c r="QNL32" s="48"/>
      <c r="QNM32" s="48"/>
      <c r="QNN32" s="48"/>
      <c r="QNO32" s="48"/>
      <c r="QNP32" s="48"/>
      <c r="QNQ32" s="48"/>
      <c r="QNR32" s="48"/>
      <c r="QNS32" s="48"/>
      <c r="QNT32" s="48"/>
      <c r="QNU32" s="49"/>
      <c r="QNV32" s="48"/>
      <c r="QNW32" s="48"/>
      <c r="QNX32" s="48"/>
      <c r="QNY32" s="48"/>
      <c r="QNZ32" s="48"/>
      <c r="QOA32" s="48"/>
      <c r="QOB32" s="48"/>
      <c r="QOC32" s="48"/>
      <c r="QOD32" s="48"/>
      <c r="QOE32" s="48"/>
      <c r="QOF32" s="48"/>
      <c r="QOG32" s="48"/>
      <c r="QOH32" s="48"/>
      <c r="QOI32" s="49"/>
      <c r="QOJ32" s="48"/>
      <c r="QOK32" s="48"/>
      <c r="QOL32" s="48"/>
      <c r="QOM32" s="48"/>
      <c r="QON32" s="48"/>
      <c r="QOO32" s="48"/>
      <c r="QOP32" s="48"/>
      <c r="QOQ32" s="48"/>
      <c r="QOR32" s="48"/>
      <c r="QOS32" s="48"/>
      <c r="QOT32" s="48"/>
      <c r="QOU32" s="48"/>
      <c r="QOV32" s="48"/>
      <c r="QOW32" s="49"/>
      <c r="QOX32" s="48"/>
      <c r="QOY32" s="48"/>
      <c r="QOZ32" s="48"/>
      <c r="QPA32" s="48"/>
      <c r="QPB32" s="48"/>
      <c r="QPC32" s="48"/>
      <c r="QPD32" s="48"/>
      <c r="QPE32" s="48"/>
      <c r="QPF32" s="48"/>
      <c r="QPG32" s="48"/>
      <c r="QPH32" s="48"/>
      <c r="QPI32" s="48"/>
      <c r="QPJ32" s="48"/>
      <c r="QPK32" s="49"/>
      <c r="QPL32" s="48"/>
      <c r="QPM32" s="48"/>
      <c r="QPN32" s="48"/>
      <c r="QPO32" s="48"/>
      <c r="QPP32" s="48"/>
      <c r="QPQ32" s="48"/>
      <c r="QPR32" s="48"/>
      <c r="QPS32" s="48"/>
      <c r="QPT32" s="48"/>
      <c r="QPU32" s="48"/>
      <c r="QPV32" s="48"/>
      <c r="QPW32" s="48"/>
      <c r="QPX32" s="48"/>
      <c r="QPY32" s="49"/>
      <c r="QPZ32" s="48"/>
      <c r="QQA32" s="48"/>
      <c r="QQB32" s="48"/>
      <c r="QQC32" s="48"/>
      <c r="QQD32" s="48"/>
      <c r="QQE32" s="48"/>
      <c r="QQF32" s="48"/>
      <c r="QQG32" s="48"/>
      <c r="QQH32" s="48"/>
      <c r="QQI32" s="48"/>
      <c r="QQJ32" s="48"/>
      <c r="QQK32" s="48"/>
      <c r="QQL32" s="48"/>
      <c r="QQM32" s="49"/>
      <c r="QQN32" s="48"/>
      <c r="QQO32" s="48"/>
      <c r="QQP32" s="48"/>
      <c r="QQQ32" s="48"/>
      <c r="QQR32" s="48"/>
      <c r="QQS32" s="48"/>
      <c r="QQT32" s="48"/>
      <c r="QQU32" s="48"/>
      <c r="QQV32" s="48"/>
      <c r="QQW32" s="48"/>
      <c r="QQX32" s="48"/>
      <c r="QQY32" s="48"/>
      <c r="QQZ32" s="48"/>
      <c r="QRA32" s="49"/>
      <c r="QRB32" s="48"/>
      <c r="QRC32" s="48"/>
      <c r="QRD32" s="48"/>
      <c r="QRE32" s="48"/>
      <c r="QRF32" s="48"/>
      <c r="QRG32" s="48"/>
      <c r="QRH32" s="48"/>
      <c r="QRI32" s="48"/>
      <c r="QRJ32" s="48"/>
      <c r="QRK32" s="48"/>
      <c r="QRL32" s="48"/>
      <c r="QRM32" s="48"/>
      <c r="QRN32" s="48"/>
      <c r="QRO32" s="49"/>
      <c r="QRP32" s="48"/>
      <c r="QRQ32" s="48"/>
      <c r="QRR32" s="48"/>
      <c r="QRS32" s="48"/>
      <c r="QRT32" s="48"/>
      <c r="QRU32" s="48"/>
      <c r="QRV32" s="48"/>
      <c r="QRW32" s="48"/>
      <c r="QRX32" s="48"/>
      <c r="QRY32" s="48"/>
      <c r="QRZ32" s="48"/>
      <c r="QSA32" s="48"/>
      <c r="QSB32" s="48"/>
      <c r="QSC32" s="49"/>
      <c r="QSD32" s="48"/>
      <c r="QSE32" s="48"/>
      <c r="QSF32" s="48"/>
      <c r="QSG32" s="48"/>
      <c r="QSH32" s="48"/>
      <c r="QSI32" s="48"/>
      <c r="QSJ32" s="48"/>
      <c r="QSK32" s="48"/>
      <c r="QSL32" s="48"/>
      <c r="QSM32" s="48"/>
      <c r="QSN32" s="48"/>
      <c r="QSO32" s="48"/>
      <c r="QSP32" s="48"/>
      <c r="QSQ32" s="49"/>
      <c r="QSR32" s="48"/>
      <c r="QSS32" s="48"/>
      <c r="QST32" s="48"/>
      <c r="QSU32" s="48"/>
      <c r="QSV32" s="48"/>
      <c r="QSW32" s="48"/>
      <c r="QSX32" s="48"/>
      <c r="QSY32" s="48"/>
      <c r="QSZ32" s="48"/>
      <c r="QTA32" s="48"/>
      <c r="QTB32" s="48"/>
      <c r="QTC32" s="48"/>
      <c r="QTD32" s="48"/>
      <c r="QTE32" s="49"/>
      <c r="QTF32" s="48"/>
      <c r="QTG32" s="48"/>
      <c r="QTH32" s="48"/>
      <c r="QTI32" s="48"/>
      <c r="QTJ32" s="48"/>
      <c r="QTK32" s="48"/>
      <c r="QTL32" s="48"/>
      <c r="QTM32" s="48"/>
      <c r="QTN32" s="48"/>
      <c r="QTO32" s="48"/>
      <c r="QTP32" s="48"/>
      <c r="QTQ32" s="48"/>
      <c r="QTR32" s="48"/>
      <c r="QTS32" s="49"/>
      <c r="QTT32" s="48"/>
      <c r="QTU32" s="48"/>
      <c r="QTV32" s="48"/>
      <c r="QTW32" s="48"/>
      <c r="QTX32" s="48"/>
      <c r="QTY32" s="48"/>
      <c r="QTZ32" s="48"/>
      <c r="QUA32" s="48"/>
      <c r="QUB32" s="48"/>
      <c r="QUC32" s="48"/>
      <c r="QUD32" s="48"/>
      <c r="QUE32" s="48"/>
      <c r="QUF32" s="48"/>
      <c r="QUG32" s="49"/>
      <c r="QUH32" s="48"/>
      <c r="QUI32" s="48"/>
      <c r="QUJ32" s="48"/>
      <c r="QUK32" s="48"/>
      <c r="QUL32" s="48"/>
      <c r="QUM32" s="48"/>
      <c r="QUN32" s="48"/>
      <c r="QUO32" s="48"/>
      <c r="QUP32" s="48"/>
      <c r="QUQ32" s="48"/>
      <c r="QUR32" s="48"/>
      <c r="QUS32" s="48"/>
      <c r="QUT32" s="48"/>
      <c r="QUU32" s="49"/>
      <c r="QUV32" s="48"/>
      <c r="QUW32" s="48"/>
      <c r="QUX32" s="48"/>
      <c r="QUY32" s="48"/>
      <c r="QUZ32" s="48"/>
      <c r="QVA32" s="48"/>
      <c r="QVB32" s="48"/>
      <c r="QVC32" s="48"/>
      <c r="QVD32" s="48"/>
      <c r="QVE32" s="48"/>
      <c r="QVF32" s="48"/>
      <c r="QVG32" s="48"/>
      <c r="QVH32" s="48"/>
      <c r="QVI32" s="49"/>
      <c r="QVJ32" s="48"/>
      <c r="QVK32" s="48"/>
      <c r="QVL32" s="48"/>
      <c r="QVM32" s="48"/>
      <c r="QVN32" s="48"/>
      <c r="QVO32" s="48"/>
      <c r="QVP32" s="48"/>
      <c r="QVQ32" s="48"/>
      <c r="QVR32" s="48"/>
      <c r="QVS32" s="48"/>
      <c r="QVT32" s="48"/>
      <c r="QVU32" s="48"/>
      <c r="QVV32" s="48"/>
      <c r="QVW32" s="49"/>
      <c r="QVX32" s="48"/>
      <c r="QVY32" s="48"/>
      <c r="QVZ32" s="48"/>
      <c r="QWA32" s="48"/>
      <c r="QWB32" s="48"/>
      <c r="QWC32" s="48"/>
      <c r="QWD32" s="48"/>
      <c r="QWE32" s="48"/>
      <c r="QWF32" s="48"/>
      <c r="QWG32" s="48"/>
      <c r="QWH32" s="48"/>
      <c r="QWI32" s="48"/>
      <c r="QWJ32" s="48"/>
      <c r="QWK32" s="49"/>
      <c r="QWL32" s="48"/>
      <c r="QWM32" s="48"/>
      <c r="QWN32" s="48"/>
      <c r="QWO32" s="48"/>
      <c r="QWP32" s="48"/>
      <c r="QWQ32" s="48"/>
      <c r="QWR32" s="48"/>
      <c r="QWS32" s="48"/>
      <c r="QWT32" s="48"/>
      <c r="QWU32" s="48"/>
      <c r="QWV32" s="48"/>
      <c r="QWW32" s="48"/>
      <c r="QWX32" s="48"/>
      <c r="QWY32" s="49"/>
      <c r="QWZ32" s="48"/>
      <c r="QXA32" s="48"/>
      <c r="QXB32" s="48"/>
      <c r="QXC32" s="48"/>
      <c r="QXD32" s="48"/>
      <c r="QXE32" s="48"/>
      <c r="QXF32" s="48"/>
      <c r="QXG32" s="48"/>
      <c r="QXH32" s="48"/>
      <c r="QXI32" s="48"/>
      <c r="QXJ32" s="48"/>
      <c r="QXK32" s="48"/>
      <c r="QXL32" s="48"/>
      <c r="QXM32" s="49"/>
      <c r="QXN32" s="48"/>
      <c r="QXO32" s="48"/>
      <c r="QXP32" s="48"/>
      <c r="QXQ32" s="48"/>
      <c r="QXR32" s="48"/>
      <c r="QXS32" s="48"/>
      <c r="QXT32" s="48"/>
      <c r="QXU32" s="48"/>
      <c r="QXV32" s="48"/>
      <c r="QXW32" s="48"/>
      <c r="QXX32" s="48"/>
      <c r="QXY32" s="48"/>
      <c r="QXZ32" s="48"/>
      <c r="QYA32" s="49"/>
      <c r="QYB32" s="48"/>
      <c r="QYC32" s="48"/>
      <c r="QYD32" s="48"/>
      <c r="QYE32" s="48"/>
      <c r="QYF32" s="48"/>
      <c r="QYG32" s="48"/>
      <c r="QYH32" s="48"/>
      <c r="QYI32" s="48"/>
      <c r="QYJ32" s="48"/>
      <c r="QYK32" s="48"/>
      <c r="QYL32" s="48"/>
      <c r="QYM32" s="48"/>
      <c r="QYN32" s="48"/>
      <c r="QYO32" s="49"/>
      <c r="QYP32" s="48"/>
      <c r="QYQ32" s="48"/>
      <c r="QYR32" s="48"/>
      <c r="QYS32" s="48"/>
      <c r="QYT32" s="48"/>
      <c r="QYU32" s="48"/>
      <c r="QYV32" s="48"/>
      <c r="QYW32" s="48"/>
      <c r="QYX32" s="48"/>
      <c r="QYY32" s="48"/>
      <c r="QYZ32" s="48"/>
      <c r="QZA32" s="48"/>
      <c r="QZB32" s="48"/>
      <c r="QZC32" s="49"/>
      <c r="QZD32" s="48"/>
      <c r="QZE32" s="48"/>
      <c r="QZF32" s="48"/>
      <c r="QZG32" s="48"/>
      <c r="QZH32" s="48"/>
      <c r="QZI32" s="48"/>
      <c r="QZJ32" s="48"/>
      <c r="QZK32" s="48"/>
      <c r="QZL32" s="48"/>
      <c r="QZM32" s="48"/>
      <c r="QZN32" s="48"/>
      <c r="QZO32" s="48"/>
      <c r="QZP32" s="48"/>
      <c r="QZQ32" s="49"/>
      <c r="QZR32" s="48"/>
      <c r="QZS32" s="48"/>
      <c r="QZT32" s="48"/>
      <c r="QZU32" s="48"/>
      <c r="QZV32" s="48"/>
      <c r="QZW32" s="48"/>
      <c r="QZX32" s="48"/>
      <c r="QZY32" s="48"/>
      <c r="QZZ32" s="48"/>
      <c r="RAA32" s="48"/>
      <c r="RAB32" s="48"/>
      <c r="RAC32" s="48"/>
      <c r="RAD32" s="48"/>
      <c r="RAE32" s="49"/>
      <c r="RAF32" s="48"/>
      <c r="RAG32" s="48"/>
      <c r="RAH32" s="48"/>
      <c r="RAI32" s="48"/>
      <c r="RAJ32" s="48"/>
      <c r="RAK32" s="48"/>
      <c r="RAL32" s="48"/>
      <c r="RAM32" s="48"/>
      <c r="RAN32" s="48"/>
      <c r="RAO32" s="48"/>
      <c r="RAP32" s="48"/>
      <c r="RAQ32" s="48"/>
      <c r="RAR32" s="48"/>
      <c r="RAS32" s="49"/>
      <c r="RAT32" s="48"/>
      <c r="RAU32" s="48"/>
      <c r="RAV32" s="48"/>
      <c r="RAW32" s="48"/>
      <c r="RAX32" s="48"/>
      <c r="RAY32" s="48"/>
      <c r="RAZ32" s="48"/>
      <c r="RBA32" s="48"/>
      <c r="RBB32" s="48"/>
      <c r="RBC32" s="48"/>
      <c r="RBD32" s="48"/>
      <c r="RBE32" s="48"/>
      <c r="RBF32" s="48"/>
      <c r="RBG32" s="49"/>
      <c r="RBH32" s="48"/>
      <c r="RBI32" s="48"/>
      <c r="RBJ32" s="48"/>
      <c r="RBK32" s="48"/>
      <c r="RBL32" s="48"/>
      <c r="RBM32" s="48"/>
      <c r="RBN32" s="48"/>
      <c r="RBO32" s="48"/>
      <c r="RBP32" s="48"/>
      <c r="RBQ32" s="48"/>
      <c r="RBR32" s="48"/>
      <c r="RBS32" s="48"/>
      <c r="RBT32" s="48"/>
      <c r="RBU32" s="49"/>
      <c r="RBV32" s="48"/>
      <c r="RBW32" s="48"/>
      <c r="RBX32" s="48"/>
      <c r="RBY32" s="48"/>
      <c r="RBZ32" s="48"/>
      <c r="RCA32" s="48"/>
      <c r="RCB32" s="48"/>
      <c r="RCC32" s="48"/>
      <c r="RCD32" s="48"/>
      <c r="RCE32" s="48"/>
      <c r="RCF32" s="48"/>
      <c r="RCG32" s="48"/>
      <c r="RCH32" s="48"/>
      <c r="RCI32" s="49"/>
      <c r="RCJ32" s="48"/>
      <c r="RCK32" s="48"/>
      <c r="RCL32" s="48"/>
      <c r="RCM32" s="48"/>
      <c r="RCN32" s="48"/>
      <c r="RCO32" s="48"/>
      <c r="RCP32" s="48"/>
      <c r="RCQ32" s="48"/>
      <c r="RCR32" s="48"/>
      <c r="RCS32" s="48"/>
      <c r="RCT32" s="48"/>
      <c r="RCU32" s="48"/>
      <c r="RCV32" s="48"/>
      <c r="RCW32" s="49"/>
      <c r="RCX32" s="48"/>
      <c r="RCY32" s="48"/>
      <c r="RCZ32" s="48"/>
      <c r="RDA32" s="48"/>
      <c r="RDB32" s="48"/>
      <c r="RDC32" s="48"/>
      <c r="RDD32" s="48"/>
      <c r="RDE32" s="48"/>
      <c r="RDF32" s="48"/>
      <c r="RDG32" s="48"/>
      <c r="RDH32" s="48"/>
      <c r="RDI32" s="48"/>
      <c r="RDJ32" s="48"/>
      <c r="RDK32" s="49"/>
      <c r="RDL32" s="48"/>
      <c r="RDM32" s="48"/>
      <c r="RDN32" s="48"/>
      <c r="RDO32" s="48"/>
      <c r="RDP32" s="48"/>
      <c r="RDQ32" s="48"/>
      <c r="RDR32" s="48"/>
      <c r="RDS32" s="48"/>
      <c r="RDT32" s="48"/>
      <c r="RDU32" s="48"/>
      <c r="RDV32" s="48"/>
      <c r="RDW32" s="48"/>
      <c r="RDX32" s="48"/>
      <c r="RDY32" s="49"/>
      <c r="RDZ32" s="48"/>
      <c r="REA32" s="48"/>
      <c r="REB32" s="48"/>
      <c r="REC32" s="48"/>
      <c r="RED32" s="48"/>
      <c r="REE32" s="48"/>
      <c r="REF32" s="48"/>
      <c r="REG32" s="48"/>
      <c r="REH32" s="48"/>
      <c r="REI32" s="48"/>
      <c r="REJ32" s="48"/>
      <c r="REK32" s="48"/>
      <c r="REL32" s="48"/>
      <c r="REM32" s="49"/>
      <c r="REN32" s="48"/>
      <c r="REO32" s="48"/>
      <c r="REP32" s="48"/>
      <c r="REQ32" s="48"/>
      <c r="RER32" s="48"/>
      <c r="RES32" s="48"/>
      <c r="RET32" s="48"/>
      <c r="REU32" s="48"/>
      <c r="REV32" s="48"/>
      <c r="REW32" s="48"/>
      <c r="REX32" s="48"/>
      <c r="REY32" s="48"/>
      <c r="REZ32" s="48"/>
      <c r="RFA32" s="49"/>
      <c r="RFB32" s="48"/>
      <c r="RFC32" s="48"/>
      <c r="RFD32" s="48"/>
      <c r="RFE32" s="48"/>
      <c r="RFF32" s="48"/>
      <c r="RFG32" s="48"/>
      <c r="RFH32" s="48"/>
      <c r="RFI32" s="48"/>
      <c r="RFJ32" s="48"/>
      <c r="RFK32" s="48"/>
      <c r="RFL32" s="48"/>
      <c r="RFM32" s="48"/>
      <c r="RFN32" s="48"/>
      <c r="RFO32" s="49"/>
      <c r="RFP32" s="48"/>
      <c r="RFQ32" s="48"/>
      <c r="RFR32" s="48"/>
      <c r="RFS32" s="48"/>
      <c r="RFT32" s="48"/>
      <c r="RFU32" s="48"/>
      <c r="RFV32" s="48"/>
      <c r="RFW32" s="48"/>
      <c r="RFX32" s="48"/>
      <c r="RFY32" s="48"/>
      <c r="RFZ32" s="48"/>
      <c r="RGA32" s="48"/>
      <c r="RGB32" s="48"/>
      <c r="RGC32" s="49"/>
      <c r="RGD32" s="48"/>
      <c r="RGE32" s="48"/>
      <c r="RGF32" s="48"/>
      <c r="RGG32" s="48"/>
      <c r="RGH32" s="48"/>
      <c r="RGI32" s="48"/>
      <c r="RGJ32" s="48"/>
      <c r="RGK32" s="48"/>
      <c r="RGL32" s="48"/>
      <c r="RGM32" s="48"/>
      <c r="RGN32" s="48"/>
      <c r="RGO32" s="48"/>
      <c r="RGP32" s="48"/>
      <c r="RGQ32" s="49"/>
      <c r="RGR32" s="48"/>
      <c r="RGS32" s="48"/>
      <c r="RGT32" s="48"/>
      <c r="RGU32" s="48"/>
      <c r="RGV32" s="48"/>
      <c r="RGW32" s="48"/>
      <c r="RGX32" s="48"/>
      <c r="RGY32" s="48"/>
      <c r="RGZ32" s="48"/>
      <c r="RHA32" s="48"/>
      <c r="RHB32" s="48"/>
      <c r="RHC32" s="48"/>
      <c r="RHD32" s="48"/>
      <c r="RHE32" s="49"/>
      <c r="RHF32" s="48"/>
      <c r="RHG32" s="48"/>
      <c r="RHH32" s="48"/>
      <c r="RHI32" s="48"/>
      <c r="RHJ32" s="48"/>
      <c r="RHK32" s="48"/>
      <c r="RHL32" s="48"/>
      <c r="RHM32" s="48"/>
      <c r="RHN32" s="48"/>
      <c r="RHO32" s="48"/>
      <c r="RHP32" s="48"/>
      <c r="RHQ32" s="48"/>
      <c r="RHR32" s="48"/>
      <c r="RHS32" s="49"/>
      <c r="RHT32" s="48"/>
      <c r="RHU32" s="48"/>
      <c r="RHV32" s="48"/>
      <c r="RHW32" s="48"/>
      <c r="RHX32" s="48"/>
      <c r="RHY32" s="48"/>
      <c r="RHZ32" s="48"/>
      <c r="RIA32" s="48"/>
      <c r="RIB32" s="48"/>
      <c r="RIC32" s="48"/>
      <c r="RID32" s="48"/>
      <c r="RIE32" s="48"/>
      <c r="RIF32" s="48"/>
      <c r="RIG32" s="49"/>
      <c r="RIH32" s="48"/>
      <c r="RII32" s="48"/>
      <c r="RIJ32" s="48"/>
      <c r="RIK32" s="48"/>
      <c r="RIL32" s="48"/>
      <c r="RIM32" s="48"/>
      <c r="RIN32" s="48"/>
      <c r="RIO32" s="48"/>
      <c r="RIP32" s="48"/>
      <c r="RIQ32" s="48"/>
      <c r="RIR32" s="48"/>
      <c r="RIS32" s="48"/>
      <c r="RIT32" s="48"/>
      <c r="RIU32" s="49"/>
      <c r="RIV32" s="48"/>
      <c r="RIW32" s="48"/>
      <c r="RIX32" s="48"/>
      <c r="RIY32" s="48"/>
      <c r="RIZ32" s="48"/>
      <c r="RJA32" s="48"/>
      <c r="RJB32" s="48"/>
      <c r="RJC32" s="48"/>
      <c r="RJD32" s="48"/>
      <c r="RJE32" s="48"/>
      <c r="RJF32" s="48"/>
      <c r="RJG32" s="48"/>
      <c r="RJH32" s="48"/>
      <c r="RJI32" s="49"/>
      <c r="RJJ32" s="48"/>
      <c r="RJK32" s="48"/>
      <c r="RJL32" s="48"/>
      <c r="RJM32" s="48"/>
      <c r="RJN32" s="48"/>
      <c r="RJO32" s="48"/>
      <c r="RJP32" s="48"/>
      <c r="RJQ32" s="48"/>
      <c r="RJR32" s="48"/>
      <c r="RJS32" s="48"/>
      <c r="RJT32" s="48"/>
      <c r="RJU32" s="48"/>
      <c r="RJV32" s="48"/>
      <c r="RJW32" s="49"/>
      <c r="RJX32" s="48"/>
      <c r="RJY32" s="48"/>
      <c r="RJZ32" s="48"/>
      <c r="RKA32" s="48"/>
      <c r="RKB32" s="48"/>
      <c r="RKC32" s="48"/>
      <c r="RKD32" s="48"/>
      <c r="RKE32" s="48"/>
      <c r="RKF32" s="48"/>
      <c r="RKG32" s="48"/>
      <c r="RKH32" s="48"/>
      <c r="RKI32" s="48"/>
      <c r="RKJ32" s="48"/>
      <c r="RKK32" s="49"/>
      <c r="RKL32" s="48"/>
      <c r="RKM32" s="48"/>
      <c r="RKN32" s="48"/>
      <c r="RKO32" s="48"/>
      <c r="RKP32" s="48"/>
      <c r="RKQ32" s="48"/>
      <c r="RKR32" s="48"/>
      <c r="RKS32" s="48"/>
      <c r="RKT32" s="48"/>
      <c r="RKU32" s="48"/>
      <c r="RKV32" s="48"/>
      <c r="RKW32" s="48"/>
      <c r="RKX32" s="48"/>
      <c r="RKY32" s="49"/>
      <c r="RKZ32" s="48"/>
      <c r="RLA32" s="48"/>
      <c r="RLB32" s="48"/>
      <c r="RLC32" s="48"/>
      <c r="RLD32" s="48"/>
      <c r="RLE32" s="48"/>
      <c r="RLF32" s="48"/>
      <c r="RLG32" s="48"/>
      <c r="RLH32" s="48"/>
      <c r="RLI32" s="48"/>
      <c r="RLJ32" s="48"/>
      <c r="RLK32" s="48"/>
      <c r="RLL32" s="48"/>
      <c r="RLM32" s="49"/>
      <c r="RLN32" s="48"/>
      <c r="RLO32" s="48"/>
      <c r="RLP32" s="48"/>
      <c r="RLQ32" s="48"/>
      <c r="RLR32" s="48"/>
      <c r="RLS32" s="48"/>
      <c r="RLT32" s="48"/>
      <c r="RLU32" s="48"/>
      <c r="RLV32" s="48"/>
      <c r="RLW32" s="48"/>
      <c r="RLX32" s="48"/>
      <c r="RLY32" s="48"/>
      <c r="RLZ32" s="48"/>
      <c r="RMA32" s="49"/>
      <c r="RMB32" s="48"/>
      <c r="RMC32" s="48"/>
      <c r="RMD32" s="48"/>
      <c r="RME32" s="48"/>
      <c r="RMF32" s="48"/>
      <c r="RMG32" s="48"/>
      <c r="RMH32" s="48"/>
      <c r="RMI32" s="48"/>
      <c r="RMJ32" s="48"/>
      <c r="RMK32" s="48"/>
      <c r="RML32" s="48"/>
      <c r="RMM32" s="48"/>
      <c r="RMN32" s="48"/>
      <c r="RMO32" s="49"/>
      <c r="RMP32" s="48"/>
      <c r="RMQ32" s="48"/>
      <c r="RMR32" s="48"/>
      <c r="RMS32" s="48"/>
      <c r="RMT32" s="48"/>
      <c r="RMU32" s="48"/>
      <c r="RMV32" s="48"/>
      <c r="RMW32" s="48"/>
      <c r="RMX32" s="48"/>
      <c r="RMY32" s="48"/>
      <c r="RMZ32" s="48"/>
      <c r="RNA32" s="48"/>
      <c r="RNB32" s="48"/>
      <c r="RNC32" s="49"/>
      <c r="RND32" s="48"/>
      <c r="RNE32" s="48"/>
      <c r="RNF32" s="48"/>
      <c r="RNG32" s="48"/>
      <c r="RNH32" s="48"/>
      <c r="RNI32" s="48"/>
      <c r="RNJ32" s="48"/>
      <c r="RNK32" s="48"/>
      <c r="RNL32" s="48"/>
      <c r="RNM32" s="48"/>
      <c r="RNN32" s="48"/>
      <c r="RNO32" s="48"/>
      <c r="RNP32" s="48"/>
      <c r="RNQ32" s="49"/>
      <c r="RNR32" s="48"/>
      <c r="RNS32" s="48"/>
      <c r="RNT32" s="48"/>
      <c r="RNU32" s="48"/>
      <c r="RNV32" s="48"/>
      <c r="RNW32" s="48"/>
      <c r="RNX32" s="48"/>
      <c r="RNY32" s="48"/>
      <c r="RNZ32" s="48"/>
      <c r="ROA32" s="48"/>
      <c r="ROB32" s="48"/>
      <c r="ROC32" s="48"/>
      <c r="ROD32" s="48"/>
      <c r="ROE32" s="49"/>
      <c r="ROF32" s="48"/>
      <c r="ROG32" s="48"/>
      <c r="ROH32" s="48"/>
      <c r="ROI32" s="48"/>
      <c r="ROJ32" s="48"/>
      <c r="ROK32" s="48"/>
      <c r="ROL32" s="48"/>
      <c r="ROM32" s="48"/>
      <c r="RON32" s="48"/>
      <c r="ROO32" s="48"/>
      <c r="ROP32" s="48"/>
      <c r="ROQ32" s="48"/>
      <c r="ROR32" s="48"/>
      <c r="ROS32" s="49"/>
      <c r="ROT32" s="48"/>
      <c r="ROU32" s="48"/>
      <c r="ROV32" s="48"/>
      <c r="ROW32" s="48"/>
      <c r="ROX32" s="48"/>
      <c r="ROY32" s="48"/>
      <c r="ROZ32" s="48"/>
      <c r="RPA32" s="48"/>
      <c r="RPB32" s="48"/>
      <c r="RPC32" s="48"/>
      <c r="RPD32" s="48"/>
      <c r="RPE32" s="48"/>
      <c r="RPF32" s="48"/>
      <c r="RPG32" s="49"/>
      <c r="RPH32" s="48"/>
      <c r="RPI32" s="48"/>
      <c r="RPJ32" s="48"/>
      <c r="RPK32" s="48"/>
      <c r="RPL32" s="48"/>
      <c r="RPM32" s="48"/>
      <c r="RPN32" s="48"/>
      <c r="RPO32" s="48"/>
      <c r="RPP32" s="48"/>
      <c r="RPQ32" s="48"/>
      <c r="RPR32" s="48"/>
      <c r="RPS32" s="48"/>
      <c r="RPT32" s="48"/>
      <c r="RPU32" s="49"/>
      <c r="RPV32" s="48"/>
      <c r="RPW32" s="48"/>
      <c r="RPX32" s="48"/>
      <c r="RPY32" s="48"/>
      <c r="RPZ32" s="48"/>
      <c r="RQA32" s="48"/>
      <c r="RQB32" s="48"/>
      <c r="RQC32" s="48"/>
      <c r="RQD32" s="48"/>
      <c r="RQE32" s="48"/>
      <c r="RQF32" s="48"/>
      <c r="RQG32" s="48"/>
      <c r="RQH32" s="48"/>
      <c r="RQI32" s="49"/>
      <c r="RQJ32" s="48"/>
      <c r="RQK32" s="48"/>
      <c r="RQL32" s="48"/>
      <c r="RQM32" s="48"/>
      <c r="RQN32" s="48"/>
      <c r="RQO32" s="48"/>
      <c r="RQP32" s="48"/>
      <c r="RQQ32" s="48"/>
      <c r="RQR32" s="48"/>
      <c r="RQS32" s="48"/>
      <c r="RQT32" s="48"/>
      <c r="RQU32" s="48"/>
      <c r="RQV32" s="48"/>
      <c r="RQW32" s="49"/>
      <c r="RQX32" s="48"/>
      <c r="RQY32" s="48"/>
      <c r="RQZ32" s="48"/>
      <c r="RRA32" s="48"/>
      <c r="RRB32" s="48"/>
      <c r="RRC32" s="48"/>
      <c r="RRD32" s="48"/>
      <c r="RRE32" s="48"/>
      <c r="RRF32" s="48"/>
      <c r="RRG32" s="48"/>
      <c r="RRH32" s="48"/>
      <c r="RRI32" s="48"/>
      <c r="RRJ32" s="48"/>
      <c r="RRK32" s="49"/>
      <c r="RRL32" s="48"/>
      <c r="RRM32" s="48"/>
      <c r="RRN32" s="48"/>
      <c r="RRO32" s="48"/>
      <c r="RRP32" s="48"/>
      <c r="RRQ32" s="48"/>
      <c r="RRR32" s="48"/>
      <c r="RRS32" s="48"/>
      <c r="RRT32" s="48"/>
      <c r="RRU32" s="48"/>
      <c r="RRV32" s="48"/>
      <c r="RRW32" s="48"/>
      <c r="RRX32" s="48"/>
      <c r="RRY32" s="49"/>
      <c r="RRZ32" s="48"/>
      <c r="RSA32" s="48"/>
      <c r="RSB32" s="48"/>
      <c r="RSC32" s="48"/>
      <c r="RSD32" s="48"/>
      <c r="RSE32" s="48"/>
      <c r="RSF32" s="48"/>
      <c r="RSG32" s="48"/>
      <c r="RSH32" s="48"/>
      <c r="RSI32" s="48"/>
      <c r="RSJ32" s="48"/>
      <c r="RSK32" s="48"/>
      <c r="RSL32" s="48"/>
      <c r="RSM32" s="49"/>
      <c r="RSN32" s="48"/>
      <c r="RSO32" s="48"/>
      <c r="RSP32" s="48"/>
      <c r="RSQ32" s="48"/>
      <c r="RSR32" s="48"/>
      <c r="RSS32" s="48"/>
      <c r="RST32" s="48"/>
      <c r="RSU32" s="48"/>
      <c r="RSV32" s="48"/>
      <c r="RSW32" s="48"/>
      <c r="RSX32" s="48"/>
      <c r="RSY32" s="48"/>
      <c r="RSZ32" s="48"/>
      <c r="RTA32" s="49"/>
      <c r="RTB32" s="48"/>
      <c r="RTC32" s="48"/>
      <c r="RTD32" s="48"/>
      <c r="RTE32" s="48"/>
      <c r="RTF32" s="48"/>
      <c r="RTG32" s="48"/>
      <c r="RTH32" s="48"/>
      <c r="RTI32" s="48"/>
      <c r="RTJ32" s="48"/>
      <c r="RTK32" s="48"/>
      <c r="RTL32" s="48"/>
      <c r="RTM32" s="48"/>
      <c r="RTN32" s="48"/>
      <c r="RTO32" s="49"/>
      <c r="RTP32" s="48"/>
      <c r="RTQ32" s="48"/>
      <c r="RTR32" s="48"/>
      <c r="RTS32" s="48"/>
      <c r="RTT32" s="48"/>
      <c r="RTU32" s="48"/>
      <c r="RTV32" s="48"/>
      <c r="RTW32" s="48"/>
      <c r="RTX32" s="48"/>
      <c r="RTY32" s="48"/>
      <c r="RTZ32" s="48"/>
      <c r="RUA32" s="48"/>
      <c r="RUB32" s="48"/>
      <c r="RUC32" s="49"/>
      <c r="RUD32" s="48"/>
      <c r="RUE32" s="48"/>
      <c r="RUF32" s="48"/>
      <c r="RUG32" s="48"/>
      <c r="RUH32" s="48"/>
      <c r="RUI32" s="48"/>
      <c r="RUJ32" s="48"/>
      <c r="RUK32" s="48"/>
      <c r="RUL32" s="48"/>
      <c r="RUM32" s="48"/>
      <c r="RUN32" s="48"/>
      <c r="RUO32" s="48"/>
      <c r="RUP32" s="48"/>
      <c r="RUQ32" s="49"/>
      <c r="RUR32" s="48"/>
      <c r="RUS32" s="48"/>
      <c r="RUT32" s="48"/>
      <c r="RUU32" s="48"/>
      <c r="RUV32" s="48"/>
      <c r="RUW32" s="48"/>
      <c r="RUX32" s="48"/>
      <c r="RUY32" s="48"/>
      <c r="RUZ32" s="48"/>
      <c r="RVA32" s="48"/>
      <c r="RVB32" s="48"/>
      <c r="RVC32" s="48"/>
      <c r="RVD32" s="48"/>
      <c r="RVE32" s="49"/>
      <c r="RVF32" s="48"/>
      <c r="RVG32" s="48"/>
      <c r="RVH32" s="48"/>
      <c r="RVI32" s="48"/>
      <c r="RVJ32" s="48"/>
      <c r="RVK32" s="48"/>
      <c r="RVL32" s="48"/>
      <c r="RVM32" s="48"/>
      <c r="RVN32" s="48"/>
      <c r="RVO32" s="48"/>
      <c r="RVP32" s="48"/>
      <c r="RVQ32" s="48"/>
      <c r="RVR32" s="48"/>
      <c r="RVS32" s="49"/>
      <c r="RVT32" s="48"/>
      <c r="RVU32" s="48"/>
      <c r="RVV32" s="48"/>
      <c r="RVW32" s="48"/>
      <c r="RVX32" s="48"/>
      <c r="RVY32" s="48"/>
      <c r="RVZ32" s="48"/>
      <c r="RWA32" s="48"/>
      <c r="RWB32" s="48"/>
      <c r="RWC32" s="48"/>
      <c r="RWD32" s="48"/>
      <c r="RWE32" s="48"/>
      <c r="RWF32" s="48"/>
      <c r="RWG32" s="49"/>
      <c r="RWH32" s="48"/>
      <c r="RWI32" s="48"/>
      <c r="RWJ32" s="48"/>
      <c r="RWK32" s="48"/>
      <c r="RWL32" s="48"/>
      <c r="RWM32" s="48"/>
      <c r="RWN32" s="48"/>
      <c r="RWO32" s="48"/>
      <c r="RWP32" s="48"/>
      <c r="RWQ32" s="48"/>
      <c r="RWR32" s="48"/>
      <c r="RWS32" s="48"/>
      <c r="RWT32" s="48"/>
      <c r="RWU32" s="49"/>
      <c r="RWV32" s="48"/>
      <c r="RWW32" s="48"/>
      <c r="RWX32" s="48"/>
      <c r="RWY32" s="48"/>
      <c r="RWZ32" s="48"/>
      <c r="RXA32" s="48"/>
      <c r="RXB32" s="48"/>
      <c r="RXC32" s="48"/>
      <c r="RXD32" s="48"/>
      <c r="RXE32" s="48"/>
      <c r="RXF32" s="48"/>
      <c r="RXG32" s="48"/>
      <c r="RXH32" s="48"/>
      <c r="RXI32" s="49"/>
      <c r="RXJ32" s="48"/>
      <c r="RXK32" s="48"/>
      <c r="RXL32" s="48"/>
      <c r="RXM32" s="48"/>
      <c r="RXN32" s="48"/>
      <c r="RXO32" s="48"/>
      <c r="RXP32" s="48"/>
      <c r="RXQ32" s="48"/>
      <c r="RXR32" s="48"/>
      <c r="RXS32" s="48"/>
      <c r="RXT32" s="48"/>
      <c r="RXU32" s="48"/>
      <c r="RXV32" s="48"/>
      <c r="RXW32" s="49"/>
      <c r="RXX32" s="48"/>
      <c r="RXY32" s="48"/>
      <c r="RXZ32" s="48"/>
      <c r="RYA32" s="48"/>
      <c r="RYB32" s="48"/>
      <c r="RYC32" s="48"/>
      <c r="RYD32" s="48"/>
      <c r="RYE32" s="48"/>
      <c r="RYF32" s="48"/>
      <c r="RYG32" s="48"/>
      <c r="RYH32" s="48"/>
      <c r="RYI32" s="48"/>
      <c r="RYJ32" s="48"/>
      <c r="RYK32" s="49"/>
      <c r="RYL32" s="48"/>
      <c r="RYM32" s="48"/>
      <c r="RYN32" s="48"/>
      <c r="RYO32" s="48"/>
      <c r="RYP32" s="48"/>
      <c r="RYQ32" s="48"/>
      <c r="RYR32" s="48"/>
      <c r="RYS32" s="48"/>
      <c r="RYT32" s="48"/>
      <c r="RYU32" s="48"/>
      <c r="RYV32" s="48"/>
      <c r="RYW32" s="48"/>
      <c r="RYX32" s="48"/>
      <c r="RYY32" s="49"/>
      <c r="RYZ32" s="48"/>
      <c r="RZA32" s="48"/>
      <c r="RZB32" s="48"/>
      <c r="RZC32" s="48"/>
      <c r="RZD32" s="48"/>
      <c r="RZE32" s="48"/>
      <c r="RZF32" s="48"/>
      <c r="RZG32" s="48"/>
      <c r="RZH32" s="48"/>
      <c r="RZI32" s="48"/>
      <c r="RZJ32" s="48"/>
      <c r="RZK32" s="48"/>
      <c r="RZL32" s="48"/>
      <c r="RZM32" s="49"/>
      <c r="RZN32" s="48"/>
      <c r="RZO32" s="48"/>
      <c r="RZP32" s="48"/>
      <c r="RZQ32" s="48"/>
      <c r="RZR32" s="48"/>
      <c r="RZS32" s="48"/>
      <c r="RZT32" s="48"/>
      <c r="RZU32" s="48"/>
      <c r="RZV32" s="48"/>
      <c r="RZW32" s="48"/>
      <c r="RZX32" s="48"/>
      <c r="RZY32" s="48"/>
      <c r="RZZ32" s="48"/>
      <c r="SAA32" s="49"/>
      <c r="SAB32" s="48"/>
      <c r="SAC32" s="48"/>
      <c r="SAD32" s="48"/>
      <c r="SAE32" s="48"/>
      <c r="SAF32" s="48"/>
      <c r="SAG32" s="48"/>
      <c r="SAH32" s="48"/>
      <c r="SAI32" s="48"/>
      <c r="SAJ32" s="48"/>
      <c r="SAK32" s="48"/>
      <c r="SAL32" s="48"/>
      <c r="SAM32" s="48"/>
      <c r="SAN32" s="48"/>
      <c r="SAO32" s="49"/>
      <c r="SAP32" s="48"/>
      <c r="SAQ32" s="48"/>
      <c r="SAR32" s="48"/>
      <c r="SAS32" s="48"/>
      <c r="SAT32" s="48"/>
      <c r="SAU32" s="48"/>
      <c r="SAV32" s="48"/>
      <c r="SAW32" s="48"/>
      <c r="SAX32" s="48"/>
      <c r="SAY32" s="48"/>
      <c r="SAZ32" s="48"/>
      <c r="SBA32" s="48"/>
      <c r="SBB32" s="48"/>
      <c r="SBC32" s="49"/>
      <c r="SBD32" s="48"/>
      <c r="SBE32" s="48"/>
      <c r="SBF32" s="48"/>
      <c r="SBG32" s="48"/>
      <c r="SBH32" s="48"/>
      <c r="SBI32" s="48"/>
      <c r="SBJ32" s="48"/>
      <c r="SBK32" s="48"/>
      <c r="SBL32" s="48"/>
      <c r="SBM32" s="48"/>
      <c r="SBN32" s="48"/>
      <c r="SBO32" s="48"/>
      <c r="SBP32" s="48"/>
      <c r="SBQ32" s="49"/>
      <c r="SBR32" s="48"/>
      <c r="SBS32" s="48"/>
      <c r="SBT32" s="48"/>
      <c r="SBU32" s="48"/>
      <c r="SBV32" s="48"/>
      <c r="SBW32" s="48"/>
      <c r="SBX32" s="48"/>
      <c r="SBY32" s="48"/>
      <c r="SBZ32" s="48"/>
      <c r="SCA32" s="48"/>
      <c r="SCB32" s="48"/>
      <c r="SCC32" s="48"/>
      <c r="SCD32" s="48"/>
      <c r="SCE32" s="49"/>
      <c r="SCF32" s="48"/>
      <c r="SCG32" s="48"/>
      <c r="SCH32" s="48"/>
      <c r="SCI32" s="48"/>
      <c r="SCJ32" s="48"/>
      <c r="SCK32" s="48"/>
      <c r="SCL32" s="48"/>
      <c r="SCM32" s="48"/>
      <c r="SCN32" s="48"/>
      <c r="SCO32" s="48"/>
      <c r="SCP32" s="48"/>
      <c r="SCQ32" s="48"/>
      <c r="SCR32" s="48"/>
      <c r="SCS32" s="49"/>
      <c r="SCT32" s="48"/>
      <c r="SCU32" s="48"/>
      <c r="SCV32" s="48"/>
      <c r="SCW32" s="48"/>
      <c r="SCX32" s="48"/>
      <c r="SCY32" s="48"/>
      <c r="SCZ32" s="48"/>
      <c r="SDA32" s="48"/>
      <c r="SDB32" s="48"/>
      <c r="SDC32" s="48"/>
      <c r="SDD32" s="48"/>
      <c r="SDE32" s="48"/>
      <c r="SDF32" s="48"/>
      <c r="SDG32" s="49"/>
      <c r="SDH32" s="48"/>
      <c r="SDI32" s="48"/>
      <c r="SDJ32" s="48"/>
      <c r="SDK32" s="48"/>
      <c r="SDL32" s="48"/>
      <c r="SDM32" s="48"/>
      <c r="SDN32" s="48"/>
      <c r="SDO32" s="48"/>
      <c r="SDP32" s="48"/>
      <c r="SDQ32" s="48"/>
      <c r="SDR32" s="48"/>
      <c r="SDS32" s="48"/>
      <c r="SDT32" s="48"/>
      <c r="SDU32" s="49"/>
      <c r="SDV32" s="48"/>
      <c r="SDW32" s="48"/>
      <c r="SDX32" s="48"/>
      <c r="SDY32" s="48"/>
      <c r="SDZ32" s="48"/>
      <c r="SEA32" s="48"/>
      <c r="SEB32" s="48"/>
      <c r="SEC32" s="48"/>
      <c r="SED32" s="48"/>
      <c r="SEE32" s="48"/>
      <c r="SEF32" s="48"/>
      <c r="SEG32" s="48"/>
      <c r="SEH32" s="48"/>
      <c r="SEI32" s="49"/>
      <c r="SEJ32" s="48"/>
      <c r="SEK32" s="48"/>
      <c r="SEL32" s="48"/>
      <c r="SEM32" s="48"/>
      <c r="SEN32" s="48"/>
      <c r="SEO32" s="48"/>
      <c r="SEP32" s="48"/>
      <c r="SEQ32" s="48"/>
      <c r="SER32" s="48"/>
      <c r="SES32" s="48"/>
      <c r="SET32" s="48"/>
      <c r="SEU32" s="48"/>
      <c r="SEV32" s="48"/>
      <c r="SEW32" s="49"/>
      <c r="SEX32" s="48"/>
      <c r="SEY32" s="48"/>
      <c r="SEZ32" s="48"/>
      <c r="SFA32" s="48"/>
      <c r="SFB32" s="48"/>
      <c r="SFC32" s="48"/>
      <c r="SFD32" s="48"/>
      <c r="SFE32" s="48"/>
      <c r="SFF32" s="48"/>
      <c r="SFG32" s="48"/>
      <c r="SFH32" s="48"/>
      <c r="SFI32" s="48"/>
      <c r="SFJ32" s="48"/>
      <c r="SFK32" s="49"/>
      <c r="SFL32" s="48"/>
      <c r="SFM32" s="48"/>
      <c r="SFN32" s="48"/>
      <c r="SFO32" s="48"/>
      <c r="SFP32" s="48"/>
      <c r="SFQ32" s="48"/>
      <c r="SFR32" s="48"/>
      <c r="SFS32" s="48"/>
      <c r="SFT32" s="48"/>
      <c r="SFU32" s="48"/>
      <c r="SFV32" s="48"/>
      <c r="SFW32" s="48"/>
      <c r="SFX32" s="48"/>
      <c r="SFY32" s="49"/>
      <c r="SFZ32" s="48"/>
      <c r="SGA32" s="48"/>
      <c r="SGB32" s="48"/>
      <c r="SGC32" s="48"/>
      <c r="SGD32" s="48"/>
      <c r="SGE32" s="48"/>
      <c r="SGF32" s="48"/>
      <c r="SGG32" s="48"/>
      <c r="SGH32" s="48"/>
      <c r="SGI32" s="48"/>
      <c r="SGJ32" s="48"/>
      <c r="SGK32" s="48"/>
      <c r="SGL32" s="48"/>
      <c r="SGM32" s="49"/>
      <c r="SGN32" s="48"/>
      <c r="SGO32" s="48"/>
      <c r="SGP32" s="48"/>
      <c r="SGQ32" s="48"/>
      <c r="SGR32" s="48"/>
      <c r="SGS32" s="48"/>
      <c r="SGT32" s="48"/>
      <c r="SGU32" s="48"/>
      <c r="SGV32" s="48"/>
      <c r="SGW32" s="48"/>
      <c r="SGX32" s="48"/>
      <c r="SGY32" s="48"/>
      <c r="SGZ32" s="48"/>
      <c r="SHA32" s="49"/>
      <c r="SHB32" s="48"/>
      <c r="SHC32" s="48"/>
      <c r="SHD32" s="48"/>
      <c r="SHE32" s="48"/>
      <c r="SHF32" s="48"/>
      <c r="SHG32" s="48"/>
      <c r="SHH32" s="48"/>
      <c r="SHI32" s="48"/>
      <c r="SHJ32" s="48"/>
      <c r="SHK32" s="48"/>
      <c r="SHL32" s="48"/>
      <c r="SHM32" s="48"/>
      <c r="SHN32" s="48"/>
      <c r="SHO32" s="49"/>
      <c r="SHP32" s="48"/>
      <c r="SHQ32" s="48"/>
      <c r="SHR32" s="48"/>
      <c r="SHS32" s="48"/>
      <c r="SHT32" s="48"/>
      <c r="SHU32" s="48"/>
      <c r="SHV32" s="48"/>
      <c r="SHW32" s="48"/>
      <c r="SHX32" s="48"/>
      <c r="SHY32" s="48"/>
      <c r="SHZ32" s="48"/>
      <c r="SIA32" s="48"/>
      <c r="SIB32" s="48"/>
      <c r="SIC32" s="49"/>
      <c r="SID32" s="48"/>
      <c r="SIE32" s="48"/>
      <c r="SIF32" s="48"/>
      <c r="SIG32" s="48"/>
      <c r="SIH32" s="48"/>
      <c r="SII32" s="48"/>
      <c r="SIJ32" s="48"/>
      <c r="SIK32" s="48"/>
      <c r="SIL32" s="48"/>
      <c r="SIM32" s="48"/>
      <c r="SIN32" s="48"/>
      <c r="SIO32" s="48"/>
      <c r="SIP32" s="48"/>
      <c r="SIQ32" s="49"/>
      <c r="SIR32" s="48"/>
      <c r="SIS32" s="48"/>
      <c r="SIT32" s="48"/>
      <c r="SIU32" s="48"/>
      <c r="SIV32" s="48"/>
      <c r="SIW32" s="48"/>
      <c r="SIX32" s="48"/>
      <c r="SIY32" s="48"/>
      <c r="SIZ32" s="48"/>
      <c r="SJA32" s="48"/>
      <c r="SJB32" s="48"/>
      <c r="SJC32" s="48"/>
      <c r="SJD32" s="48"/>
      <c r="SJE32" s="49"/>
      <c r="SJF32" s="48"/>
      <c r="SJG32" s="48"/>
      <c r="SJH32" s="48"/>
      <c r="SJI32" s="48"/>
      <c r="SJJ32" s="48"/>
      <c r="SJK32" s="48"/>
      <c r="SJL32" s="48"/>
      <c r="SJM32" s="48"/>
      <c r="SJN32" s="48"/>
      <c r="SJO32" s="48"/>
      <c r="SJP32" s="48"/>
      <c r="SJQ32" s="48"/>
      <c r="SJR32" s="48"/>
      <c r="SJS32" s="49"/>
      <c r="SJT32" s="48"/>
      <c r="SJU32" s="48"/>
      <c r="SJV32" s="48"/>
      <c r="SJW32" s="48"/>
      <c r="SJX32" s="48"/>
      <c r="SJY32" s="48"/>
      <c r="SJZ32" s="48"/>
      <c r="SKA32" s="48"/>
      <c r="SKB32" s="48"/>
      <c r="SKC32" s="48"/>
      <c r="SKD32" s="48"/>
      <c r="SKE32" s="48"/>
      <c r="SKF32" s="48"/>
      <c r="SKG32" s="49"/>
      <c r="SKH32" s="48"/>
      <c r="SKI32" s="48"/>
      <c r="SKJ32" s="48"/>
      <c r="SKK32" s="48"/>
      <c r="SKL32" s="48"/>
      <c r="SKM32" s="48"/>
      <c r="SKN32" s="48"/>
      <c r="SKO32" s="48"/>
      <c r="SKP32" s="48"/>
      <c r="SKQ32" s="48"/>
      <c r="SKR32" s="48"/>
      <c r="SKS32" s="48"/>
      <c r="SKT32" s="48"/>
      <c r="SKU32" s="49"/>
      <c r="SKV32" s="48"/>
      <c r="SKW32" s="48"/>
      <c r="SKX32" s="48"/>
      <c r="SKY32" s="48"/>
      <c r="SKZ32" s="48"/>
      <c r="SLA32" s="48"/>
      <c r="SLB32" s="48"/>
      <c r="SLC32" s="48"/>
      <c r="SLD32" s="48"/>
      <c r="SLE32" s="48"/>
      <c r="SLF32" s="48"/>
      <c r="SLG32" s="48"/>
      <c r="SLH32" s="48"/>
      <c r="SLI32" s="49"/>
      <c r="SLJ32" s="48"/>
      <c r="SLK32" s="48"/>
      <c r="SLL32" s="48"/>
      <c r="SLM32" s="48"/>
      <c r="SLN32" s="48"/>
      <c r="SLO32" s="48"/>
      <c r="SLP32" s="48"/>
      <c r="SLQ32" s="48"/>
      <c r="SLR32" s="48"/>
      <c r="SLS32" s="48"/>
      <c r="SLT32" s="48"/>
      <c r="SLU32" s="48"/>
      <c r="SLV32" s="48"/>
      <c r="SLW32" s="49"/>
      <c r="SLX32" s="48"/>
      <c r="SLY32" s="48"/>
      <c r="SLZ32" s="48"/>
      <c r="SMA32" s="48"/>
      <c r="SMB32" s="48"/>
      <c r="SMC32" s="48"/>
      <c r="SMD32" s="48"/>
      <c r="SME32" s="48"/>
      <c r="SMF32" s="48"/>
      <c r="SMG32" s="48"/>
      <c r="SMH32" s="48"/>
      <c r="SMI32" s="48"/>
      <c r="SMJ32" s="48"/>
      <c r="SMK32" s="49"/>
      <c r="SML32" s="48"/>
      <c r="SMM32" s="48"/>
      <c r="SMN32" s="48"/>
      <c r="SMO32" s="48"/>
      <c r="SMP32" s="48"/>
      <c r="SMQ32" s="48"/>
      <c r="SMR32" s="48"/>
      <c r="SMS32" s="48"/>
      <c r="SMT32" s="48"/>
      <c r="SMU32" s="48"/>
      <c r="SMV32" s="48"/>
      <c r="SMW32" s="48"/>
      <c r="SMX32" s="48"/>
      <c r="SMY32" s="49"/>
      <c r="SMZ32" s="48"/>
      <c r="SNA32" s="48"/>
      <c r="SNB32" s="48"/>
      <c r="SNC32" s="48"/>
      <c r="SND32" s="48"/>
      <c r="SNE32" s="48"/>
      <c r="SNF32" s="48"/>
      <c r="SNG32" s="48"/>
      <c r="SNH32" s="48"/>
      <c r="SNI32" s="48"/>
      <c r="SNJ32" s="48"/>
      <c r="SNK32" s="48"/>
      <c r="SNL32" s="48"/>
      <c r="SNM32" s="49"/>
      <c r="SNN32" s="48"/>
      <c r="SNO32" s="48"/>
      <c r="SNP32" s="48"/>
      <c r="SNQ32" s="48"/>
      <c r="SNR32" s="48"/>
      <c r="SNS32" s="48"/>
      <c r="SNT32" s="48"/>
      <c r="SNU32" s="48"/>
      <c r="SNV32" s="48"/>
      <c r="SNW32" s="48"/>
      <c r="SNX32" s="48"/>
      <c r="SNY32" s="48"/>
      <c r="SNZ32" s="48"/>
      <c r="SOA32" s="49"/>
      <c r="SOB32" s="48"/>
      <c r="SOC32" s="48"/>
      <c r="SOD32" s="48"/>
      <c r="SOE32" s="48"/>
      <c r="SOF32" s="48"/>
      <c r="SOG32" s="48"/>
      <c r="SOH32" s="48"/>
      <c r="SOI32" s="48"/>
      <c r="SOJ32" s="48"/>
      <c r="SOK32" s="48"/>
      <c r="SOL32" s="48"/>
      <c r="SOM32" s="48"/>
      <c r="SON32" s="48"/>
      <c r="SOO32" s="49"/>
      <c r="SOP32" s="48"/>
      <c r="SOQ32" s="48"/>
      <c r="SOR32" s="48"/>
      <c r="SOS32" s="48"/>
      <c r="SOT32" s="48"/>
      <c r="SOU32" s="48"/>
      <c r="SOV32" s="48"/>
      <c r="SOW32" s="48"/>
      <c r="SOX32" s="48"/>
      <c r="SOY32" s="48"/>
      <c r="SOZ32" s="48"/>
      <c r="SPA32" s="48"/>
      <c r="SPB32" s="48"/>
      <c r="SPC32" s="49"/>
      <c r="SPD32" s="48"/>
      <c r="SPE32" s="48"/>
      <c r="SPF32" s="48"/>
      <c r="SPG32" s="48"/>
      <c r="SPH32" s="48"/>
      <c r="SPI32" s="48"/>
      <c r="SPJ32" s="48"/>
      <c r="SPK32" s="48"/>
      <c r="SPL32" s="48"/>
      <c r="SPM32" s="48"/>
      <c r="SPN32" s="48"/>
      <c r="SPO32" s="48"/>
      <c r="SPP32" s="48"/>
      <c r="SPQ32" s="49"/>
      <c r="SPR32" s="48"/>
      <c r="SPS32" s="48"/>
      <c r="SPT32" s="48"/>
      <c r="SPU32" s="48"/>
      <c r="SPV32" s="48"/>
      <c r="SPW32" s="48"/>
      <c r="SPX32" s="48"/>
      <c r="SPY32" s="48"/>
      <c r="SPZ32" s="48"/>
      <c r="SQA32" s="48"/>
      <c r="SQB32" s="48"/>
      <c r="SQC32" s="48"/>
      <c r="SQD32" s="48"/>
      <c r="SQE32" s="49"/>
      <c r="SQF32" s="48"/>
      <c r="SQG32" s="48"/>
      <c r="SQH32" s="48"/>
      <c r="SQI32" s="48"/>
      <c r="SQJ32" s="48"/>
      <c r="SQK32" s="48"/>
      <c r="SQL32" s="48"/>
      <c r="SQM32" s="48"/>
      <c r="SQN32" s="48"/>
      <c r="SQO32" s="48"/>
      <c r="SQP32" s="48"/>
      <c r="SQQ32" s="48"/>
      <c r="SQR32" s="48"/>
      <c r="SQS32" s="49"/>
      <c r="SQT32" s="48"/>
      <c r="SQU32" s="48"/>
      <c r="SQV32" s="48"/>
      <c r="SQW32" s="48"/>
      <c r="SQX32" s="48"/>
      <c r="SQY32" s="48"/>
      <c r="SQZ32" s="48"/>
      <c r="SRA32" s="48"/>
      <c r="SRB32" s="48"/>
      <c r="SRC32" s="48"/>
      <c r="SRD32" s="48"/>
      <c r="SRE32" s="48"/>
      <c r="SRF32" s="48"/>
      <c r="SRG32" s="49"/>
      <c r="SRH32" s="48"/>
      <c r="SRI32" s="48"/>
      <c r="SRJ32" s="48"/>
      <c r="SRK32" s="48"/>
      <c r="SRL32" s="48"/>
      <c r="SRM32" s="48"/>
      <c r="SRN32" s="48"/>
      <c r="SRO32" s="48"/>
      <c r="SRP32" s="48"/>
      <c r="SRQ32" s="48"/>
      <c r="SRR32" s="48"/>
      <c r="SRS32" s="48"/>
      <c r="SRT32" s="48"/>
      <c r="SRU32" s="49"/>
      <c r="SRV32" s="48"/>
      <c r="SRW32" s="48"/>
      <c r="SRX32" s="48"/>
      <c r="SRY32" s="48"/>
      <c r="SRZ32" s="48"/>
      <c r="SSA32" s="48"/>
      <c r="SSB32" s="48"/>
      <c r="SSC32" s="48"/>
      <c r="SSD32" s="48"/>
      <c r="SSE32" s="48"/>
      <c r="SSF32" s="48"/>
      <c r="SSG32" s="48"/>
      <c r="SSH32" s="48"/>
      <c r="SSI32" s="49"/>
      <c r="SSJ32" s="48"/>
      <c r="SSK32" s="48"/>
      <c r="SSL32" s="48"/>
      <c r="SSM32" s="48"/>
      <c r="SSN32" s="48"/>
      <c r="SSO32" s="48"/>
      <c r="SSP32" s="48"/>
      <c r="SSQ32" s="48"/>
      <c r="SSR32" s="48"/>
      <c r="SSS32" s="48"/>
      <c r="SST32" s="48"/>
      <c r="SSU32" s="48"/>
      <c r="SSV32" s="48"/>
      <c r="SSW32" s="49"/>
      <c r="SSX32" s="48"/>
      <c r="SSY32" s="48"/>
      <c r="SSZ32" s="48"/>
      <c r="STA32" s="48"/>
      <c r="STB32" s="48"/>
      <c r="STC32" s="48"/>
      <c r="STD32" s="48"/>
      <c r="STE32" s="48"/>
      <c r="STF32" s="48"/>
      <c r="STG32" s="48"/>
      <c r="STH32" s="48"/>
      <c r="STI32" s="48"/>
      <c r="STJ32" s="48"/>
      <c r="STK32" s="49"/>
      <c r="STL32" s="48"/>
      <c r="STM32" s="48"/>
      <c r="STN32" s="48"/>
      <c r="STO32" s="48"/>
      <c r="STP32" s="48"/>
      <c r="STQ32" s="48"/>
      <c r="STR32" s="48"/>
      <c r="STS32" s="48"/>
      <c r="STT32" s="48"/>
      <c r="STU32" s="48"/>
      <c r="STV32" s="48"/>
      <c r="STW32" s="48"/>
      <c r="STX32" s="48"/>
      <c r="STY32" s="49"/>
      <c r="STZ32" s="48"/>
      <c r="SUA32" s="48"/>
      <c r="SUB32" s="48"/>
      <c r="SUC32" s="48"/>
      <c r="SUD32" s="48"/>
      <c r="SUE32" s="48"/>
      <c r="SUF32" s="48"/>
      <c r="SUG32" s="48"/>
      <c r="SUH32" s="48"/>
      <c r="SUI32" s="48"/>
      <c r="SUJ32" s="48"/>
      <c r="SUK32" s="48"/>
      <c r="SUL32" s="48"/>
      <c r="SUM32" s="49"/>
      <c r="SUN32" s="48"/>
      <c r="SUO32" s="48"/>
      <c r="SUP32" s="48"/>
      <c r="SUQ32" s="48"/>
      <c r="SUR32" s="48"/>
      <c r="SUS32" s="48"/>
      <c r="SUT32" s="48"/>
      <c r="SUU32" s="48"/>
      <c r="SUV32" s="48"/>
      <c r="SUW32" s="48"/>
      <c r="SUX32" s="48"/>
      <c r="SUY32" s="48"/>
      <c r="SUZ32" s="48"/>
      <c r="SVA32" s="49"/>
      <c r="SVB32" s="48"/>
      <c r="SVC32" s="48"/>
      <c r="SVD32" s="48"/>
      <c r="SVE32" s="48"/>
      <c r="SVF32" s="48"/>
      <c r="SVG32" s="48"/>
      <c r="SVH32" s="48"/>
      <c r="SVI32" s="48"/>
      <c r="SVJ32" s="48"/>
      <c r="SVK32" s="48"/>
      <c r="SVL32" s="48"/>
      <c r="SVM32" s="48"/>
      <c r="SVN32" s="48"/>
      <c r="SVO32" s="49"/>
      <c r="SVP32" s="48"/>
      <c r="SVQ32" s="48"/>
      <c r="SVR32" s="48"/>
      <c r="SVS32" s="48"/>
      <c r="SVT32" s="48"/>
      <c r="SVU32" s="48"/>
      <c r="SVV32" s="48"/>
      <c r="SVW32" s="48"/>
      <c r="SVX32" s="48"/>
      <c r="SVY32" s="48"/>
      <c r="SVZ32" s="48"/>
      <c r="SWA32" s="48"/>
      <c r="SWB32" s="48"/>
      <c r="SWC32" s="49"/>
      <c r="SWD32" s="48"/>
      <c r="SWE32" s="48"/>
      <c r="SWF32" s="48"/>
      <c r="SWG32" s="48"/>
      <c r="SWH32" s="48"/>
      <c r="SWI32" s="48"/>
      <c r="SWJ32" s="48"/>
      <c r="SWK32" s="48"/>
      <c r="SWL32" s="48"/>
      <c r="SWM32" s="48"/>
      <c r="SWN32" s="48"/>
      <c r="SWO32" s="48"/>
      <c r="SWP32" s="48"/>
      <c r="SWQ32" s="49"/>
      <c r="SWR32" s="48"/>
      <c r="SWS32" s="48"/>
      <c r="SWT32" s="48"/>
      <c r="SWU32" s="48"/>
      <c r="SWV32" s="48"/>
      <c r="SWW32" s="48"/>
      <c r="SWX32" s="48"/>
      <c r="SWY32" s="48"/>
      <c r="SWZ32" s="48"/>
      <c r="SXA32" s="48"/>
      <c r="SXB32" s="48"/>
      <c r="SXC32" s="48"/>
      <c r="SXD32" s="48"/>
      <c r="SXE32" s="49"/>
      <c r="SXF32" s="48"/>
      <c r="SXG32" s="48"/>
      <c r="SXH32" s="48"/>
      <c r="SXI32" s="48"/>
      <c r="SXJ32" s="48"/>
      <c r="SXK32" s="48"/>
      <c r="SXL32" s="48"/>
      <c r="SXM32" s="48"/>
      <c r="SXN32" s="48"/>
      <c r="SXO32" s="48"/>
      <c r="SXP32" s="48"/>
      <c r="SXQ32" s="48"/>
      <c r="SXR32" s="48"/>
      <c r="SXS32" s="49"/>
      <c r="SXT32" s="48"/>
      <c r="SXU32" s="48"/>
      <c r="SXV32" s="48"/>
      <c r="SXW32" s="48"/>
      <c r="SXX32" s="48"/>
      <c r="SXY32" s="48"/>
      <c r="SXZ32" s="48"/>
      <c r="SYA32" s="48"/>
      <c r="SYB32" s="48"/>
      <c r="SYC32" s="48"/>
      <c r="SYD32" s="48"/>
      <c r="SYE32" s="48"/>
      <c r="SYF32" s="48"/>
      <c r="SYG32" s="49"/>
      <c r="SYH32" s="48"/>
      <c r="SYI32" s="48"/>
      <c r="SYJ32" s="48"/>
      <c r="SYK32" s="48"/>
      <c r="SYL32" s="48"/>
      <c r="SYM32" s="48"/>
      <c r="SYN32" s="48"/>
      <c r="SYO32" s="48"/>
      <c r="SYP32" s="48"/>
      <c r="SYQ32" s="48"/>
      <c r="SYR32" s="48"/>
      <c r="SYS32" s="48"/>
      <c r="SYT32" s="48"/>
      <c r="SYU32" s="49"/>
      <c r="SYV32" s="48"/>
      <c r="SYW32" s="48"/>
      <c r="SYX32" s="48"/>
      <c r="SYY32" s="48"/>
      <c r="SYZ32" s="48"/>
      <c r="SZA32" s="48"/>
      <c r="SZB32" s="48"/>
      <c r="SZC32" s="48"/>
      <c r="SZD32" s="48"/>
      <c r="SZE32" s="48"/>
      <c r="SZF32" s="48"/>
      <c r="SZG32" s="48"/>
      <c r="SZH32" s="48"/>
      <c r="SZI32" s="49"/>
      <c r="SZJ32" s="48"/>
      <c r="SZK32" s="48"/>
      <c r="SZL32" s="48"/>
      <c r="SZM32" s="48"/>
      <c r="SZN32" s="48"/>
      <c r="SZO32" s="48"/>
      <c r="SZP32" s="48"/>
      <c r="SZQ32" s="48"/>
      <c r="SZR32" s="48"/>
      <c r="SZS32" s="48"/>
      <c r="SZT32" s="48"/>
      <c r="SZU32" s="48"/>
      <c r="SZV32" s="48"/>
      <c r="SZW32" s="49"/>
      <c r="SZX32" s="48"/>
      <c r="SZY32" s="48"/>
      <c r="SZZ32" s="48"/>
      <c r="TAA32" s="48"/>
      <c r="TAB32" s="48"/>
      <c r="TAC32" s="48"/>
      <c r="TAD32" s="48"/>
      <c r="TAE32" s="48"/>
      <c r="TAF32" s="48"/>
      <c r="TAG32" s="48"/>
      <c r="TAH32" s="48"/>
      <c r="TAI32" s="48"/>
      <c r="TAJ32" s="48"/>
      <c r="TAK32" s="49"/>
      <c r="TAL32" s="48"/>
      <c r="TAM32" s="48"/>
      <c r="TAN32" s="48"/>
      <c r="TAO32" s="48"/>
      <c r="TAP32" s="48"/>
      <c r="TAQ32" s="48"/>
      <c r="TAR32" s="48"/>
      <c r="TAS32" s="48"/>
      <c r="TAT32" s="48"/>
      <c r="TAU32" s="48"/>
      <c r="TAV32" s="48"/>
      <c r="TAW32" s="48"/>
      <c r="TAX32" s="48"/>
      <c r="TAY32" s="49"/>
      <c r="TAZ32" s="48"/>
      <c r="TBA32" s="48"/>
      <c r="TBB32" s="48"/>
      <c r="TBC32" s="48"/>
      <c r="TBD32" s="48"/>
      <c r="TBE32" s="48"/>
      <c r="TBF32" s="48"/>
      <c r="TBG32" s="48"/>
      <c r="TBH32" s="48"/>
      <c r="TBI32" s="48"/>
      <c r="TBJ32" s="48"/>
      <c r="TBK32" s="48"/>
      <c r="TBL32" s="48"/>
      <c r="TBM32" s="49"/>
      <c r="TBN32" s="48"/>
      <c r="TBO32" s="48"/>
      <c r="TBP32" s="48"/>
      <c r="TBQ32" s="48"/>
      <c r="TBR32" s="48"/>
      <c r="TBS32" s="48"/>
      <c r="TBT32" s="48"/>
      <c r="TBU32" s="48"/>
      <c r="TBV32" s="48"/>
      <c r="TBW32" s="48"/>
      <c r="TBX32" s="48"/>
      <c r="TBY32" s="48"/>
      <c r="TBZ32" s="48"/>
      <c r="TCA32" s="49"/>
      <c r="TCB32" s="48"/>
      <c r="TCC32" s="48"/>
      <c r="TCD32" s="48"/>
      <c r="TCE32" s="48"/>
      <c r="TCF32" s="48"/>
      <c r="TCG32" s="48"/>
      <c r="TCH32" s="48"/>
      <c r="TCI32" s="48"/>
      <c r="TCJ32" s="48"/>
      <c r="TCK32" s="48"/>
      <c r="TCL32" s="48"/>
      <c r="TCM32" s="48"/>
      <c r="TCN32" s="48"/>
      <c r="TCO32" s="49"/>
      <c r="TCP32" s="48"/>
      <c r="TCQ32" s="48"/>
      <c r="TCR32" s="48"/>
      <c r="TCS32" s="48"/>
      <c r="TCT32" s="48"/>
      <c r="TCU32" s="48"/>
      <c r="TCV32" s="48"/>
      <c r="TCW32" s="48"/>
      <c r="TCX32" s="48"/>
      <c r="TCY32" s="48"/>
      <c r="TCZ32" s="48"/>
      <c r="TDA32" s="48"/>
      <c r="TDB32" s="48"/>
      <c r="TDC32" s="49"/>
      <c r="TDD32" s="48"/>
      <c r="TDE32" s="48"/>
      <c r="TDF32" s="48"/>
      <c r="TDG32" s="48"/>
      <c r="TDH32" s="48"/>
      <c r="TDI32" s="48"/>
      <c r="TDJ32" s="48"/>
      <c r="TDK32" s="48"/>
      <c r="TDL32" s="48"/>
      <c r="TDM32" s="48"/>
      <c r="TDN32" s="48"/>
      <c r="TDO32" s="48"/>
      <c r="TDP32" s="48"/>
      <c r="TDQ32" s="49"/>
      <c r="TDR32" s="48"/>
      <c r="TDS32" s="48"/>
      <c r="TDT32" s="48"/>
      <c r="TDU32" s="48"/>
      <c r="TDV32" s="48"/>
      <c r="TDW32" s="48"/>
      <c r="TDX32" s="48"/>
      <c r="TDY32" s="48"/>
      <c r="TDZ32" s="48"/>
      <c r="TEA32" s="48"/>
      <c r="TEB32" s="48"/>
      <c r="TEC32" s="48"/>
      <c r="TED32" s="48"/>
      <c r="TEE32" s="49"/>
      <c r="TEF32" s="48"/>
      <c r="TEG32" s="48"/>
      <c r="TEH32" s="48"/>
      <c r="TEI32" s="48"/>
      <c r="TEJ32" s="48"/>
      <c r="TEK32" s="48"/>
      <c r="TEL32" s="48"/>
      <c r="TEM32" s="48"/>
      <c r="TEN32" s="48"/>
      <c r="TEO32" s="48"/>
      <c r="TEP32" s="48"/>
      <c r="TEQ32" s="48"/>
      <c r="TER32" s="48"/>
      <c r="TES32" s="49"/>
      <c r="TET32" s="48"/>
      <c r="TEU32" s="48"/>
      <c r="TEV32" s="48"/>
      <c r="TEW32" s="48"/>
      <c r="TEX32" s="48"/>
      <c r="TEY32" s="48"/>
      <c r="TEZ32" s="48"/>
      <c r="TFA32" s="48"/>
      <c r="TFB32" s="48"/>
      <c r="TFC32" s="48"/>
      <c r="TFD32" s="48"/>
      <c r="TFE32" s="48"/>
      <c r="TFF32" s="48"/>
      <c r="TFG32" s="49"/>
      <c r="TFH32" s="48"/>
      <c r="TFI32" s="48"/>
      <c r="TFJ32" s="48"/>
      <c r="TFK32" s="48"/>
      <c r="TFL32" s="48"/>
      <c r="TFM32" s="48"/>
      <c r="TFN32" s="48"/>
      <c r="TFO32" s="48"/>
      <c r="TFP32" s="48"/>
      <c r="TFQ32" s="48"/>
      <c r="TFR32" s="48"/>
      <c r="TFS32" s="48"/>
      <c r="TFT32" s="48"/>
      <c r="TFU32" s="49"/>
      <c r="TFV32" s="48"/>
      <c r="TFW32" s="48"/>
      <c r="TFX32" s="48"/>
      <c r="TFY32" s="48"/>
      <c r="TFZ32" s="48"/>
      <c r="TGA32" s="48"/>
      <c r="TGB32" s="48"/>
      <c r="TGC32" s="48"/>
      <c r="TGD32" s="48"/>
      <c r="TGE32" s="48"/>
      <c r="TGF32" s="48"/>
      <c r="TGG32" s="48"/>
      <c r="TGH32" s="48"/>
      <c r="TGI32" s="49"/>
      <c r="TGJ32" s="48"/>
      <c r="TGK32" s="48"/>
      <c r="TGL32" s="48"/>
      <c r="TGM32" s="48"/>
      <c r="TGN32" s="48"/>
      <c r="TGO32" s="48"/>
      <c r="TGP32" s="48"/>
      <c r="TGQ32" s="48"/>
      <c r="TGR32" s="48"/>
      <c r="TGS32" s="48"/>
      <c r="TGT32" s="48"/>
      <c r="TGU32" s="48"/>
      <c r="TGV32" s="48"/>
      <c r="TGW32" s="49"/>
      <c r="TGX32" s="48"/>
      <c r="TGY32" s="48"/>
      <c r="TGZ32" s="48"/>
      <c r="THA32" s="48"/>
      <c r="THB32" s="48"/>
      <c r="THC32" s="48"/>
      <c r="THD32" s="48"/>
      <c r="THE32" s="48"/>
      <c r="THF32" s="48"/>
      <c r="THG32" s="48"/>
      <c r="THH32" s="48"/>
      <c r="THI32" s="48"/>
      <c r="THJ32" s="48"/>
      <c r="THK32" s="49"/>
      <c r="THL32" s="48"/>
      <c r="THM32" s="48"/>
      <c r="THN32" s="48"/>
      <c r="THO32" s="48"/>
      <c r="THP32" s="48"/>
      <c r="THQ32" s="48"/>
      <c r="THR32" s="48"/>
      <c r="THS32" s="48"/>
      <c r="THT32" s="48"/>
      <c r="THU32" s="48"/>
      <c r="THV32" s="48"/>
      <c r="THW32" s="48"/>
      <c r="THX32" s="48"/>
      <c r="THY32" s="49"/>
      <c r="THZ32" s="48"/>
      <c r="TIA32" s="48"/>
      <c r="TIB32" s="48"/>
      <c r="TIC32" s="48"/>
      <c r="TID32" s="48"/>
      <c r="TIE32" s="48"/>
      <c r="TIF32" s="48"/>
      <c r="TIG32" s="48"/>
      <c r="TIH32" s="48"/>
      <c r="TII32" s="48"/>
      <c r="TIJ32" s="48"/>
      <c r="TIK32" s="48"/>
      <c r="TIL32" s="48"/>
      <c r="TIM32" s="49"/>
      <c r="TIN32" s="48"/>
      <c r="TIO32" s="48"/>
      <c r="TIP32" s="48"/>
      <c r="TIQ32" s="48"/>
      <c r="TIR32" s="48"/>
      <c r="TIS32" s="48"/>
      <c r="TIT32" s="48"/>
      <c r="TIU32" s="48"/>
      <c r="TIV32" s="48"/>
      <c r="TIW32" s="48"/>
      <c r="TIX32" s="48"/>
      <c r="TIY32" s="48"/>
      <c r="TIZ32" s="48"/>
      <c r="TJA32" s="49"/>
      <c r="TJB32" s="48"/>
      <c r="TJC32" s="48"/>
      <c r="TJD32" s="48"/>
      <c r="TJE32" s="48"/>
      <c r="TJF32" s="48"/>
      <c r="TJG32" s="48"/>
      <c r="TJH32" s="48"/>
      <c r="TJI32" s="48"/>
      <c r="TJJ32" s="48"/>
      <c r="TJK32" s="48"/>
      <c r="TJL32" s="48"/>
      <c r="TJM32" s="48"/>
      <c r="TJN32" s="48"/>
      <c r="TJO32" s="49"/>
      <c r="TJP32" s="48"/>
      <c r="TJQ32" s="48"/>
      <c r="TJR32" s="48"/>
      <c r="TJS32" s="48"/>
      <c r="TJT32" s="48"/>
      <c r="TJU32" s="48"/>
      <c r="TJV32" s="48"/>
      <c r="TJW32" s="48"/>
      <c r="TJX32" s="48"/>
      <c r="TJY32" s="48"/>
      <c r="TJZ32" s="48"/>
      <c r="TKA32" s="48"/>
      <c r="TKB32" s="48"/>
      <c r="TKC32" s="49"/>
      <c r="TKD32" s="48"/>
      <c r="TKE32" s="48"/>
      <c r="TKF32" s="48"/>
      <c r="TKG32" s="48"/>
      <c r="TKH32" s="48"/>
      <c r="TKI32" s="48"/>
      <c r="TKJ32" s="48"/>
      <c r="TKK32" s="48"/>
      <c r="TKL32" s="48"/>
      <c r="TKM32" s="48"/>
      <c r="TKN32" s="48"/>
      <c r="TKO32" s="48"/>
      <c r="TKP32" s="48"/>
      <c r="TKQ32" s="49"/>
      <c r="TKR32" s="48"/>
      <c r="TKS32" s="48"/>
      <c r="TKT32" s="48"/>
      <c r="TKU32" s="48"/>
      <c r="TKV32" s="48"/>
      <c r="TKW32" s="48"/>
      <c r="TKX32" s="48"/>
      <c r="TKY32" s="48"/>
      <c r="TKZ32" s="48"/>
      <c r="TLA32" s="48"/>
      <c r="TLB32" s="48"/>
      <c r="TLC32" s="48"/>
      <c r="TLD32" s="48"/>
      <c r="TLE32" s="49"/>
      <c r="TLF32" s="48"/>
      <c r="TLG32" s="48"/>
      <c r="TLH32" s="48"/>
      <c r="TLI32" s="48"/>
      <c r="TLJ32" s="48"/>
      <c r="TLK32" s="48"/>
      <c r="TLL32" s="48"/>
      <c r="TLM32" s="48"/>
      <c r="TLN32" s="48"/>
      <c r="TLO32" s="48"/>
      <c r="TLP32" s="48"/>
      <c r="TLQ32" s="48"/>
      <c r="TLR32" s="48"/>
      <c r="TLS32" s="49"/>
      <c r="TLT32" s="48"/>
      <c r="TLU32" s="48"/>
      <c r="TLV32" s="48"/>
      <c r="TLW32" s="48"/>
      <c r="TLX32" s="48"/>
      <c r="TLY32" s="48"/>
      <c r="TLZ32" s="48"/>
      <c r="TMA32" s="48"/>
      <c r="TMB32" s="48"/>
      <c r="TMC32" s="48"/>
      <c r="TMD32" s="48"/>
      <c r="TME32" s="48"/>
      <c r="TMF32" s="48"/>
      <c r="TMG32" s="49"/>
      <c r="TMH32" s="48"/>
      <c r="TMI32" s="48"/>
      <c r="TMJ32" s="48"/>
      <c r="TMK32" s="48"/>
      <c r="TML32" s="48"/>
      <c r="TMM32" s="48"/>
      <c r="TMN32" s="48"/>
      <c r="TMO32" s="48"/>
      <c r="TMP32" s="48"/>
      <c r="TMQ32" s="48"/>
      <c r="TMR32" s="48"/>
      <c r="TMS32" s="48"/>
      <c r="TMT32" s="48"/>
      <c r="TMU32" s="49"/>
      <c r="TMV32" s="48"/>
      <c r="TMW32" s="48"/>
      <c r="TMX32" s="48"/>
      <c r="TMY32" s="48"/>
      <c r="TMZ32" s="48"/>
      <c r="TNA32" s="48"/>
      <c r="TNB32" s="48"/>
      <c r="TNC32" s="48"/>
      <c r="TND32" s="48"/>
      <c r="TNE32" s="48"/>
      <c r="TNF32" s="48"/>
      <c r="TNG32" s="48"/>
      <c r="TNH32" s="48"/>
      <c r="TNI32" s="49"/>
      <c r="TNJ32" s="48"/>
      <c r="TNK32" s="48"/>
      <c r="TNL32" s="48"/>
      <c r="TNM32" s="48"/>
      <c r="TNN32" s="48"/>
      <c r="TNO32" s="48"/>
      <c r="TNP32" s="48"/>
      <c r="TNQ32" s="48"/>
      <c r="TNR32" s="48"/>
      <c r="TNS32" s="48"/>
      <c r="TNT32" s="48"/>
      <c r="TNU32" s="48"/>
      <c r="TNV32" s="48"/>
      <c r="TNW32" s="49"/>
      <c r="TNX32" s="48"/>
      <c r="TNY32" s="48"/>
      <c r="TNZ32" s="48"/>
      <c r="TOA32" s="48"/>
      <c r="TOB32" s="48"/>
      <c r="TOC32" s="48"/>
      <c r="TOD32" s="48"/>
      <c r="TOE32" s="48"/>
      <c r="TOF32" s="48"/>
      <c r="TOG32" s="48"/>
      <c r="TOH32" s="48"/>
      <c r="TOI32" s="48"/>
      <c r="TOJ32" s="48"/>
      <c r="TOK32" s="49"/>
      <c r="TOL32" s="48"/>
      <c r="TOM32" s="48"/>
      <c r="TON32" s="48"/>
      <c r="TOO32" s="48"/>
      <c r="TOP32" s="48"/>
      <c r="TOQ32" s="48"/>
      <c r="TOR32" s="48"/>
      <c r="TOS32" s="48"/>
      <c r="TOT32" s="48"/>
      <c r="TOU32" s="48"/>
      <c r="TOV32" s="48"/>
      <c r="TOW32" s="48"/>
      <c r="TOX32" s="48"/>
      <c r="TOY32" s="49"/>
      <c r="TOZ32" s="48"/>
      <c r="TPA32" s="48"/>
      <c r="TPB32" s="48"/>
      <c r="TPC32" s="48"/>
      <c r="TPD32" s="48"/>
      <c r="TPE32" s="48"/>
      <c r="TPF32" s="48"/>
      <c r="TPG32" s="48"/>
      <c r="TPH32" s="48"/>
      <c r="TPI32" s="48"/>
      <c r="TPJ32" s="48"/>
      <c r="TPK32" s="48"/>
      <c r="TPL32" s="48"/>
      <c r="TPM32" s="49"/>
      <c r="TPN32" s="48"/>
      <c r="TPO32" s="48"/>
      <c r="TPP32" s="48"/>
      <c r="TPQ32" s="48"/>
      <c r="TPR32" s="48"/>
      <c r="TPS32" s="48"/>
      <c r="TPT32" s="48"/>
      <c r="TPU32" s="48"/>
      <c r="TPV32" s="48"/>
      <c r="TPW32" s="48"/>
      <c r="TPX32" s="48"/>
      <c r="TPY32" s="48"/>
      <c r="TPZ32" s="48"/>
      <c r="TQA32" s="49"/>
      <c r="TQB32" s="48"/>
      <c r="TQC32" s="48"/>
      <c r="TQD32" s="48"/>
      <c r="TQE32" s="48"/>
      <c r="TQF32" s="48"/>
      <c r="TQG32" s="48"/>
      <c r="TQH32" s="48"/>
      <c r="TQI32" s="48"/>
      <c r="TQJ32" s="48"/>
      <c r="TQK32" s="48"/>
      <c r="TQL32" s="48"/>
      <c r="TQM32" s="48"/>
      <c r="TQN32" s="48"/>
      <c r="TQO32" s="49"/>
      <c r="TQP32" s="48"/>
      <c r="TQQ32" s="48"/>
      <c r="TQR32" s="48"/>
      <c r="TQS32" s="48"/>
      <c r="TQT32" s="48"/>
      <c r="TQU32" s="48"/>
      <c r="TQV32" s="48"/>
      <c r="TQW32" s="48"/>
      <c r="TQX32" s="48"/>
      <c r="TQY32" s="48"/>
      <c r="TQZ32" s="48"/>
      <c r="TRA32" s="48"/>
      <c r="TRB32" s="48"/>
      <c r="TRC32" s="49"/>
      <c r="TRD32" s="48"/>
      <c r="TRE32" s="48"/>
      <c r="TRF32" s="48"/>
      <c r="TRG32" s="48"/>
      <c r="TRH32" s="48"/>
      <c r="TRI32" s="48"/>
      <c r="TRJ32" s="48"/>
      <c r="TRK32" s="48"/>
      <c r="TRL32" s="48"/>
      <c r="TRM32" s="48"/>
      <c r="TRN32" s="48"/>
      <c r="TRO32" s="48"/>
      <c r="TRP32" s="48"/>
      <c r="TRQ32" s="49"/>
      <c r="TRR32" s="48"/>
      <c r="TRS32" s="48"/>
      <c r="TRT32" s="48"/>
      <c r="TRU32" s="48"/>
      <c r="TRV32" s="48"/>
      <c r="TRW32" s="48"/>
      <c r="TRX32" s="48"/>
      <c r="TRY32" s="48"/>
      <c r="TRZ32" s="48"/>
      <c r="TSA32" s="48"/>
      <c r="TSB32" s="48"/>
      <c r="TSC32" s="48"/>
      <c r="TSD32" s="48"/>
      <c r="TSE32" s="49"/>
      <c r="TSF32" s="48"/>
      <c r="TSG32" s="48"/>
      <c r="TSH32" s="48"/>
      <c r="TSI32" s="48"/>
      <c r="TSJ32" s="48"/>
      <c r="TSK32" s="48"/>
      <c r="TSL32" s="48"/>
      <c r="TSM32" s="48"/>
      <c r="TSN32" s="48"/>
      <c r="TSO32" s="48"/>
      <c r="TSP32" s="48"/>
      <c r="TSQ32" s="48"/>
      <c r="TSR32" s="48"/>
      <c r="TSS32" s="49"/>
      <c r="TST32" s="48"/>
      <c r="TSU32" s="48"/>
      <c r="TSV32" s="48"/>
      <c r="TSW32" s="48"/>
      <c r="TSX32" s="48"/>
      <c r="TSY32" s="48"/>
      <c r="TSZ32" s="48"/>
      <c r="TTA32" s="48"/>
      <c r="TTB32" s="48"/>
      <c r="TTC32" s="48"/>
      <c r="TTD32" s="48"/>
      <c r="TTE32" s="48"/>
      <c r="TTF32" s="48"/>
      <c r="TTG32" s="49"/>
      <c r="TTH32" s="48"/>
      <c r="TTI32" s="48"/>
      <c r="TTJ32" s="48"/>
      <c r="TTK32" s="48"/>
      <c r="TTL32" s="48"/>
      <c r="TTM32" s="48"/>
      <c r="TTN32" s="48"/>
      <c r="TTO32" s="48"/>
      <c r="TTP32" s="48"/>
      <c r="TTQ32" s="48"/>
      <c r="TTR32" s="48"/>
      <c r="TTS32" s="48"/>
      <c r="TTT32" s="48"/>
      <c r="TTU32" s="49"/>
      <c r="TTV32" s="48"/>
      <c r="TTW32" s="48"/>
      <c r="TTX32" s="48"/>
      <c r="TTY32" s="48"/>
      <c r="TTZ32" s="48"/>
      <c r="TUA32" s="48"/>
      <c r="TUB32" s="48"/>
      <c r="TUC32" s="48"/>
      <c r="TUD32" s="48"/>
      <c r="TUE32" s="48"/>
      <c r="TUF32" s="48"/>
      <c r="TUG32" s="48"/>
      <c r="TUH32" s="48"/>
      <c r="TUI32" s="49"/>
      <c r="TUJ32" s="48"/>
      <c r="TUK32" s="48"/>
      <c r="TUL32" s="48"/>
      <c r="TUM32" s="48"/>
      <c r="TUN32" s="48"/>
      <c r="TUO32" s="48"/>
      <c r="TUP32" s="48"/>
      <c r="TUQ32" s="48"/>
      <c r="TUR32" s="48"/>
      <c r="TUS32" s="48"/>
      <c r="TUT32" s="48"/>
      <c r="TUU32" s="48"/>
      <c r="TUV32" s="48"/>
      <c r="TUW32" s="49"/>
      <c r="TUX32" s="48"/>
      <c r="TUY32" s="48"/>
      <c r="TUZ32" s="48"/>
      <c r="TVA32" s="48"/>
      <c r="TVB32" s="48"/>
      <c r="TVC32" s="48"/>
      <c r="TVD32" s="48"/>
      <c r="TVE32" s="48"/>
      <c r="TVF32" s="48"/>
      <c r="TVG32" s="48"/>
      <c r="TVH32" s="48"/>
      <c r="TVI32" s="48"/>
      <c r="TVJ32" s="48"/>
      <c r="TVK32" s="49"/>
      <c r="TVL32" s="48"/>
      <c r="TVM32" s="48"/>
      <c r="TVN32" s="48"/>
      <c r="TVO32" s="48"/>
      <c r="TVP32" s="48"/>
      <c r="TVQ32" s="48"/>
      <c r="TVR32" s="48"/>
      <c r="TVS32" s="48"/>
      <c r="TVT32" s="48"/>
      <c r="TVU32" s="48"/>
      <c r="TVV32" s="48"/>
      <c r="TVW32" s="48"/>
      <c r="TVX32" s="48"/>
      <c r="TVY32" s="49"/>
      <c r="TVZ32" s="48"/>
      <c r="TWA32" s="48"/>
      <c r="TWB32" s="48"/>
      <c r="TWC32" s="48"/>
      <c r="TWD32" s="48"/>
      <c r="TWE32" s="48"/>
      <c r="TWF32" s="48"/>
      <c r="TWG32" s="48"/>
      <c r="TWH32" s="48"/>
      <c r="TWI32" s="48"/>
      <c r="TWJ32" s="48"/>
      <c r="TWK32" s="48"/>
      <c r="TWL32" s="48"/>
      <c r="TWM32" s="49"/>
      <c r="TWN32" s="48"/>
      <c r="TWO32" s="48"/>
      <c r="TWP32" s="48"/>
      <c r="TWQ32" s="48"/>
      <c r="TWR32" s="48"/>
      <c r="TWS32" s="48"/>
      <c r="TWT32" s="48"/>
      <c r="TWU32" s="48"/>
      <c r="TWV32" s="48"/>
      <c r="TWW32" s="48"/>
      <c r="TWX32" s="48"/>
      <c r="TWY32" s="48"/>
      <c r="TWZ32" s="48"/>
      <c r="TXA32" s="49"/>
      <c r="TXB32" s="48"/>
      <c r="TXC32" s="48"/>
      <c r="TXD32" s="48"/>
      <c r="TXE32" s="48"/>
      <c r="TXF32" s="48"/>
      <c r="TXG32" s="48"/>
      <c r="TXH32" s="48"/>
      <c r="TXI32" s="48"/>
      <c r="TXJ32" s="48"/>
      <c r="TXK32" s="48"/>
      <c r="TXL32" s="48"/>
      <c r="TXM32" s="48"/>
      <c r="TXN32" s="48"/>
      <c r="TXO32" s="49"/>
      <c r="TXP32" s="48"/>
      <c r="TXQ32" s="48"/>
      <c r="TXR32" s="48"/>
      <c r="TXS32" s="48"/>
      <c r="TXT32" s="48"/>
      <c r="TXU32" s="48"/>
      <c r="TXV32" s="48"/>
      <c r="TXW32" s="48"/>
      <c r="TXX32" s="48"/>
      <c r="TXY32" s="48"/>
      <c r="TXZ32" s="48"/>
      <c r="TYA32" s="48"/>
      <c r="TYB32" s="48"/>
      <c r="TYC32" s="49"/>
      <c r="TYD32" s="48"/>
      <c r="TYE32" s="48"/>
      <c r="TYF32" s="48"/>
      <c r="TYG32" s="48"/>
      <c r="TYH32" s="48"/>
      <c r="TYI32" s="48"/>
      <c r="TYJ32" s="48"/>
      <c r="TYK32" s="48"/>
      <c r="TYL32" s="48"/>
      <c r="TYM32" s="48"/>
      <c r="TYN32" s="48"/>
      <c r="TYO32" s="48"/>
      <c r="TYP32" s="48"/>
      <c r="TYQ32" s="49"/>
      <c r="TYR32" s="48"/>
      <c r="TYS32" s="48"/>
      <c r="TYT32" s="48"/>
      <c r="TYU32" s="48"/>
      <c r="TYV32" s="48"/>
      <c r="TYW32" s="48"/>
      <c r="TYX32" s="48"/>
      <c r="TYY32" s="48"/>
      <c r="TYZ32" s="48"/>
      <c r="TZA32" s="48"/>
      <c r="TZB32" s="48"/>
      <c r="TZC32" s="48"/>
      <c r="TZD32" s="48"/>
      <c r="TZE32" s="49"/>
      <c r="TZF32" s="48"/>
      <c r="TZG32" s="48"/>
      <c r="TZH32" s="48"/>
      <c r="TZI32" s="48"/>
      <c r="TZJ32" s="48"/>
      <c r="TZK32" s="48"/>
      <c r="TZL32" s="48"/>
      <c r="TZM32" s="48"/>
      <c r="TZN32" s="48"/>
      <c r="TZO32" s="48"/>
      <c r="TZP32" s="48"/>
      <c r="TZQ32" s="48"/>
      <c r="TZR32" s="48"/>
      <c r="TZS32" s="49"/>
      <c r="TZT32" s="48"/>
      <c r="TZU32" s="48"/>
      <c r="TZV32" s="48"/>
      <c r="TZW32" s="48"/>
      <c r="TZX32" s="48"/>
      <c r="TZY32" s="48"/>
      <c r="TZZ32" s="48"/>
      <c r="UAA32" s="48"/>
      <c r="UAB32" s="48"/>
      <c r="UAC32" s="48"/>
      <c r="UAD32" s="48"/>
      <c r="UAE32" s="48"/>
      <c r="UAF32" s="48"/>
      <c r="UAG32" s="49"/>
      <c r="UAH32" s="48"/>
      <c r="UAI32" s="48"/>
      <c r="UAJ32" s="48"/>
      <c r="UAK32" s="48"/>
      <c r="UAL32" s="48"/>
      <c r="UAM32" s="48"/>
      <c r="UAN32" s="48"/>
      <c r="UAO32" s="48"/>
      <c r="UAP32" s="48"/>
      <c r="UAQ32" s="48"/>
      <c r="UAR32" s="48"/>
      <c r="UAS32" s="48"/>
      <c r="UAT32" s="48"/>
      <c r="UAU32" s="49"/>
      <c r="UAV32" s="48"/>
      <c r="UAW32" s="48"/>
      <c r="UAX32" s="48"/>
      <c r="UAY32" s="48"/>
      <c r="UAZ32" s="48"/>
      <c r="UBA32" s="48"/>
      <c r="UBB32" s="48"/>
      <c r="UBC32" s="48"/>
      <c r="UBD32" s="48"/>
      <c r="UBE32" s="48"/>
      <c r="UBF32" s="48"/>
      <c r="UBG32" s="48"/>
      <c r="UBH32" s="48"/>
      <c r="UBI32" s="49"/>
      <c r="UBJ32" s="48"/>
      <c r="UBK32" s="48"/>
      <c r="UBL32" s="48"/>
      <c r="UBM32" s="48"/>
      <c r="UBN32" s="48"/>
      <c r="UBO32" s="48"/>
      <c r="UBP32" s="48"/>
      <c r="UBQ32" s="48"/>
      <c r="UBR32" s="48"/>
      <c r="UBS32" s="48"/>
      <c r="UBT32" s="48"/>
      <c r="UBU32" s="48"/>
      <c r="UBV32" s="48"/>
      <c r="UBW32" s="49"/>
      <c r="UBX32" s="48"/>
      <c r="UBY32" s="48"/>
      <c r="UBZ32" s="48"/>
      <c r="UCA32" s="48"/>
      <c r="UCB32" s="48"/>
      <c r="UCC32" s="48"/>
      <c r="UCD32" s="48"/>
      <c r="UCE32" s="48"/>
      <c r="UCF32" s="48"/>
      <c r="UCG32" s="48"/>
      <c r="UCH32" s="48"/>
      <c r="UCI32" s="48"/>
      <c r="UCJ32" s="48"/>
      <c r="UCK32" s="49"/>
      <c r="UCL32" s="48"/>
      <c r="UCM32" s="48"/>
      <c r="UCN32" s="48"/>
      <c r="UCO32" s="48"/>
      <c r="UCP32" s="48"/>
      <c r="UCQ32" s="48"/>
      <c r="UCR32" s="48"/>
      <c r="UCS32" s="48"/>
      <c r="UCT32" s="48"/>
      <c r="UCU32" s="48"/>
      <c r="UCV32" s="48"/>
      <c r="UCW32" s="48"/>
      <c r="UCX32" s="48"/>
      <c r="UCY32" s="49"/>
      <c r="UCZ32" s="48"/>
      <c r="UDA32" s="48"/>
      <c r="UDB32" s="48"/>
      <c r="UDC32" s="48"/>
      <c r="UDD32" s="48"/>
      <c r="UDE32" s="48"/>
      <c r="UDF32" s="48"/>
      <c r="UDG32" s="48"/>
      <c r="UDH32" s="48"/>
      <c r="UDI32" s="48"/>
      <c r="UDJ32" s="48"/>
      <c r="UDK32" s="48"/>
      <c r="UDL32" s="48"/>
      <c r="UDM32" s="49"/>
      <c r="UDN32" s="48"/>
      <c r="UDO32" s="48"/>
      <c r="UDP32" s="48"/>
      <c r="UDQ32" s="48"/>
      <c r="UDR32" s="48"/>
      <c r="UDS32" s="48"/>
      <c r="UDT32" s="48"/>
      <c r="UDU32" s="48"/>
      <c r="UDV32" s="48"/>
      <c r="UDW32" s="48"/>
      <c r="UDX32" s="48"/>
      <c r="UDY32" s="48"/>
      <c r="UDZ32" s="48"/>
      <c r="UEA32" s="49"/>
      <c r="UEB32" s="48"/>
      <c r="UEC32" s="48"/>
      <c r="UED32" s="48"/>
      <c r="UEE32" s="48"/>
      <c r="UEF32" s="48"/>
      <c r="UEG32" s="48"/>
      <c r="UEH32" s="48"/>
      <c r="UEI32" s="48"/>
      <c r="UEJ32" s="48"/>
      <c r="UEK32" s="48"/>
      <c r="UEL32" s="48"/>
      <c r="UEM32" s="48"/>
      <c r="UEN32" s="48"/>
      <c r="UEO32" s="49"/>
      <c r="UEP32" s="48"/>
      <c r="UEQ32" s="48"/>
      <c r="UER32" s="48"/>
      <c r="UES32" s="48"/>
      <c r="UET32" s="48"/>
      <c r="UEU32" s="48"/>
      <c r="UEV32" s="48"/>
      <c r="UEW32" s="48"/>
      <c r="UEX32" s="48"/>
      <c r="UEY32" s="48"/>
      <c r="UEZ32" s="48"/>
      <c r="UFA32" s="48"/>
      <c r="UFB32" s="48"/>
      <c r="UFC32" s="49"/>
      <c r="UFD32" s="48"/>
      <c r="UFE32" s="48"/>
      <c r="UFF32" s="48"/>
      <c r="UFG32" s="48"/>
      <c r="UFH32" s="48"/>
      <c r="UFI32" s="48"/>
      <c r="UFJ32" s="48"/>
      <c r="UFK32" s="48"/>
      <c r="UFL32" s="48"/>
      <c r="UFM32" s="48"/>
      <c r="UFN32" s="48"/>
      <c r="UFO32" s="48"/>
      <c r="UFP32" s="48"/>
      <c r="UFQ32" s="49"/>
      <c r="UFR32" s="48"/>
      <c r="UFS32" s="48"/>
      <c r="UFT32" s="48"/>
      <c r="UFU32" s="48"/>
      <c r="UFV32" s="48"/>
      <c r="UFW32" s="48"/>
      <c r="UFX32" s="48"/>
      <c r="UFY32" s="48"/>
      <c r="UFZ32" s="48"/>
      <c r="UGA32" s="48"/>
      <c r="UGB32" s="48"/>
      <c r="UGC32" s="48"/>
      <c r="UGD32" s="48"/>
      <c r="UGE32" s="49"/>
      <c r="UGF32" s="48"/>
      <c r="UGG32" s="48"/>
      <c r="UGH32" s="48"/>
      <c r="UGI32" s="48"/>
      <c r="UGJ32" s="48"/>
      <c r="UGK32" s="48"/>
      <c r="UGL32" s="48"/>
      <c r="UGM32" s="48"/>
      <c r="UGN32" s="48"/>
      <c r="UGO32" s="48"/>
      <c r="UGP32" s="48"/>
      <c r="UGQ32" s="48"/>
      <c r="UGR32" s="48"/>
      <c r="UGS32" s="49"/>
      <c r="UGT32" s="48"/>
      <c r="UGU32" s="48"/>
      <c r="UGV32" s="48"/>
      <c r="UGW32" s="48"/>
      <c r="UGX32" s="48"/>
      <c r="UGY32" s="48"/>
      <c r="UGZ32" s="48"/>
      <c r="UHA32" s="48"/>
      <c r="UHB32" s="48"/>
      <c r="UHC32" s="48"/>
      <c r="UHD32" s="48"/>
      <c r="UHE32" s="48"/>
      <c r="UHF32" s="48"/>
      <c r="UHG32" s="49"/>
      <c r="UHH32" s="48"/>
      <c r="UHI32" s="48"/>
      <c r="UHJ32" s="48"/>
      <c r="UHK32" s="48"/>
      <c r="UHL32" s="48"/>
      <c r="UHM32" s="48"/>
      <c r="UHN32" s="48"/>
      <c r="UHO32" s="48"/>
      <c r="UHP32" s="48"/>
      <c r="UHQ32" s="48"/>
      <c r="UHR32" s="48"/>
      <c r="UHS32" s="48"/>
      <c r="UHT32" s="48"/>
      <c r="UHU32" s="49"/>
      <c r="UHV32" s="48"/>
      <c r="UHW32" s="48"/>
      <c r="UHX32" s="48"/>
      <c r="UHY32" s="48"/>
      <c r="UHZ32" s="48"/>
      <c r="UIA32" s="48"/>
      <c r="UIB32" s="48"/>
      <c r="UIC32" s="48"/>
      <c r="UID32" s="48"/>
      <c r="UIE32" s="48"/>
      <c r="UIF32" s="48"/>
      <c r="UIG32" s="48"/>
      <c r="UIH32" s="48"/>
      <c r="UII32" s="49"/>
      <c r="UIJ32" s="48"/>
      <c r="UIK32" s="48"/>
      <c r="UIL32" s="48"/>
      <c r="UIM32" s="48"/>
      <c r="UIN32" s="48"/>
      <c r="UIO32" s="48"/>
      <c r="UIP32" s="48"/>
      <c r="UIQ32" s="48"/>
      <c r="UIR32" s="48"/>
      <c r="UIS32" s="48"/>
      <c r="UIT32" s="48"/>
      <c r="UIU32" s="48"/>
      <c r="UIV32" s="48"/>
      <c r="UIW32" s="49"/>
      <c r="UIX32" s="48"/>
      <c r="UIY32" s="48"/>
      <c r="UIZ32" s="48"/>
      <c r="UJA32" s="48"/>
      <c r="UJB32" s="48"/>
      <c r="UJC32" s="48"/>
      <c r="UJD32" s="48"/>
      <c r="UJE32" s="48"/>
      <c r="UJF32" s="48"/>
      <c r="UJG32" s="48"/>
      <c r="UJH32" s="48"/>
      <c r="UJI32" s="48"/>
      <c r="UJJ32" s="48"/>
      <c r="UJK32" s="49"/>
      <c r="UJL32" s="48"/>
      <c r="UJM32" s="48"/>
      <c r="UJN32" s="48"/>
      <c r="UJO32" s="48"/>
      <c r="UJP32" s="48"/>
      <c r="UJQ32" s="48"/>
      <c r="UJR32" s="48"/>
      <c r="UJS32" s="48"/>
      <c r="UJT32" s="48"/>
      <c r="UJU32" s="48"/>
      <c r="UJV32" s="48"/>
      <c r="UJW32" s="48"/>
      <c r="UJX32" s="48"/>
      <c r="UJY32" s="49"/>
      <c r="UJZ32" s="48"/>
      <c r="UKA32" s="48"/>
      <c r="UKB32" s="48"/>
      <c r="UKC32" s="48"/>
      <c r="UKD32" s="48"/>
      <c r="UKE32" s="48"/>
      <c r="UKF32" s="48"/>
      <c r="UKG32" s="48"/>
      <c r="UKH32" s="48"/>
      <c r="UKI32" s="48"/>
      <c r="UKJ32" s="48"/>
      <c r="UKK32" s="48"/>
      <c r="UKL32" s="48"/>
      <c r="UKM32" s="49"/>
      <c r="UKN32" s="48"/>
      <c r="UKO32" s="48"/>
      <c r="UKP32" s="48"/>
      <c r="UKQ32" s="48"/>
      <c r="UKR32" s="48"/>
      <c r="UKS32" s="48"/>
      <c r="UKT32" s="48"/>
      <c r="UKU32" s="48"/>
      <c r="UKV32" s="48"/>
      <c r="UKW32" s="48"/>
      <c r="UKX32" s="48"/>
      <c r="UKY32" s="48"/>
      <c r="UKZ32" s="48"/>
      <c r="ULA32" s="49"/>
      <c r="ULB32" s="48"/>
      <c r="ULC32" s="48"/>
      <c r="ULD32" s="48"/>
      <c r="ULE32" s="48"/>
      <c r="ULF32" s="48"/>
      <c r="ULG32" s="48"/>
      <c r="ULH32" s="48"/>
      <c r="ULI32" s="48"/>
      <c r="ULJ32" s="48"/>
      <c r="ULK32" s="48"/>
      <c r="ULL32" s="48"/>
      <c r="ULM32" s="48"/>
      <c r="ULN32" s="48"/>
      <c r="ULO32" s="49"/>
      <c r="ULP32" s="48"/>
      <c r="ULQ32" s="48"/>
      <c r="ULR32" s="48"/>
      <c r="ULS32" s="48"/>
      <c r="ULT32" s="48"/>
      <c r="ULU32" s="48"/>
      <c r="ULV32" s="48"/>
      <c r="ULW32" s="48"/>
      <c r="ULX32" s="48"/>
      <c r="ULY32" s="48"/>
      <c r="ULZ32" s="48"/>
      <c r="UMA32" s="48"/>
      <c r="UMB32" s="48"/>
      <c r="UMC32" s="49"/>
      <c r="UMD32" s="48"/>
      <c r="UME32" s="48"/>
      <c r="UMF32" s="48"/>
      <c r="UMG32" s="48"/>
      <c r="UMH32" s="48"/>
      <c r="UMI32" s="48"/>
      <c r="UMJ32" s="48"/>
      <c r="UMK32" s="48"/>
      <c r="UML32" s="48"/>
      <c r="UMM32" s="48"/>
      <c r="UMN32" s="48"/>
      <c r="UMO32" s="48"/>
      <c r="UMP32" s="48"/>
      <c r="UMQ32" s="49"/>
      <c r="UMR32" s="48"/>
      <c r="UMS32" s="48"/>
      <c r="UMT32" s="48"/>
      <c r="UMU32" s="48"/>
      <c r="UMV32" s="48"/>
      <c r="UMW32" s="48"/>
      <c r="UMX32" s="48"/>
      <c r="UMY32" s="48"/>
      <c r="UMZ32" s="48"/>
      <c r="UNA32" s="48"/>
      <c r="UNB32" s="48"/>
      <c r="UNC32" s="48"/>
      <c r="UND32" s="48"/>
      <c r="UNE32" s="49"/>
      <c r="UNF32" s="48"/>
      <c r="UNG32" s="48"/>
      <c r="UNH32" s="48"/>
      <c r="UNI32" s="48"/>
      <c r="UNJ32" s="48"/>
      <c r="UNK32" s="48"/>
      <c r="UNL32" s="48"/>
      <c r="UNM32" s="48"/>
      <c r="UNN32" s="48"/>
      <c r="UNO32" s="48"/>
      <c r="UNP32" s="48"/>
      <c r="UNQ32" s="48"/>
      <c r="UNR32" s="48"/>
      <c r="UNS32" s="49"/>
      <c r="UNT32" s="48"/>
      <c r="UNU32" s="48"/>
      <c r="UNV32" s="48"/>
      <c r="UNW32" s="48"/>
      <c r="UNX32" s="48"/>
      <c r="UNY32" s="48"/>
      <c r="UNZ32" s="48"/>
      <c r="UOA32" s="48"/>
      <c r="UOB32" s="48"/>
      <c r="UOC32" s="48"/>
      <c r="UOD32" s="48"/>
      <c r="UOE32" s="48"/>
      <c r="UOF32" s="48"/>
      <c r="UOG32" s="49"/>
      <c r="UOH32" s="48"/>
      <c r="UOI32" s="48"/>
      <c r="UOJ32" s="48"/>
      <c r="UOK32" s="48"/>
      <c r="UOL32" s="48"/>
      <c r="UOM32" s="48"/>
      <c r="UON32" s="48"/>
      <c r="UOO32" s="48"/>
      <c r="UOP32" s="48"/>
      <c r="UOQ32" s="48"/>
      <c r="UOR32" s="48"/>
      <c r="UOS32" s="48"/>
      <c r="UOT32" s="48"/>
      <c r="UOU32" s="49"/>
      <c r="UOV32" s="48"/>
      <c r="UOW32" s="48"/>
      <c r="UOX32" s="48"/>
      <c r="UOY32" s="48"/>
      <c r="UOZ32" s="48"/>
      <c r="UPA32" s="48"/>
      <c r="UPB32" s="48"/>
      <c r="UPC32" s="48"/>
      <c r="UPD32" s="48"/>
      <c r="UPE32" s="48"/>
      <c r="UPF32" s="48"/>
      <c r="UPG32" s="48"/>
      <c r="UPH32" s="48"/>
      <c r="UPI32" s="49"/>
      <c r="UPJ32" s="48"/>
      <c r="UPK32" s="48"/>
      <c r="UPL32" s="48"/>
      <c r="UPM32" s="48"/>
      <c r="UPN32" s="48"/>
      <c r="UPO32" s="48"/>
      <c r="UPP32" s="48"/>
      <c r="UPQ32" s="48"/>
      <c r="UPR32" s="48"/>
      <c r="UPS32" s="48"/>
      <c r="UPT32" s="48"/>
      <c r="UPU32" s="48"/>
      <c r="UPV32" s="48"/>
      <c r="UPW32" s="49"/>
      <c r="UPX32" s="48"/>
      <c r="UPY32" s="48"/>
      <c r="UPZ32" s="48"/>
      <c r="UQA32" s="48"/>
      <c r="UQB32" s="48"/>
      <c r="UQC32" s="48"/>
      <c r="UQD32" s="48"/>
      <c r="UQE32" s="48"/>
      <c r="UQF32" s="48"/>
      <c r="UQG32" s="48"/>
      <c r="UQH32" s="48"/>
      <c r="UQI32" s="48"/>
      <c r="UQJ32" s="48"/>
      <c r="UQK32" s="49"/>
      <c r="UQL32" s="48"/>
      <c r="UQM32" s="48"/>
      <c r="UQN32" s="48"/>
      <c r="UQO32" s="48"/>
      <c r="UQP32" s="48"/>
      <c r="UQQ32" s="48"/>
      <c r="UQR32" s="48"/>
      <c r="UQS32" s="48"/>
      <c r="UQT32" s="48"/>
      <c r="UQU32" s="48"/>
      <c r="UQV32" s="48"/>
      <c r="UQW32" s="48"/>
      <c r="UQX32" s="48"/>
      <c r="UQY32" s="49"/>
      <c r="UQZ32" s="48"/>
      <c r="URA32" s="48"/>
      <c r="URB32" s="48"/>
      <c r="URC32" s="48"/>
      <c r="URD32" s="48"/>
      <c r="URE32" s="48"/>
      <c r="URF32" s="48"/>
      <c r="URG32" s="48"/>
      <c r="URH32" s="48"/>
      <c r="URI32" s="48"/>
      <c r="URJ32" s="48"/>
      <c r="URK32" s="48"/>
      <c r="URL32" s="48"/>
      <c r="URM32" s="49"/>
      <c r="URN32" s="48"/>
      <c r="URO32" s="48"/>
      <c r="URP32" s="48"/>
      <c r="URQ32" s="48"/>
      <c r="URR32" s="48"/>
      <c r="URS32" s="48"/>
      <c r="URT32" s="48"/>
      <c r="URU32" s="48"/>
      <c r="URV32" s="48"/>
      <c r="URW32" s="48"/>
      <c r="URX32" s="48"/>
      <c r="URY32" s="48"/>
      <c r="URZ32" s="48"/>
      <c r="USA32" s="49"/>
      <c r="USB32" s="48"/>
      <c r="USC32" s="48"/>
      <c r="USD32" s="48"/>
      <c r="USE32" s="48"/>
      <c r="USF32" s="48"/>
      <c r="USG32" s="48"/>
      <c r="USH32" s="48"/>
      <c r="USI32" s="48"/>
      <c r="USJ32" s="48"/>
      <c r="USK32" s="48"/>
      <c r="USL32" s="48"/>
      <c r="USM32" s="48"/>
      <c r="USN32" s="48"/>
      <c r="USO32" s="49"/>
      <c r="USP32" s="48"/>
      <c r="USQ32" s="48"/>
      <c r="USR32" s="48"/>
      <c r="USS32" s="48"/>
      <c r="UST32" s="48"/>
      <c r="USU32" s="48"/>
      <c r="USV32" s="48"/>
      <c r="USW32" s="48"/>
      <c r="USX32" s="48"/>
      <c r="USY32" s="48"/>
      <c r="USZ32" s="48"/>
      <c r="UTA32" s="48"/>
      <c r="UTB32" s="48"/>
      <c r="UTC32" s="49"/>
      <c r="UTD32" s="48"/>
      <c r="UTE32" s="48"/>
      <c r="UTF32" s="48"/>
      <c r="UTG32" s="48"/>
      <c r="UTH32" s="48"/>
      <c r="UTI32" s="48"/>
      <c r="UTJ32" s="48"/>
      <c r="UTK32" s="48"/>
      <c r="UTL32" s="48"/>
      <c r="UTM32" s="48"/>
      <c r="UTN32" s="48"/>
      <c r="UTO32" s="48"/>
      <c r="UTP32" s="48"/>
      <c r="UTQ32" s="49"/>
      <c r="UTR32" s="48"/>
      <c r="UTS32" s="48"/>
      <c r="UTT32" s="48"/>
      <c r="UTU32" s="48"/>
      <c r="UTV32" s="48"/>
      <c r="UTW32" s="48"/>
      <c r="UTX32" s="48"/>
      <c r="UTY32" s="48"/>
      <c r="UTZ32" s="48"/>
      <c r="UUA32" s="48"/>
      <c r="UUB32" s="48"/>
      <c r="UUC32" s="48"/>
      <c r="UUD32" s="48"/>
      <c r="UUE32" s="49"/>
      <c r="UUF32" s="48"/>
      <c r="UUG32" s="48"/>
      <c r="UUH32" s="48"/>
      <c r="UUI32" s="48"/>
      <c r="UUJ32" s="48"/>
      <c r="UUK32" s="48"/>
      <c r="UUL32" s="48"/>
      <c r="UUM32" s="48"/>
      <c r="UUN32" s="48"/>
      <c r="UUO32" s="48"/>
      <c r="UUP32" s="48"/>
      <c r="UUQ32" s="48"/>
      <c r="UUR32" s="48"/>
      <c r="UUS32" s="49"/>
      <c r="UUT32" s="48"/>
      <c r="UUU32" s="48"/>
      <c r="UUV32" s="48"/>
      <c r="UUW32" s="48"/>
      <c r="UUX32" s="48"/>
      <c r="UUY32" s="48"/>
      <c r="UUZ32" s="48"/>
      <c r="UVA32" s="48"/>
      <c r="UVB32" s="48"/>
      <c r="UVC32" s="48"/>
      <c r="UVD32" s="48"/>
      <c r="UVE32" s="48"/>
      <c r="UVF32" s="48"/>
      <c r="UVG32" s="49"/>
      <c r="UVH32" s="48"/>
      <c r="UVI32" s="48"/>
      <c r="UVJ32" s="48"/>
      <c r="UVK32" s="48"/>
      <c r="UVL32" s="48"/>
      <c r="UVM32" s="48"/>
      <c r="UVN32" s="48"/>
      <c r="UVO32" s="48"/>
      <c r="UVP32" s="48"/>
      <c r="UVQ32" s="48"/>
      <c r="UVR32" s="48"/>
      <c r="UVS32" s="48"/>
      <c r="UVT32" s="48"/>
      <c r="UVU32" s="49"/>
      <c r="UVV32" s="48"/>
      <c r="UVW32" s="48"/>
      <c r="UVX32" s="48"/>
      <c r="UVY32" s="48"/>
      <c r="UVZ32" s="48"/>
      <c r="UWA32" s="48"/>
      <c r="UWB32" s="48"/>
      <c r="UWC32" s="48"/>
      <c r="UWD32" s="48"/>
      <c r="UWE32" s="48"/>
      <c r="UWF32" s="48"/>
      <c r="UWG32" s="48"/>
      <c r="UWH32" s="48"/>
      <c r="UWI32" s="49"/>
      <c r="UWJ32" s="48"/>
      <c r="UWK32" s="48"/>
      <c r="UWL32" s="48"/>
      <c r="UWM32" s="48"/>
      <c r="UWN32" s="48"/>
      <c r="UWO32" s="48"/>
      <c r="UWP32" s="48"/>
      <c r="UWQ32" s="48"/>
      <c r="UWR32" s="48"/>
      <c r="UWS32" s="48"/>
      <c r="UWT32" s="48"/>
      <c r="UWU32" s="48"/>
      <c r="UWV32" s="48"/>
      <c r="UWW32" s="49"/>
      <c r="UWX32" s="48"/>
      <c r="UWY32" s="48"/>
      <c r="UWZ32" s="48"/>
      <c r="UXA32" s="48"/>
      <c r="UXB32" s="48"/>
      <c r="UXC32" s="48"/>
      <c r="UXD32" s="48"/>
      <c r="UXE32" s="48"/>
      <c r="UXF32" s="48"/>
      <c r="UXG32" s="48"/>
      <c r="UXH32" s="48"/>
      <c r="UXI32" s="48"/>
      <c r="UXJ32" s="48"/>
      <c r="UXK32" s="49"/>
      <c r="UXL32" s="48"/>
      <c r="UXM32" s="48"/>
      <c r="UXN32" s="48"/>
      <c r="UXO32" s="48"/>
      <c r="UXP32" s="48"/>
      <c r="UXQ32" s="48"/>
      <c r="UXR32" s="48"/>
      <c r="UXS32" s="48"/>
      <c r="UXT32" s="48"/>
      <c r="UXU32" s="48"/>
      <c r="UXV32" s="48"/>
      <c r="UXW32" s="48"/>
      <c r="UXX32" s="48"/>
      <c r="UXY32" s="49"/>
      <c r="UXZ32" s="48"/>
      <c r="UYA32" s="48"/>
      <c r="UYB32" s="48"/>
      <c r="UYC32" s="48"/>
      <c r="UYD32" s="48"/>
      <c r="UYE32" s="48"/>
      <c r="UYF32" s="48"/>
      <c r="UYG32" s="48"/>
      <c r="UYH32" s="48"/>
      <c r="UYI32" s="48"/>
      <c r="UYJ32" s="48"/>
      <c r="UYK32" s="48"/>
      <c r="UYL32" s="48"/>
      <c r="UYM32" s="49"/>
      <c r="UYN32" s="48"/>
      <c r="UYO32" s="48"/>
      <c r="UYP32" s="48"/>
      <c r="UYQ32" s="48"/>
      <c r="UYR32" s="48"/>
      <c r="UYS32" s="48"/>
      <c r="UYT32" s="48"/>
      <c r="UYU32" s="48"/>
      <c r="UYV32" s="48"/>
      <c r="UYW32" s="48"/>
      <c r="UYX32" s="48"/>
      <c r="UYY32" s="48"/>
      <c r="UYZ32" s="48"/>
      <c r="UZA32" s="49"/>
      <c r="UZB32" s="48"/>
      <c r="UZC32" s="48"/>
      <c r="UZD32" s="48"/>
      <c r="UZE32" s="48"/>
      <c r="UZF32" s="48"/>
      <c r="UZG32" s="48"/>
      <c r="UZH32" s="48"/>
      <c r="UZI32" s="48"/>
      <c r="UZJ32" s="48"/>
      <c r="UZK32" s="48"/>
      <c r="UZL32" s="48"/>
      <c r="UZM32" s="48"/>
      <c r="UZN32" s="48"/>
      <c r="UZO32" s="49"/>
      <c r="UZP32" s="48"/>
      <c r="UZQ32" s="48"/>
      <c r="UZR32" s="48"/>
      <c r="UZS32" s="48"/>
      <c r="UZT32" s="48"/>
      <c r="UZU32" s="48"/>
      <c r="UZV32" s="48"/>
      <c r="UZW32" s="48"/>
      <c r="UZX32" s="48"/>
      <c r="UZY32" s="48"/>
      <c r="UZZ32" s="48"/>
      <c r="VAA32" s="48"/>
      <c r="VAB32" s="48"/>
      <c r="VAC32" s="49"/>
      <c r="VAD32" s="48"/>
      <c r="VAE32" s="48"/>
      <c r="VAF32" s="48"/>
      <c r="VAG32" s="48"/>
      <c r="VAH32" s="48"/>
      <c r="VAI32" s="48"/>
      <c r="VAJ32" s="48"/>
      <c r="VAK32" s="48"/>
      <c r="VAL32" s="48"/>
      <c r="VAM32" s="48"/>
      <c r="VAN32" s="48"/>
      <c r="VAO32" s="48"/>
      <c r="VAP32" s="48"/>
      <c r="VAQ32" s="49"/>
      <c r="VAR32" s="48"/>
      <c r="VAS32" s="48"/>
      <c r="VAT32" s="48"/>
      <c r="VAU32" s="48"/>
      <c r="VAV32" s="48"/>
      <c r="VAW32" s="48"/>
      <c r="VAX32" s="48"/>
      <c r="VAY32" s="48"/>
      <c r="VAZ32" s="48"/>
      <c r="VBA32" s="48"/>
      <c r="VBB32" s="48"/>
      <c r="VBC32" s="48"/>
      <c r="VBD32" s="48"/>
      <c r="VBE32" s="49"/>
      <c r="VBF32" s="48"/>
      <c r="VBG32" s="48"/>
      <c r="VBH32" s="48"/>
      <c r="VBI32" s="48"/>
      <c r="VBJ32" s="48"/>
      <c r="VBK32" s="48"/>
      <c r="VBL32" s="48"/>
      <c r="VBM32" s="48"/>
      <c r="VBN32" s="48"/>
      <c r="VBO32" s="48"/>
      <c r="VBP32" s="48"/>
      <c r="VBQ32" s="48"/>
      <c r="VBR32" s="48"/>
      <c r="VBS32" s="49"/>
      <c r="VBT32" s="48"/>
      <c r="VBU32" s="48"/>
      <c r="VBV32" s="48"/>
      <c r="VBW32" s="48"/>
      <c r="VBX32" s="48"/>
      <c r="VBY32" s="48"/>
      <c r="VBZ32" s="48"/>
      <c r="VCA32" s="48"/>
      <c r="VCB32" s="48"/>
      <c r="VCC32" s="48"/>
      <c r="VCD32" s="48"/>
      <c r="VCE32" s="48"/>
      <c r="VCF32" s="48"/>
      <c r="VCG32" s="49"/>
      <c r="VCH32" s="48"/>
      <c r="VCI32" s="48"/>
      <c r="VCJ32" s="48"/>
      <c r="VCK32" s="48"/>
      <c r="VCL32" s="48"/>
      <c r="VCM32" s="48"/>
      <c r="VCN32" s="48"/>
      <c r="VCO32" s="48"/>
      <c r="VCP32" s="48"/>
      <c r="VCQ32" s="48"/>
      <c r="VCR32" s="48"/>
      <c r="VCS32" s="48"/>
      <c r="VCT32" s="48"/>
      <c r="VCU32" s="49"/>
      <c r="VCV32" s="48"/>
      <c r="VCW32" s="48"/>
      <c r="VCX32" s="48"/>
      <c r="VCY32" s="48"/>
      <c r="VCZ32" s="48"/>
      <c r="VDA32" s="48"/>
      <c r="VDB32" s="48"/>
      <c r="VDC32" s="48"/>
      <c r="VDD32" s="48"/>
      <c r="VDE32" s="48"/>
      <c r="VDF32" s="48"/>
      <c r="VDG32" s="48"/>
      <c r="VDH32" s="48"/>
      <c r="VDI32" s="49"/>
      <c r="VDJ32" s="48"/>
      <c r="VDK32" s="48"/>
      <c r="VDL32" s="48"/>
      <c r="VDM32" s="48"/>
      <c r="VDN32" s="48"/>
      <c r="VDO32" s="48"/>
      <c r="VDP32" s="48"/>
      <c r="VDQ32" s="48"/>
      <c r="VDR32" s="48"/>
      <c r="VDS32" s="48"/>
      <c r="VDT32" s="48"/>
      <c r="VDU32" s="48"/>
      <c r="VDV32" s="48"/>
      <c r="VDW32" s="49"/>
      <c r="VDX32" s="48"/>
      <c r="VDY32" s="48"/>
      <c r="VDZ32" s="48"/>
      <c r="VEA32" s="48"/>
      <c r="VEB32" s="48"/>
      <c r="VEC32" s="48"/>
      <c r="VED32" s="48"/>
      <c r="VEE32" s="48"/>
      <c r="VEF32" s="48"/>
      <c r="VEG32" s="48"/>
      <c r="VEH32" s="48"/>
      <c r="VEI32" s="48"/>
      <c r="VEJ32" s="48"/>
      <c r="VEK32" s="49"/>
      <c r="VEL32" s="48"/>
      <c r="VEM32" s="48"/>
      <c r="VEN32" s="48"/>
      <c r="VEO32" s="48"/>
      <c r="VEP32" s="48"/>
      <c r="VEQ32" s="48"/>
      <c r="VER32" s="48"/>
      <c r="VES32" s="48"/>
      <c r="VET32" s="48"/>
      <c r="VEU32" s="48"/>
      <c r="VEV32" s="48"/>
      <c r="VEW32" s="48"/>
      <c r="VEX32" s="48"/>
      <c r="VEY32" s="49"/>
      <c r="VEZ32" s="48"/>
      <c r="VFA32" s="48"/>
      <c r="VFB32" s="48"/>
      <c r="VFC32" s="48"/>
      <c r="VFD32" s="48"/>
      <c r="VFE32" s="48"/>
      <c r="VFF32" s="48"/>
      <c r="VFG32" s="48"/>
      <c r="VFH32" s="48"/>
      <c r="VFI32" s="48"/>
      <c r="VFJ32" s="48"/>
      <c r="VFK32" s="48"/>
      <c r="VFL32" s="48"/>
      <c r="VFM32" s="49"/>
      <c r="VFN32" s="48"/>
      <c r="VFO32" s="48"/>
      <c r="VFP32" s="48"/>
      <c r="VFQ32" s="48"/>
      <c r="VFR32" s="48"/>
      <c r="VFS32" s="48"/>
      <c r="VFT32" s="48"/>
      <c r="VFU32" s="48"/>
      <c r="VFV32" s="48"/>
      <c r="VFW32" s="48"/>
      <c r="VFX32" s="48"/>
      <c r="VFY32" s="48"/>
      <c r="VFZ32" s="48"/>
      <c r="VGA32" s="49"/>
      <c r="VGB32" s="48"/>
      <c r="VGC32" s="48"/>
      <c r="VGD32" s="48"/>
      <c r="VGE32" s="48"/>
      <c r="VGF32" s="48"/>
      <c r="VGG32" s="48"/>
      <c r="VGH32" s="48"/>
      <c r="VGI32" s="48"/>
      <c r="VGJ32" s="48"/>
      <c r="VGK32" s="48"/>
      <c r="VGL32" s="48"/>
      <c r="VGM32" s="48"/>
      <c r="VGN32" s="48"/>
      <c r="VGO32" s="49"/>
      <c r="VGP32" s="48"/>
      <c r="VGQ32" s="48"/>
      <c r="VGR32" s="48"/>
      <c r="VGS32" s="48"/>
      <c r="VGT32" s="48"/>
      <c r="VGU32" s="48"/>
      <c r="VGV32" s="48"/>
      <c r="VGW32" s="48"/>
      <c r="VGX32" s="48"/>
      <c r="VGY32" s="48"/>
      <c r="VGZ32" s="48"/>
      <c r="VHA32" s="48"/>
      <c r="VHB32" s="48"/>
      <c r="VHC32" s="49"/>
      <c r="VHD32" s="48"/>
      <c r="VHE32" s="48"/>
      <c r="VHF32" s="48"/>
      <c r="VHG32" s="48"/>
      <c r="VHH32" s="48"/>
      <c r="VHI32" s="48"/>
      <c r="VHJ32" s="48"/>
      <c r="VHK32" s="48"/>
      <c r="VHL32" s="48"/>
      <c r="VHM32" s="48"/>
      <c r="VHN32" s="48"/>
      <c r="VHO32" s="48"/>
      <c r="VHP32" s="48"/>
      <c r="VHQ32" s="49"/>
      <c r="VHR32" s="48"/>
      <c r="VHS32" s="48"/>
      <c r="VHT32" s="48"/>
      <c r="VHU32" s="48"/>
      <c r="VHV32" s="48"/>
      <c r="VHW32" s="48"/>
      <c r="VHX32" s="48"/>
      <c r="VHY32" s="48"/>
      <c r="VHZ32" s="48"/>
      <c r="VIA32" s="48"/>
      <c r="VIB32" s="48"/>
      <c r="VIC32" s="48"/>
      <c r="VID32" s="48"/>
      <c r="VIE32" s="49"/>
      <c r="VIF32" s="48"/>
      <c r="VIG32" s="48"/>
      <c r="VIH32" s="48"/>
      <c r="VII32" s="48"/>
      <c r="VIJ32" s="48"/>
      <c r="VIK32" s="48"/>
      <c r="VIL32" s="48"/>
      <c r="VIM32" s="48"/>
      <c r="VIN32" s="48"/>
      <c r="VIO32" s="48"/>
      <c r="VIP32" s="48"/>
      <c r="VIQ32" s="48"/>
      <c r="VIR32" s="48"/>
      <c r="VIS32" s="49"/>
      <c r="VIT32" s="48"/>
      <c r="VIU32" s="48"/>
      <c r="VIV32" s="48"/>
      <c r="VIW32" s="48"/>
      <c r="VIX32" s="48"/>
      <c r="VIY32" s="48"/>
      <c r="VIZ32" s="48"/>
      <c r="VJA32" s="48"/>
      <c r="VJB32" s="48"/>
      <c r="VJC32" s="48"/>
      <c r="VJD32" s="48"/>
      <c r="VJE32" s="48"/>
      <c r="VJF32" s="48"/>
      <c r="VJG32" s="49"/>
      <c r="VJH32" s="48"/>
      <c r="VJI32" s="48"/>
      <c r="VJJ32" s="48"/>
      <c r="VJK32" s="48"/>
      <c r="VJL32" s="48"/>
      <c r="VJM32" s="48"/>
      <c r="VJN32" s="48"/>
      <c r="VJO32" s="48"/>
      <c r="VJP32" s="48"/>
      <c r="VJQ32" s="48"/>
      <c r="VJR32" s="48"/>
      <c r="VJS32" s="48"/>
      <c r="VJT32" s="48"/>
      <c r="VJU32" s="49"/>
      <c r="VJV32" s="48"/>
      <c r="VJW32" s="48"/>
      <c r="VJX32" s="48"/>
      <c r="VJY32" s="48"/>
      <c r="VJZ32" s="48"/>
      <c r="VKA32" s="48"/>
      <c r="VKB32" s="48"/>
      <c r="VKC32" s="48"/>
      <c r="VKD32" s="48"/>
      <c r="VKE32" s="48"/>
      <c r="VKF32" s="48"/>
      <c r="VKG32" s="48"/>
      <c r="VKH32" s="48"/>
      <c r="VKI32" s="49"/>
      <c r="VKJ32" s="48"/>
      <c r="VKK32" s="48"/>
      <c r="VKL32" s="48"/>
      <c r="VKM32" s="48"/>
      <c r="VKN32" s="48"/>
      <c r="VKO32" s="48"/>
      <c r="VKP32" s="48"/>
      <c r="VKQ32" s="48"/>
      <c r="VKR32" s="48"/>
      <c r="VKS32" s="48"/>
      <c r="VKT32" s="48"/>
      <c r="VKU32" s="48"/>
      <c r="VKV32" s="48"/>
      <c r="VKW32" s="49"/>
      <c r="VKX32" s="48"/>
      <c r="VKY32" s="48"/>
      <c r="VKZ32" s="48"/>
      <c r="VLA32" s="48"/>
      <c r="VLB32" s="48"/>
      <c r="VLC32" s="48"/>
      <c r="VLD32" s="48"/>
      <c r="VLE32" s="48"/>
      <c r="VLF32" s="48"/>
      <c r="VLG32" s="48"/>
      <c r="VLH32" s="48"/>
      <c r="VLI32" s="48"/>
      <c r="VLJ32" s="48"/>
      <c r="VLK32" s="49"/>
      <c r="VLL32" s="48"/>
      <c r="VLM32" s="48"/>
      <c r="VLN32" s="48"/>
      <c r="VLO32" s="48"/>
      <c r="VLP32" s="48"/>
      <c r="VLQ32" s="48"/>
      <c r="VLR32" s="48"/>
      <c r="VLS32" s="48"/>
      <c r="VLT32" s="48"/>
      <c r="VLU32" s="48"/>
      <c r="VLV32" s="48"/>
      <c r="VLW32" s="48"/>
      <c r="VLX32" s="48"/>
      <c r="VLY32" s="49"/>
      <c r="VLZ32" s="48"/>
      <c r="VMA32" s="48"/>
      <c r="VMB32" s="48"/>
      <c r="VMC32" s="48"/>
      <c r="VMD32" s="48"/>
      <c r="VME32" s="48"/>
      <c r="VMF32" s="48"/>
      <c r="VMG32" s="48"/>
      <c r="VMH32" s="48"/>
      <c r="VMI32" s="48"/>
      <c r="VMJ32" s="48"/>
      <c r="VMK32" s="48"/>
      <c r="VML32" s="48"/>
      <c r="VMM32" s="49"/>
      <c r="VMN32" s="48"/>
      <c r="VMO32" s="48"/>
      <c r="VMP32" s="48"/>
      <c r="VMQ32" s="48"/>
      <c r="VMR32" s="48"/>
      <c r="VMS32" s="48"/>
      <c r="VMT32" s="48"/>
      <c r="VMU32" s="48"/>
      <c r="VMV32" s="48"/>
      <c r="VMW32" s="48"/>
      <c r="VMX32" s="48"/>
      <c r="VMY32" s="48"/>
      <c r="VMZ32" s="48"/>
      <c r="VNA32" s="49"/>
      <c r="VNB32" s="48"/>
      <c r="VNC32" s="48"/>
      <c r="VND32" s="48"/>
      <c r="VNE32" s="48"/>
      <c r="VNF32" s="48"/>
      <c r="VNG32" s="48"/>
      <c r="VNH32" s="48"/>
      <c r="VNI32" s="48"/>
      <c r="VNJ32" s="48"/>
      <c r="VNK32" s="48"/>
      <c r="VNL32" s="48"/>
      <c r="VNM32" s="48"/>
      <c r="VNN32" s="48"/>
      <c r="VNO32" s="49"/>
      <c r="VNP32" s="48"/>
      <c r="VNQ32" s="48"/>
      <c r="VNR32" s="48"/>
      <c r="VNS32" s="48"/>
      <c r="VNT32" s="48"/>
      <c r="VNU32" s="48"/>
      <c r="VNV32" s="48"/>
      <c r="VNW32" s="48"/>
      <c r="VNX32" s="48"/>
      <c r="VNY32" s="48"/>
      <c r="VNZ32" s="48"/>
      <c r="VOA32" s="48"/>
      <c r="VOB32" s="48"/>
      <c r="VOC32" s="49"/>
      <c r="VOD32" s="48"/>
      <c r="VOE32" s="48"/>
      <c r="VOF32" s="48"/>
      <c r="VOG32" s="48"/>
      <c r="VOH32" s="48"/>
      <c r="VOI32" s="48"/>
      <c r="VOJ32" s="48"/>
      <c r="VOK32" s="48"/>
      <c r="VOL32" s="48"/>
      <c r="VOM32" s="48"/>
      <c r="VON32" s="48"/>
      <c r="VOO32" s="48"/>
      <c r="VOP32" s="48"/>
      <c r="VOQ32" s="49"/>
      <c r="VOR32" s="48"/>
      <c r="VOS32" s="48"/>
      <c r="VOT32" s="48"/>
      <c r="VOU32" s="48"/>
      <c r="VOV32" s="48"/>
      <c r="VOW32" s="48"/>
      <c r="VOX32" s="48"/>
      <c r="VOY32" s="48"/>
      <c r="VOZ32" s="48"/>
      <c r="VPA32" s="48"/>
      <c r="VPB32" s="48"/>
      <c r="VPC32" s="48"/>
      <c r="VPD32" s="48"/>
      <c r="VPE32" s="49"/>
      <c r="VPF32" s="48"/>
      <c r="VPG32" s="48"/>
      <c r="VPH32" s="48"/>
      <c r="VPI32" s="48"/>
      <c r="VPJ32" s="48"/>
      <c r="VPK32" s="48"/>
      <c r="VPL32" s="48"/>
      <c r="VPM32" s="48"/>
      <c r="VPN32" s="48"/>
      <c r="VPO32" s="48"/>
      <c r="VPP32" s="48"/>
      <c r="VPQ32" s="48"/>
      <c r="VPR32" s="48"/>
      <c r="VPS32" s="49"/>
      <c r="VPT32" s="48"/>
      <c r="VPU32" s="48"/>
      <c r="VPV32" s="48"/>
      <c r="VPW32" s="48"/>
      <c r="VPX32" s="48"/>
      <c r="VPY32" s="48"/>
      <c r="VPZ32" s="48"/>
      <c r="VQA32" s="48"/>
      <c r="VQB32" s="48"/>
      <c r="VQC32" s="48"/>
      <c r="VQD32" s="48"/>
      <c r="VQE32" s="48"/>
      <c r="VQF32" s="48"/>
      <c r="VQG32" s="49"/>
      <c r="VQH32" s="48"/>
      <c r="VQI32" s="48"/>
      <c r="VQJ32" s="48"/>
      <c r="VQK32" s="48"/>
      <c r="VQL32" s="48"/>
      <c r="VQM32" s="48"/>
      <c r="VQN32" s="48"/>
      <c r="VQO32" s="48"/>
      <c r="VQP32" s="48"/>
      <c r="VQQ32" s="48"/>
      <c r="VQR32" s="48"/>
      <c r="VQS32" s="48"/>
      <c r="VQT32" s="48"/>
      <c r="VQU32" s="49"/>
      <c r="VQV32" s="48"/>
      <c r="VQW32" s="48"/>
      <c r="VQX32" s="48"/>
      <c r="VQY32" s="48"/>
      <c r="VQZ32" s="48"/>
      <c r="VRA32" s="48"/>
      <c r="VRB32" s="48"/>
      <c r="VRC32" s="48"/>
      <c r="VRD32" s="48"/>
      <c r="VRE32" s="48"/>
      <c r="VRF32" s="48"/>
      <c r="VRG32" s="48"/>
      <c r="VRH32" s="48"/>
      <c r="VRI32" s="49"/>
      <c r="VRJ32" s="48"/>
      <c r="VRK32" s="48"/>
      <c r="VRL32" s="48"/>
      <c r="VRM32" s="48"/>
      <c r="VRN32" s="48"/>
      <c r="VRO32" s="48"/>
      <c r="VRP32" s="48"/>
      <c r="VRQ32" s="48"/>
      <c r="VRR32" s="48"/>
      <c r="VRS32" s="48"/>
      <c r="VRT32" s="48"/>
      <c r="VRU32" s="48"/>
      <c r="VRV32" s="48"/>
      <c r="VRW32" s="49"/>
      <c r="VRX32" s="48"/>
      <c r="VRY32" s="48"/>
      <c r="VRZ32" s="48"/>
      <c r="VSA32" s="48"/>
      <c r="VSB32" s="48"/>
      <c r="VSC32" s="48"/>
      <c r="VSD32" s="48"/>
      <c r="VSE32" s="48"/>
      <c r="VSF32" s="48"/>
      <c r="VSG32" s="48"/>
      <c r="VSH32" s="48"/>
      <c r="VSI32" s="48"/>
      <c r="VSJ32" s="48"/>
      <c r="VSK32" s="49"/>
      <c r="VSL32" s="48"/>
      <c r="VSM32" s="48"/>
      <c r="VSN32" s="48"/>
      <c r="VSO32" s="48"/>
      <c r="VSP32" s="48"/>
      <c r="VSQ32" s="48"/>
      <c r="VSR32" s="48"/>
      <c r="VSS32" s="48"/>
      <c r="VST32" s="48"/>
      <c r="VSU32" s="48"/>
      <c r="VSV32" s="48"/>
      <c r="VSW32" s="48"/>
      <c r="VSX32" s="48"/>
      <c r="VSY32" s="49"/>
      <c r="VSZ32" s="48"/>
      <c r="VTA32" s="48"/>
      <c r="VTB32" s="48"/>
      <c r="VTC32" s="48"/>
      <c r="VTD32" s="48"/>
      <c r="VTE32" s="48"/>
      <c r="VTF32" s="48"/>
      <c r="VTG32" s="48"/>
      <c r="VTH32" s="48"/>
      <c r="VTI32" s="48"/>
      <c r="VTJ32" s="48"/>
      <c r="VTK32" s="48"/>
      <c r="VTL32" s="48"/>
      <c r="VTM32" s="49"/>
      <c r="VTN32" s="48"/>
      <c r="VTO32" s="48"/>
      <c r="VTP32" s="48"/>
      <c r="VTQ32" s="48"/>
      <c r="VTR32" s="48"/>
      <c r="VTS32" s="48"/>
      <c r="VTT32" s="48"/>
      <c r="VTU32" s="48"/>
      <c r="VTV32" s="48"/>
      <c r="VTW32" s="48"/>
      <c r="VTX32" s="48"/>
      <c r="VTY32" s="48"/>
      <c r="VTZ32" s="48"/>
      <c r="VUA32" s="49"/>
      <c r="VUB32" s="48"/>
      <c r="VUC32" s="48"/>
      <c r="VUD32" s="48"/>
      <c r="VUE32" s="48"/>
      <c r="VUF32" s="48"/>
      <c r="VUG32" s="48"/>
      <c r="VUH32" s="48"/>
      <c r="VUI32" s="48"/>
      <c r="VUJ32" s="48"/>
      <c r="VUK32" s="48"/>
      <c r="VUL32" s="48"/>
      <c r="VUM32" s="48"/>
      <c r="VUN32" s="48"/>
      <c r="VUO32" s="49"/>
      <c r="VUP32" s="48"/>
      <c r="VUQ32" s="48"/>
      <c r="VUR32" s="48"/>
      <c r="VUS32" s="48"/>
      <c r="VUT32" s="48"/>
      <c r="VUU32" s="48"/>
      <c r="VUV32" s="48"/>
      <c r="VUW32" s="48"/>
      <c r="VUX32" s="48"/>
      <c r="VUY32" s="48"/>
      <c r="VUZ32" s="48"/>
      <c r="VVA32" s="48"/>
      <c r="VVB32" s="48"/>
      <c r="VVC32" s="49"/>
      <c r="VVD32" s="48"/>
      <c r="VVE32" s="48"/>
      <c r="VVF32" s="48"/>
      <c r="VVG32" s="48"/>
      <c r="VVH32" s="48"/>
      <c r="VVI32" s="48"/>
      <c r="VVJ32" s="48"/>
      <c r="VVK32" s="48"/>
      <c r="VVL32" s="48"/>
      <c r="VVM32" s="48"/>
      <c r="VVN32" s="48"/>
      <c r="VVO32" s="48"/>
      <c r="VVP32" s="48"/>
      <c r="VVQ32" s="49"/>
      <c r="VVR32" s="48"/>
      <c r="VVS32" s="48"/>
      <c r="VVT32" s="48"/>
      <c r="VVU32" s="48"/>
      <c r="VVV32" s="48"/>
      <c r="VVW32" s="48"/>
      <c r="VVX32" s="48"/>
      <c r="VVY32" s="48"/>
      <c r="VVZ32" s="48"/>
      <c r="VWA32" s="48"/>
      <c r="VWB32" s="48"/>
      <c r="VWC32" s="48"/>
      <c r="VWD32" s="48"/>
      <c r="VWE32" s="49"/>
      <c r="VWF32" s="48"/>
      <c r="VWG32" s="48"/>
      <c r="VWH32" s="48"/>
      <c r="VWI32" s="48"/>
      <c r="VWJ32" s="48"/>
      <c r="VWK32" s="48"/>
      <c r="VWL32" s="48"/>
      <c r="VWM32" s="48"/>
      <c r="VWN32" s="48"/>
      <c r="VWO32" s="48"/>
      <c r="VWP32" s="48"/>
      <c r="VWQ32" s="48"/>
      <c r="VWR32" s="48"/>
      <c r="VWS32" s="49"/>
      <c r="VWT32" s="48"/>
      <c r="VWU32" s="48"/>
      <c r="VWV32" s="48"/>
      <c r="VWW32" s="48"/>
      <c r="VWX32" s="48"/>
      <c r="VWY32" s="48"/>
      <c r="VWZ32" s="48"/>
      <c r="VXA32" s="48"/>
      <c r="VXB32" s="48"/>
      <c r="VXC32" s="48"/>
      <c r="VXD32" s="48"/>
      <c r="VXE32" s="48"/>
      <c r="VXF32" s="48"/>
      <c r="VXG32" s="49"/>
      <c r="VXH32" s="48"/>
      <c r="VXI32" s="48"/>
      <c r="VXJ32" s="48"/>
      <c r="VXK32" s="48"/>
      <c r="VXL32" s="48"/>
      <c r="VXM32" s="48"/>
      <c r="VXN32" s="48"/>
      <c r="VXO32" s="48"/>
      <c r="VXP32" s="48"/>
      <c r="VXQ32" s="48"/>
      <c r="VXR32" s="48"/>
      <c r="VXS32" s="48"/>
      <c r="VXT32" s="48"/>
      <c r="VXU32" s="49"/>
      <c r="VXV32" s="48"/>
      <c r="VXW32" s="48"/>
      <c r="VXX32" s="48"/>
      <c r="VXY32" s="48"/>
      <c r="VXZ32" s="48"/>
      <c r="VYA32" s="48"/>
      <c r="VYB32" s="48"/>
      <c r="VYC32" s="48"/>
      <c r="VYD32" s="48"/>
      <c r="VYE32" s="48"/>
      <c r="VYF32" s="48"/>
      <c r="VYG32" s="48"/>
      <c r="VYH32" s="48"/>
      <c r="VYI32" s="49"/>
      <c r="VYJ32" s="48"/>
      <c r="VYK32" s="48"/>
      <c r="VYL32" s="48"/>
      <c r="VYM32" s="48"/>
      <c r="VYN32" s="48"/>
      <c r="VYO32" s="48"/>
      <c r="VYP32" s="48"/>
      <c r="VYQ32" s="48"/>
      <c r="VYR32" s="48"/>
      <c r="VYS32" s="48"/>
      <c r="VYT32" s="48"/>
      <c r="VYU32" s="48"/>
      <c r="VYV32" s="48"/>
      <c r="VYW32" s="49"/>
      <c r="VYX32" s="48"/>
      <c r="VYY32" s="48"/>
      <c r="VYZ32" s="48"/>
      <c r="VZA32" s="48"/>
      <c r="VZB32" s="48"/>
      <c r="VZC32" s="48"/>
      <c r="VZD32" s="48"/>
      <c r="VZE32" s="48"/>
      <c r="VZF32" s="48"/>
      <c r="VZG32" s="48"/>
      <c r="VZH32" s="48"/>
      <c r="VZI32" s="48"/>
      <c r="VZJ32" s="48"/>
      <c r="VZK32" s="49"/>
      <c r="VZL32" s="48"/>
      <c r="VZM32" s="48"/>
      <c r="VZN32" s="48"/>
      <c r="VZO32" s="48"/>
      <c r="VZP32" s="48"/>
      <c r="VZQ32" s="48"/>
      <c r="VZR32" s="48"/>
      <c r="VZS32" s="48"/>
      <c r="VZT32" s="48"/>
      <c r="VZU32" s="48"/>
      <c r="VZV32" s="48"/>
      <c r="VZW32" s="48"/>
      <c r="VZX32" s="48"/>
      <c r="VZY32" s="49"/>
      <c r="VZZ32" s="48"/>
      <c r="WAA32" s="48"/>
      <c r="WAB32" s="48"/>
      <c r="WAC32" s="48"/>
      <c r="WAD32" s="48"/>
      <c r="WAE32" s="48"/>
      <c r="WAF32" s="48"/>
      <c r="WAG32" s="48"/>
      <c r="WAH32" s="48"/>
      <c r="WAI32" s="48"/>
      <c r="WAJ32" s="48"/>
      <c r="WAK32" s="48"/>
      <c r="WAL32" s="48"/>
      <c r="WAM32" s="49"/>
      <c r="WAN32" s="48"/>
      <c r="WAO32" s="48"/>
      <c r="WAP32" s="48"/>
      <c r="WAQ32" s="48"/>
      <c r="WAR32" s="48"/>
      <c r="WAS32" s="48"/>
      <c r="WAT32" s="48"/>
      <c r="WAU32" s="48"/>
      <c r="WAV32" s="48"/>
      <c r="WAW32" s="48"/>
      <c r="WAX32" s="48"/>
      <c r="WAY32" s="48"/>
      <c r="WAZ32" s="48"/>
      <c r="WBA32" s="49"/>
      <c r="WBB32" s="48"/>
      <c r="WBC32" s="48"/>
      <c r="WBD32" s="48"/>
      <c r="WBE32" s="48"/>
      <c r="WBF32" s="48"/>
      <c r="WBG32" s="48"/>
      <c r="WBH32" s="48"/>
      <c r="WBI32" s="48"/>
      <c r="WBJ32" s="48"/>
      <c r="WBK32" s="48"/>
      <c r="WBL32" s="48"/>
      <c r="WBM32" s="48"/>
      <c r="WBN32" s="48"/>
      <c r="WBO32" s="49"/>
      <c r="WBP32" s="48"/>
      <c r="WBQ32" s="48"/>
      <c r="WBR32" s="48"/>
      <c r="WBS32" s="48"/>
      <c r="WBT32" s="48"/>
      <c r="WBU32" s="48"/>
      <c r="WBV32" s="48"/>
      <c r="WBW32" s="48"/>
      <c r="WBX32" s="48"/>
      <c r="WBY32" s="48"/>
      <c r="WBZ32" s="48"/>
      <c r="WCA32" s="48"/>
      <c r="WCB32" s="48"/>
      <c r="WCC32" s="49"/>
      <c r="WCD32" s="48"/>
      <c r="WCE32" s="48"/>
      <c r="WCF32" s="48"/>
      <c r="WCG32" s="48"/>
      <c r="WCH32" s="48"/>
      <c r="WCI32" s="48"/>
      <c r="WCJ32" s="48"/>
      <c r="WCK32" s="48"/>
      <c r="WCL32" s="48"/>
      <c r="WCM32" s="48"/>
      <c r="WCN32" s="48"/>
      <c r="WCO32" s="48"/>
      <c r="WCP32" s="48"/>
      <c r="WCQ32" s="49"/>
      <c r="WCR32" s="48"/>
      <c r="WCS32" s="48"/>
      <c r="WCT32" s="48"/>
      <c r="WCU32" s="48"/>
      <c r="WCV32" s="48"/>
      <c r="WCW32" s="48"/>
      <c r="WCX32" s="48"/>
      <c r="WCY32" s="48"/>
      <c r="WCZ32" s="48"/>
      <c r="WDA32" s="48"/>
      <c r="WDB32" s="48"/>
      <c r="WDC32" s="48"/>
      <c r="WDD32" s="48"/>
      <c r="WDE32" s="49"/>
      <c r="WDF32" s="48"/>
      <c r="WDG32" s="48"/>
      <c r="WDH32" s="48"/>
      <c r="WDI32" s="48"/>
      <c r="WDJ32" s="48"/>
      <c r="WDK32" s="48"/>
      <c r="WDL32" s="48"/>
      <c r="WDM32" s="48"/>
      <c r="WDN32" s="48"/>
      <c r="WDO32" s="48"/>
      <c r="WDP32" s="48"/>
      <c r="WDQ32" s="48"/>
      <c r="WDR32" s="48"/>
      <c r="WDS32" s="49"/>
      <c r="WDT32" s="48"/>
      <c r="WDU32" s="48"/>
      <c r="WDV32" s="48"/>
      <c r="WDW32" s="48"/>
      <c r="WDX32" s="48"/>
      <c r="WDY32" s="48"/>
      <c r="WDZ32" s="48"/>
      <c r="WEA32" s="48"/>
      <c r="WEB32" s="48"/>
      <c r="WEC32" s="48"/>
      <c r="WED32" s="48"/>
      <c r="WEE32" s="48"/>
      <c r="WEF32" s="48"/>
      <c r="WEG32" s="49"/>
      <c r="WEH32" s="48"/>
      <c r="WEI32" s="48"/>
      <c r="WEJ32" s="48"/>
      <c r="WEK32" s="48"/>
      <c r="WEL32" s="48"/>
      <c r="WEM32" s="48"/>
      <c r="WEN32" s="48"/>
      <c r="WEO32" s="48"/>
      <c r="WEP32" s="48"/>
      <c r="WEQ32" s="48"/>
      <c r="WER32" s="48"/>
      <c r="WES32" s="48"/>
      <c r="WET32" s="48"/>
      <c r="WEU32" s="49"/>
      <c r="WEV32" s="48"/>
      <c r="WEW32" s="48"/>
      <c r="WEX32" s="48"/>
      <c r="WEY32" s="48"/>
      <c r="WEZ32" s="48"/>
      <c r="WFA32" s="48"/>
      <c r="WFB32" s="48"/>
      <c r="WFC32" s="48"/>
      <c r="WFD32" s="48"/>
      <c r="WFE32" s="48"/>
      <c r="WFF32" s="48"/>
      <c r="WFG32" s="48"/>
      <c r="WFH32" s="48"/>
      <c r="WFI32" s="49"/>
      <c r="WFJ32" s="48"/>
      <c r="WFK32" s="48"/>
      <c r="WFL32" s="48"/>
      <c r="WFM32" s="48"/>
      <c r="WFN32" s="48"/>
      <c r="WFO32" s="48"/>
      <c r="WFP32" s="48"/>
      <c r="WFQ32" s="48"/>
      <c r="WFR32" s="48"/>
      <c r="WFS32" s="48"/>
      <c r="WFT32" s="48"/>
      <c r="WFU32" s="48"/>
      <c r="WFV32" s="48"/>
      <c r="WFW32" s="49"/>
      <c r="WFX32" s="48"/>
      <c r="WFY32" s="48"/>
      <c r="WFZ32" s="48"/>
      <c r="WGA32" s="48"/>
      <c r="WGB32" s="48"/>
      <c r="WGC32" s="48"/>
      <c r="WGD32" s="48"/>
      <c r="WGE32" s="48"/>
      <c r="WGF32" s="48"/>
      <c r="WGG32" s="48"/>
      <c r="WGH32" s="48"/>
      <c r="WGI32" s="48"/>
      <c r="WGJ32" s="48"/>
      <c r="WGK32" s="49"/>
      <c r="WGL32" s="48"/>
      <c r="WGM32" s="48"/>
      <c r="WGN32" s="48"/>
      <c r="WGO32" s="48"/>
      <c r="WGP32" s="48"/>
      <c r="WGQ32" s="48"/>
      <c r="WGR32" s="48"/>
      <c r="WGS32" s="48"/>
      <c r="WGT32" s="48"/>
      <c r="WGU32" s="48"/>
      <c r="WGV32" s="48"/>
      <c r="WGW32" s="48"/>
      <c r="WGX32" s="48"/>
      <c r="WGY32" s="49"/>
      <c r="WGZ32" s="48"/>
      <c r="WHA32" s="48"/>
      <c r="WHB32" s="48"/>
      <c r="WHC32" s="48"/>
      <c r="WHD32" s="48"/>
      <c r="WHE32" s="48"/>
      <c r="WHF32" s="48"/>
      <c r="WHG32" s="48"/>
      <c r="WHH32" s="48"/>
      <c r="WHI32" s="48"/>
      <c r="WHJ32" s="48"/>
      <c r="WHK32" s="48"/>
      <c r="WHL32" s="48"/>
      <c r="WHM32" s="49"/>
      <c r="WHN32" s="48"/>
      <c r="WHO32" s="48"/>
      <c r="WHP32" s="48"/>
      <c r="WHQ32" s="48"/>
      <c r="WHR32" s="48"/>
      <c r="WHS32" s="48"/>
      <c r="WHT32" s="48"/>
      <c r="WHU32" s="48"/>
      <c r="WHV32" s="48"/>
      <c r="WHW32" s="48"/>
      <c r="WHX32" s="48"/>
      <c r="WHY32" s="48"/>
      <c r="WHZ32" s="48"/>
      <c r="WIA32" s="49"/>
      <c r="WIB32" s="48"/>
      <c r="WIC32" s="48"/>
      <c r="WID32" s="48"/>
      <c r="WIE32" s="48"/>
      <c r="WIF32" s="48"/>
      <c r="WIG32" s="48"/>
      <c r="WIH32" s="48"/>
      <c r="WII32" s="48"/>
      <c r="WIJ32" s="48"/>
      <c r="WIK32" s="48"/>
      <c r="WIL32" s="48"/>
      <c r="WIM32" s="48"/>
      <c r="WIN32" s="48"/>
      <c r="WIO32" s="49"/>
      <c r="WIP32" s="48"/>
      <c r="WIQ32" s="48"/>
      <c r="WIR32" s="48"/>
      <c r="WIS32" s="48"/>
      <c r="WIT32" s="48"/>
      <c r="WIU32" s="48"/>
      <c r="WIV32" s="48"/>
      <c r="WIW32" s="48"/>
      <c r="WIX32" s="48"/>
      <c r="WIY32" s="48"/>
      <c r="WIZ32" s="48"/>
      <c r="WJA32" s="48"/>
      <c r="WJB32" s="48"/>
      <c r="WJC32" s="49"/>
      <c r="WJD32" s="48"/>
      <c r="WJE32" s="48"/>
      <c r="WJF32" s="48"/>
      <c r="WJG32" s="48"/>
      <c r="WJH32" s="48"/>
      <c r="WJI32" s="48"/>
      <c r="WJJ32" s="48"/>
      <c r="WJK32" s="48"/>
      <c r="WJL32" s="48"/>
      <c r="WJM32" s="48"/>
      <c r="WJN32" s="48"/>
      <c r="WJO32" s="48"/>
      <c r="WJP32" s="48"/>
      <c r="WJQ32" s="49"/>
      <c r="WJR32" s="48"/>
      <c r="WJS32" s="48"/>
      <c r="WJT32" s="48"/>
      <c r="WJU32" s="48"/>
      <c r="WJV32" s="48"/>
      <c r="WJW32" s="48"/>
      <c r="WJX32" s="48"/>
      <c r="WJY32" s="48"/>
      <c r="WJZ32" s="48"/>
      <c r="WKA32" s="48"/>
      <c r="WKB32" s="48"/>
      <c r="WKC32" s="48"/>
      <c r="WKD32" s="48"/>
      <c r="WKE32" s="49"/>
      <c r="WKF32" s="48"/>
      <c r="WKG32" s="48"/>
      <c r="WKH32" s="48"/>
      <c r="WKI32" s="48"/>
      <c r="WKJ32" s="48"/>
      <c r="WKK32" s="48"/>
      <c r="WKL32" s="48"/>
      <c r="WKM32" s="48"/>
      <c r="WKN32" s="48"/>
      <c r="WKO32" s="48"/>
      <c r="WKP32" s="48"/>
      <c r="WKQ32" s="48"/>
      <c r="WKR32" s="48"/>
      <c r="WKS32" s="49"/>
      <c r="WKT32" s="48"/>
      <c r="WKU32" s="48"/>
      <c r="WKV32" s="48"/>
      <c r="WKW32" s="48"/>
      <c r="WKX32" s="48"/>
      <c r="WKY32" s="48"/>
      <c r="WKZ32" s="48"/>
      <c r="WLA32" s="48"/>
      <c r="WLB32" s="48"/>
      <c r="WLC32" s="48"/>
      <c r="WLD32" s="48"/>
      <c r="WLE32" s="48"/>
      <c r="WLF32" s="48"/>
      <c r="WLG32" s="49"/>
      <c r="WLH32" s="48"/>
      <c r="WLI32" s="48"/>
      <c r="WLJ32" s="48"/>
      <c r="WLK32" s="48"/>
      <c r="WLL32" s="48"/>
      <c r="WLM32" s="48"/>
      <c r="WLN32" s="48"/>
      <c r="WLO32" s="48"/>
      <c r="WLP32" s="48"/>
      <c r="WLQ32" s="48"/>
      <c r="WLR32" s="48"/>
      <c r="WLS32" s="48"/>
      <c r="WLT32" s="48"/>
      <c r="WLU32" s="49"/>
      <c r="WLV32" s="48"/>
      <c r="WLW32" s="48"/>
      <c r="WLX32" s="48"/>
      <c r="WLY32" s="48"/>
      <c r="WLZ32" s="48"/>
      <c r="WMA32" s="48"/>
      <c r="WMB32" s="48"/>
      <c r="WMC32" s="48"/>
      <c r="WMD32" s="48"/>
      <c r="WME32" s="48"/>
      <c r="WMF32" s="48"/>
      <c r="WMG32" s="48"/>
      <c r="WMH32" s="48"/>
      <c r="WMI32" s="49"/>
      <c r="WMJ32" s="48"/>
      <c r="WMK32" s="48"/>
      <c r="WML32" s="48"/>
      <c r="WMM32" s="48"/>
      <c r="WMN32" s="48"/>
      <c r="WMO32" s="48"/>
      <c r="WMP32" s="48"/>
      <c r="WMQ32" s="48"/>
      <c r="WMR32" s="48"/>
      <c r="WMS32" s="48"/>
      <c r="WMT32" s="48"/>
      <c r="WMU32" s="48"/>
      <c r="WMV32" s="48"/>
      <c r="WMW32" s="49"/>
      <c r="WMX32" s="48"/>
      <c r="WMY32" s="48"/>
      <c r="WMZ32" s="48"/>
      <c r="WNA32" s="48"/>
      <c r="WNB32" s="48"/>
      <c r="WNC32" s="48"/>
      <c r="WND32" s="48"/>
      <c r="WNE32" s="48"/>
      <c r="WNF32" s="48"/>
      <c r="WNG32" s="48"/>
      <c r="WNH32" s="48"/>
      <c r="WNI32" s="48"/>
      <c r="WNJ32" s="48"/>
      <c r="WNK32" s="49"/>
      <c r="WNL32" s="48"/>
      <c r="WNM32" s="48"/>
      <c r="WNN32" s="48"/>
      <c r="WNO32" s="48"/>
      <c r="WNP32" s="48"/>
      <c r="WNQ32" s="48"/>
      <c r="WNR32" s="48"/>
      <c r="WNS32" s="48"/>
      <c r="WNT32" s="48"/>
      <c r="WNU32" s="48"/>
      <c r="WNV32" s="48"/>
      <c r="WNW32" s="48"/>
      <c r="WNX32" s="48"/>
      <c r="WNY32" s="49"/>
      <c r="WNZ32" s="48"/>
      <c r="WOA32" s="48"/>
      <c r="WOB32" s="48"/>
      <c r="WOC32" s="48"/>
      <c r="WOD32" s="48"/>
      <c r="WOE32" s="48"/>
      <c r="WOF32" s="48"/>
      <c r="WOG32" s="48"/>
      <c r="WOH32" s="48"/>
      <c r="WOI32" s="48"/>
      <c r="WOJ32" s="48"/>
      <c r="WOK32" s="48"/>
      <c r="WOL32" s="48"/>
      <c r="WOM32" s="49"/>
      <c r="WON32" s="48"/>
      <c r="WOO32" s="48"/>
      <c r="WOP32" s="48"/>
      <c r="WOQ32" s="48"/>
      <c r="WOR32" s="48"/>
      <c r="WOS32" s="48"/>
      <c r="WOT32" s="48"/>
      <c r="WOU32" s="48"/>
      <c r="WOV32" s="48"/>
      <c r="WOW32" s="48"/>
      <c r="WOX32" s="48"/>
      <c r="WOY32" s="48"/>
      <c r="WOZ32" s="48"/>
      <c r="WPA32" s="49"/>
      <c r="WPB32" s="48"/>
      <c r="WPC32" s="48"/>
      <c r="WPD32" s="48"/>
      <c r="WPE32" s="48"/>
      <c r="WPF32" s="48"/>
      <c r="WPG32" s="48"/>
      <c r="WPH32" s="48"/>
      <c r="WPI32" s="48"/>
      <c r="WPJ32" s="48"/>
      <c r="WPK32" s="48"/>
      <c r="WPL32" s="48"/>
      <c r="WPM32" s="48"/>
      <c r="WPN32" s="48"/>
      <c r="WPO32" s="49"/>
      <c r="WPP32" s="48"/>
      <c r="WPQ32" s="48"/>
      <c r="WPR32" s="48"/>
      <c r="WPS32" s="48"/>
      <c r="WPT32" s="48"/>
      <c r="WPU32" s="48"/>
      <c r="WPV32" s="48"/>
      <c r="WPW32" s="48"/>
      <c r="WPX32" s="48"/>
      <c r="WPY32" s="48"/>
      <c r="WPZ32" s="48"/>
      <c r="WQA32" s="48"/>
      <c r="WQB32" s="48"/>
      <c r="WQC32" s="49"/>
      <c r="WQD32" s="48"/>
      <c r="WQE32" s="48"/>
      <c r="WQF32" s="48"/>
      <c r="WQG32" s="48"/>
      <c r="WQH32" s="48"/>
      <c r="WQI32" s="48"/>
      <c r="WQJ32" s="48"/>
      <c r="WQK32" s="48"/>
      <c r="WQL32" s="48"/>
      <c r="WQM32" s="48"/>
      <c r="WQN32" s="48"/>
      <c r="WQO32" s="48"/>
      <c r="WQP32" s="48"/>
      <c r="WQQ32" s="49"/>
      <c r="WQR32" s="48"/>
      <c r="WQS32" s="48"/>
      <c r="WQT32" s="48"/>
      <c r="WQU32" s="48"/>
      <c r="WQV32" s="48"/>
      <c r="WQW32" s="48"/>
      <c r="WQX32" s="48"/>
      <c r="WQY32" s="48"/>
      <c r="WQZ32" s="48"/>
      <c r="WRA32" s="48"/>
      <c r="WRB32" s="48"/>
      <c r="WRC32" s="48"/>
      <c r="WRD32" s="48"/>
      <c r="WRE32" s="49"/>
      <c r="WRF32" s="48"/>
      <c r="WRG32" s="48"/>
      <c r="WRH32" s="48"/>
      <c r="WRI32" s="48"/>
      <c r="WRJ32" s="48"/>
      <c r="WRK32" s="48"/>
      <c r="WRL32" s="48"/>
      <c r="WRM32" s="48"/>
      <c r="WRN32" s="48"/>
      <c r="WRO32" s="48"/>
      <c r="WRP32" s="48"/>
      <c r="WRQ32" s="48"/>
      <c r="WRR32" s="48"/>
      <c r="WRS32" s="49"/>
      <c r="WRT32" s="48"/>
      <c r="WRU32" s="48"/>
      <c r="WRV32" s="48"/>
      <c r="WRW32" s="48"/>
      <c r="WRX32" s="48"/>
      <c r="WRY32" s="48"/>
      <c r="WRZ32" s="48"/>
      <c r="WSA32" s="48"/>
      <c r="WSB32" s="48"/>
      <c r="WSC32" s="48"/>
      <c r="WSD32" s="48"/>
      <c r="WSE32" s="48"/>
      <c r="WSF32" s="48"/>
      <c r="WSG32" s="49"/>
      <c r="WSH32" s="48"/>
      <c r="WSI32" s="48"/>
      <c r="WSJ32" s="48"/>
      <c r="WSK32" s="48"/>
      <c r="WSL32" s="48"/>
      <c r="WSM32" s="48"/>
      <c r="WSN32" s="48"/>
      <c r="WSO32" s="48"/>
      <c r="WSP32" s="48"/>
      <c r="WSQ32" s="48"/>
      <c r="WSR32" s="48"/>
      <c r="WSS32" s="48"/>
      <c r="WST32" s="48"/>
      <c r="WSU32" s="49"/>
      <c r="WSV32" s="48"/>
      <c r="WSW32" s="48"/>
      <c r="WSX32" s="48"/>
      <c r="WSY32" s="48"/>
      <c r="WSZ32" s="48"/>
      <c r="WTA32" s="48"/>
      <c r="WTB32" s="48"/>
      <c r="WTC32" s="48"/>
      <c r="WTD32" s="48"/>
      <c r="WTE32" s="48"/>
      <c r="WTF32" s="48"/>
      <c r="WTG32" s="48"/>
      <c r="WTH32" s="48"/>
      <c r="WTI32" s="49"/>
      <c r="WTJ32" s="48"/>
      <c r="WTK32" s="48"/>
      <c r="WTL32" s="48"/>
      <c r="WTM32" s="48"/>
      <c r="WTN32" s="48"/>
      <c r="WTO32" s="48"/>
      <c r="WTP32" s="48"/>
      <c r="WTQ32" s="48"/>
      <c r="WTR32" s="48"/>
      <c r="WTS32" s="48"/>
      <c r="WTT32" s="48"/>
      <c r="WTU32" s="48"/>
      <c r="WTV32" s="48"/>
      <c r="WTW32" s="49"/>
      <c r="WTX32" s="48"/>
      <c r="WTY32" s="48"/>
      <c r="WTZ32" s="48"/>
      <c r="WUA32" s="48"/>
      <c r="WUB32" s="48"/>
      <c r="WUC32" s="48"/>
      <c r="WUD32" s="48"/>
      <c r="WUE32" s="48"/>
      <c r="WUF32" s="48"/>
      <c r="WUG32" s="48"/>
      <c r="WUH32" s="48"/>
      <c r="WUI32" s="48"/>
      <c r="WUJ32" s="48"/>
      <c r="WUK32" s="49"/>
      <c r="WUL32" s="48"/>
      <c r="WUM32" s="48"/>
      <c r="WUN32" s="48"/>
      <c r="WUO32" s="48"/>
      <c r="WUP32" s="48"/>
      <c r="WUQ32" s="48"/>
      <c r="WUR32" s="48"/>
      <c r="WUS32" s="48"/>
      <c r="WUT32" s="48"/>
      <c r="WUU32" s="48"/>
      <c r="WUV32" s="48"/>
      <c r="WUW32" s="48"/>
      <c r="WUX32" s="48"/>
      <c r="WUY32" s="49"/>
      <c r="WUZ32" s="48"/>
      <c r="WVA32" s="48"/>
      <c r="WVB32" s="48"/>
      <c r="WVC32" s="48"/>
      <c r="WVD32" s="48"/>
      <c r="WVE32" s="48"/>
      <c r="WVF32" s="48"/>
      <c r="WVG32" s="48"/>
      <c r="WVH32" s="48"/>
      <c r="WVI32" s="48"/>
      <c r="WVJ32" s="48"/>
      <c r="WVK32" s="48"/>
      <c r="WVL32" s="48"/>
      <c r="WVM32" s="49"/>
      <c r="WVN32" s="48"/>
      <c r="WVO32" s="48"/>
      <c r="WVP32" s="48"/>
      <c r="WVQ32" s="48"/>
      <c r="WVR32" s="48"/>
      <c r="WVS32" s="48"/>
      <c r="WVT32" s="48"/>
      <c r="WVU32" s="48"/>
      <c r="WVV32" s="48"/>
      <c r="WVW32" s="48"/>
      <c r="WVX32" s="48"/>
      <c r="WVY32" s="48"/>
      <c r="WVZ32" s="48"/>
      <c r="WWA32" s="49"/>
      <c r="WWB32" s="48"/>
      <c r="WWC32" s="48"/>
      <c r="WWD32" s="48"/>
      <c r="WWE32" s="48"/>
      <c r="WWF32" s="48"/>
      <c r="WWG32" s="48"/>
      <c r="WWH32" s="48"/>
      <c r="WWI32" s="48"/>
      <c r="WWJ32" s="48"/>
      <c r="WWK32" s="48"/>
      <c r="WWL32" s="48"/>
      <c r="WWM32" s="48"/>
      <c r="WWN32" s="48"/>
      <c r="WWO32" s="49"/>
      <c r="WWP32" s="48"/>
      <c r="WWQ32" s="48"/>
      <c r="WWR32" s="48"/>
      <c r="WWS32" s="48"/>
      <c r="WWT32" s="48"/>
      <c r="WWU32" s="48"/>
      <c r="WWV32" s="48"/>
      <c r="WWW32" s="48"/>
      <c r="WWX32" s="48"/>
      <c r="WWY32" s="48"/>
      <c r="WWZ32" s="48"/>
      <c r="WXA32" s="48"/>
      <c r="WXB32" s="48"/>
      <c r="WXC32" s="49"/>
      <c r="WXD32" s="48"/>
      <c r="WXE32" s="48"/>
      <c r="WXF32" s="48"/>
      <c r="WXG32" s="48"/>
      <c r="WXH32" s="48"/>
      <c r="WXI32" s="48"/>
      <c r="WXJ32" s="48"/>
      <c r="WXK32" s="48"/>
      <c r="WXL32" s="48"/>
      <c r="WXM32" s="48"/>
      <c r="WXN32" s="48"/>
      <c r="WXO32" s="48"/>
      <c r="WXP32" s="48"/>
      <c r="WXQ32" s="49"/>
      <c r="WXR32" s="48"/>
      <c r="WXS32" s="48"/>
      <c r="WXT32" s="48"/>
      <c r="WXU32" s="48"/>
      <c r="WXV32" s="48"/>
      <c r="WXW32" s="48"/>
      <c r="WXX32" s="48"/>
      <c r="WXY32" s="48"/>
      <c r="WXZ32" s="48"/>
      <c r="WYA32" s="48"/>
      <c r="WYB32" s="48"/>
      <c r="WYC32" s="48"/>
      <c r="WYD32" s="48"/>
      <c r="WYE32" s="49"/>
      <c r="WYF32" s="48"/>
      <c r="WYG32" s="48"/>
      <c r="WYH32" s="48"/>
      <c r="WYI32" s="48"/>
      <c r="WYJ32" s="48"/>
      <c r="WYK32" s="48"/>
      <c r="WYL32" s="48"/>
      <c r="WYM32" s="48"/>
      <c r="WYN32" s="48"/>
      <c r="WYO32" s="48"/>
      <c r="WYP32" s="48"/>
      <c r="WYQ32" s="48"/>
      <c r="WYR32" s="48"/>
      <c r="WYS32" s="49"/>
      <c r="WYT32" s="48"/>
      <c r="WYU32" s="48"/>
      <c r="WYV32" s="48"/>
      <c r="WYW32" s="48"/>
      <c r="WYX32" s="48"/>
      <c r="WYY32" s="48"/>
      <c r="WYZ32" s="48"/>
      <c r="WZA32" s="48"/>
      <c r="WZB32" s="48"/>
      <c r="WZC32" s="48"/>
      <c r="WZD32" s="48"/>
      <c r="WZE32" s="48"/>
      <c r="WZF32" s="48"/>
      <c r="WZG32" s="49"/>
      <c r="WZH32" s="48"/>
      <c r="WZI32" s="48"/>
      <c r="WZJ32" s="48"/>
      <c r="WZK32" s="48"/>
      <c r="WZL32" s="48"/>
      <c r="WZM32" s="48"/>
      <c r="WZN32" s="48"/>
      <c r="WZO32" s="48"/>
      <c r="WZP32" s="48"/>
      <c r="WZQ32" s="48"/>
      <c r="WZR32" s="48"/>
      <c r="WZS32" s="48"/>
      <c r="WZT32" s="48"/>
      <c r="WZU32" s="49"/>
      <c r="WZV32" s="48"/>
      <c r="WZW32" s="48"/>
      <c r="WZX32" s="48"/>
      <c r="WZY32" s="48"/>
      <c r="WZZ32" s="48"/>
      <c r="XAA32" s="48"/>
      <c r="XAB32" s="48"/>
      <c r="XAC32" s="48"/>
      <c r="XAD32" s="48"/>
      <c r="XAE32" s="48"/>
      <c r="XAF32" s="48"/>
      <c r="XAG32" s="48"/>
      <c r="XAH32" s="48"/>
      <c r="XAI32" s="49"/>
      <c r="XAJ32" s="48"/>
      <c r="XAK32" s="48"/>
      <c r="XAL32" s="48"/>
      <c r="XAM32" s="48"/>
      <c r="XAN32" s="48"/>
      <c r="XAO32" s="48"/>
      <c r="XAP32" s="48"/>
      <c r="XAQ32" s="48"/>
      <c r="XAR32" s="48"/>
      <c r="XAS32" s="48"/>
      <c r="XAT32" s="48"/>
      <c r="XAU32" s="48"/>
      <c r="XAV32" s="48"/>
      <c r="XAW32" s="49"/>
      <c r="XAX32" s="48"/>
      <c r="XAY32" s="48"/>
      <c r="XAZ32" s="48"/>
      <c r="XBA32" s="48"/>
      <c r="XBB32" s="48"/>
      <c r="XBC32" s="48"/>
      <c r="XBD32" s="48"/>
      <c r="XBE32" s="48"/>
      <c r="XBF32" s="48"/>
      <c r="XBG32" s="48"/>
      <c r="XBH32" s="48"/>
      <c r="XBI32" s="48"/>
      <c r="XBJ32" s="48"/>
      <c r="XBK32" s="49"/>
      <c r="XBL32" s="48"/>
      <c r="XBM32" s="48"/>
      <c r="XBN32" s="48"/>
      <c r="XBO32" s="48"/>
      <c r="XBP32" s="48"/>
      <c r="XBQ32" s="48"/>
      <c r="XBR32" s="48"/>
      <c r="XBS32" s="48"/>
      <c r="XBT32" s="48"/>
      <c r="XBU32" s="48"/>
      <c r="XBV32" s="48"/>
      <c r="XBW32" s="48"/>
      <c r="XBX32" s="48"/>
      <c r="XBY32" s="49"/>
      <c r="XBZ32" s="48"/>
      <c r="XCA32" s="48"/>
      <c r="XCB32" s="48"/>
      <c r="XCC32" s="48"/>
      <c r="XCD32" s="48"/>
      <c r="XCE32" s="48"/>
      <c r="XCF32" s="48"/>
      <c r="XCG32" s="48"/>
      <c r="XCH32" s="48"/>
      <c r="XCI32" s="48"/>
      <c r="XCJ32" s="48"/>
      <c r="XCK32" s="48"/>
      <c r="XCL32" s="48"/>
      <c r="XCM32" s="49"/>
      <c r="XCN32" s="48"/>
      <c r="XCO32" s="48"/>
      <c r="XCP32" s="48"/>
      <c r="XCQ32" s="48"/>
      <c r="XCR32" s="48"/>
      <c r="XCS32" s="48"/>
      <c r="XCT32" s="48"/>
      <c r="XCU32" s="48"/>
      <c r="XCV32" s="48"/>
      <c r="XCW32" s="48"/>
      <c r="XCX32" s="48"/>
      <c r="XCY32" s="48"/>
      <c r="XCZ32" s="48"/>
      <c r="XDA32" s="49"/>
      <c r="XDB32" s="48"/>
      <c r="XDC32" s="48"/>
      <c r="XDD32" s="48"/>
      <c r="XDE32" s="48"/>
      <c r="XDF32" s="48"/>
      <c r="XDG32" s="48"/>
      <c r="XDH32" s="48"/>
      <c r="XDI32" s="48"/>
      <c r="XDJ32" s="48"/>
      <c r="XDK32" s="48"/>
      <c r="XDL32" s="48"/>
      <c r="XDM32" s="48"/>
      <c r="XDN32" s="48"/>
      <c r="XDO32" s="49"/>
      <c r="XDP32" s="48"/>
      <c r="XDQ32" s="48"/>
      <c r="XDR32" s="48"/>
      <c r="XDS32" s="48"/>
      <c r="XDT32" s="48"/>
      <c r="XDU32" s="48"/>
      <c r="XDV32" s="48"/>
      <c r="XDW32" s="48"/>
      <c r="XDX32" s="48"/>
      <c r="XDY32" s="48"/>
      <c r="XDZ32" s="48"/>
      <c r="XEA32" s="48"/>
      <c r="XEB32" s="48"/>
      <c r="XEC32" s="49"/>
      <c r="XED32" s="48"/>
      <c r="XEE32" s="48"/>
      <c r="XEF32" s="48"/>
      <c r="XEG32" s="48"/>
    </row>
    <row r="33" spans="1:9">
      <c r="A33" s="143" t="s">
        <v>783</v>
      </c>
      <c r="B33" s="144"/>
      <c r="C33" s="144"/>
      <c r="D33" s="144"/>
      <c r="E33" s="144"/>
      <c r="F33" s="144"/>
      <c r="G33" s="144"/>
      <c r="H33" s="144"/>
      <c r="I33" s="145"/>
    </row>
    <row r="34" spans="1:9">
      <c r="A34" s="146" t="s">
        <v>784</v>
      </c>
      <c r="B34" s="144"/>
      <c r="C34" s="144"/>
      <c r="D34" s="144"/>
      <c r="E34" s="144"/>
      <c r="F34" s="144"/>
      <c r="G34" s="144"/>
      <c r="H34" s="144"/>
      <c r="I34" s="145"/>
    </row>
    <row r="35" spans="1:9">
      <c r="A35" s="143" t="s">
        <v>785</v>
      </c>
      <c r="B35" s="144"/>
      <c r="C35" s="144"/>
      <c r="D35" s="144"/>
      <c r="E35" s="144"/>
      <c r="F35" s="144"/>
      <c r="G35" s="144"/>
      <c r="H35" s="144"/>
      <c r="I35" s="145"/>
    </row>
    <row r="36" spans="1:9">
      <c r="A36" s="143" t="s">
        <v>786</v>
      </c>
      <c r="B36" s="144"/>
      <c r="C36" s="144">
        <v>1</v>
      </c>
      <c r="D36" s="144"/>
      <c r="E36" s="144"/>
      <c r="F36" s="144"/>
      <c r="G36" s="144">
        <v>1</v>
      </c>
      <c r="H36" s="144"/>
      <c r="I36" s="145">
        <v>2</v>
      </c>
    </row>
    <row r="37" spans="1:9">
      <c r="A37" s="143" t="s">
        <v>787</v>
      </c>
      <c r="B37" s="144"/>
      <c r="C37" s="144">
        <v>1</v>
      </c>
      <c r="D37" s="144"/>
      <c r="E37" s="144"/>
      <c r="F37" s="144"/>
      <c r="G37" s="144"/>
      <c r="H37" s="144">
        <v>1</v>
      </c>
      <c r="I37" s="145">
        <v>2</v>
      </c>
    </row>
    <row r="38" spans="1:9">
      <c r="A38" s="143" t="s">
        <v>788</v>
      </c>
      <c r="B38" s="144">
        <v>1</v>
      </c>
      <c r="C38" s="144">
        <v>1</v>
      </c>
      <c r="D38" s="144">
        <v>1</v>
      </c>
      <c r="E38" s="144"/>
      <c r="F38" s="144">
        <v>1</v>
      </c>
      <c r="G38" s="144"/>
      <c r="H38" s="144"/>
      <c r="I38" s="145">
        <v>4</v>
      </c>
    </row>
    <row r="39" spans="1:9">
      <c r="A39" s="143" t="s">
        <v>789</v>
      </c>
      <c r="B39" s="144">
        <v>2</v>
      </c>
      <c r="C39" s="144">
        <v>3</v>
      </c>
      <c r="D39" s="144">
        <v>3</v>
      </c>
      <c r="E39" s="144">
        <v>3</v>
      </c>
      <c r="F39" s="144">
        <v>2</v>
      </c>
      <c r="G39" s="144">
        <v>1</v>
      </c>
      <c r="H39" s="144"/>
      <c r="I39" s="145">
        <v>14</v>
      </c>
    </row>
    <row r="40" spans="1:9">
      <c r="A40" s="143" t="s">
        <v>790</v>
      </c>
      <c r="B40" s="144">
        <v>1</v>
      </c>
      <c r="C40" s="144">
        <v>1</v>
      </c>
      <c r="D40" s="144">
        <v>3</v>
      </c>
      <c r="E40" s="144">
        <v>1</v>
      </c>
      <c r="F40" s="144">
        <v>2</v>
      </c>
      <c r="G40" s="144">
        <v>1</v>
      </c>
      <c r="H40" s="144">
        <v>1</v>
      </c>
      <c r="I40" s="145">
        <v>10</v>
      </c>
    </row>
    <row r="41" spans="1:9">
      <c r="A41" s="143" t="s">
        <v>791</v>
      </c>
      <c r="B41" s="144"/>
      <c r="C41" s="144">
        <v>1</v>
      </c>
      <c r="D41" s="144">
        <v>3</v>
      </c>
      <c r="E41" s="144">
        <v>3</v>
      </c>
      <c r="F41" s="144">
        <v>2</v>
      </c>
      <c r="G41" s="144">
        <v>5</v>
      </c>
      <c r="H41" s="144"/>
      <c r="I41" s="145">
        <v>14</v>
      </c>
    </row>
    <row r="42" spans="1:9">
      <c r="A42" s="143" t="s">
        <v>792</v>
      </c>
      <c r="B42" s="144"/>
      <c r="C42" s="144">
        <v>2</v>
      </c>
      <c r="D42" s="144">
        <v>6</v>
      </c>
      <c r="E42" s="144">
        <v>1</v>
      </c>
      <c r="F42" s="144">
        <v>6</v>
      </c>
      <c r="G42" s="144">
        <v>2</v>
      </c>
      <c r="H42" s="144"/>
      <c r="I42" s="145">
        <v>17</v>
      </c>
    </row>
    <row r="43" spans="1:9">
      <c r="A43" s="143" t="s">
        <v>793</v>
      </c>
      <c r="B43" s="144">
        <v>3</v>
      </c>
      <c r="C43" s="144">
        <v>3</v>
      </c>
      <c r="D43" s="144">
        <v>4</v>
      </c>
      <c r="E43" s="144">
        <v>3</v>
      </c>
      <c r="F43" s="144">
        <v>2</v>
      </c>
      <c r="G43" s="144">
        <v>2</v>
      </c>
      <c r="H43" s="144">
        <v>1</v>
      </c>
      <c r="I43" s="145">
        <v>18</v>
      </c>
    </row>
    <row r="44" spans="1:9">
      <c r="A44" s="143" t="s">
        <v>794</v>
      </c>
      <c r="B44" s="144">
        <v>5</v>
      </c>
      <c r="C44" s="144">
        <v>3</v>
      </c>
      <c r="D44" s="144">
        <v>2</v>
      </c>
      <c r="E44" s="144">
        <v>2</v>
      </c>
      <c r="F44" s="144">
        <v>2</v>
      </c>
      <c r="G44" s="144">
        <v>4</v>
      </c>
      <c r="H44" s="144"/>
      <c r="I44" s="145">
        <v>18</v>
      </c>
    </row>
    <row r="45" spans="1:9">
      <c r="A45" s="143" t="s">
        <v>795</v>
      </c>
      <c r="B45" s="144">
        <v>1</v>
      </c>
      <c r="C45" s="144">
        <v>6</v>
      </c>
      <c r="D45" s="144"/>
      <c r="E45" s="144">
        <v>5</v>
      </c>
      <c r="F45" s="144">
        <v>1</v>
      </c>
      <c r="G45" s="144"/>
      <c r="H45" s="144">
        <v>1</v>
      </c>
      <c r="I45" s="145">
        <v>14</v>
      </c>
    </row>
    <row r="46" spans="1:9">
      <c r="A46" s="143" t="s">
        <v>796</v>
      </c>
      <c r="B46" s="144">
        <v>1</v>
      </c>
      <c r="C46" s="144">
        <v>3</v>
      </c>
      <c r="D46" s="144">
        <v>2</v>
      </c>
      <c r="E46" s="144"/>
      <c r="F46" s="144">
        <v>1</v>
      </c>
      <c r="G46" s="144">
        <v>4</v>
      </c>
      <c r="H46" s="144"/>
      <c r="I46" s="145">
        <v>11</v>
      </c>
    </row>
    <row r="47" spans="1:9">
      <c r="A47" s="143" t="s">
        <v>797</v>
      </c>
      <c r="B47" s="144">
        <v>1</v>
      </c>
      <c r="C47" s="144">
        <v>1</v>
      </c>
      <c r="D47" s="144">
        <v>3</v>
      </c>
      <c r="E47" s="144">
        <v>2</v>
      </c>
      <c r="F47" s="144">
        <v>3</v>
      </c>
      <c r="G47" s="144">
        <v>2</v>
      </c>
      <c r="H47" s="144"/>
      <c r="I47" s="145">
        <v>12</v>
      </c>
    </row>
    <row r="48" spans="1:9">
      <c r="A48" s="143" t="s">
        <v>798</v>
      </c>
      <c r="B48" s="144">
        <v>4</v>
      </c>
      <c r="C48" s="144">
        <v>2</v>
      </c>
      <c r="D48" s="144"/>
      <c r="E48" s="144">
        <v>2</v>
      </c>
      <c r="F48" s="144"/>
      <c r="G48" s="144">
        <v>5</v>
      </c>
      <c r="H48" s="144"/>
      <c r="I48" s="145">
        <v>13</v>
      </c>
    </row>
    <row r="49" spans="1:9">
      <c r="A49" s="143" t="s">
        <v>799</v>
      </c>
      <c r="B49" s="144">
        <v>3</v>
      </c>
      <c r="C49" s="144">
        <v>5</v>
      </c>
      <c r="D49" s="144">
        <v>3</v>
      </c>
      <c r="E49" s="144"/>
      <c r="F49" s="144">
        <v>2</v>
      </c>
      <c r="G49" s="144">
        <v>4</v>
      </c>
      <c r="H49" s="144"/>
      <c r="I49" s="145">
        <v>17</v>
      </c>
    </row>
    <row r="50" spans="1:9">
      <c r="A50" s="143" t="s">
        <v>800</v>
      </c>
      <c r="B50" s="144">
        <v>4</v>
      </c>
      <c r="C50" s="144">
        <v>6</v>
      </c>
      <c r="D50" s="144">
        <v>3</v>
      </c>
      <c r="E50" s="144">
        <v>4</v>
      </c>
      <c r="F50" s="144">
        <v>2</v>
      </c>
      <c r="G50" s="144">
        <v>1</v>
      </c>
      <c r="H50" s="144">
        <v>1</v>
      </c>
      <c r="I50" s="145">
        <v>21</v>
      </c>
    </row>
    <row r="51" spans="1:9">
      <c r="A51" s="143" t="s">
        <v>801</v>
      </c>
      <c r="B51" s="144"/>
      <c r="C51" s="144"/>
      <c r="D51" s="144"/>
      <c r="E51" s="144">
        <v>1</v>
      </c>
      <c r="F51" s="144"/>
      <c r="G51" s="144"/>
      <c r="H51" s="144">
        <v>2</v>
      </c>
      <c r="I51" s="145">
        <v>3</v>
      </c>
    </row>
    <row r="52" spans="1:9">
      <c r="A52" s="143" t="s">
        <v>802</v>
      </c>
      <c r="B52" s="144"/>
      <c r="C52" s="144">
        <v>3</v>
      </c>
      <c r="D52" s="144">
        <v>2</v>
      </c>
      <c r="E52" s="144"/>
      <c r="F52" s="144"/>
      <c r="G52" s="144">
        <v>2</v>
      </c>
      <c r="H52" s="144"/>
      <c r="I52" s="145">
        <v>7</v>
      </c>
    </row>
    <row r="53" spans="1:9">
      <c r="A53" s="143" t="s">
        <v>803</v>
      </c>
      <c r="B53" s="144"/>
      <c r="C53" s="144"/>
      <c r="D53" s="144">
        <v>1</v>
      </c>
      <c r="E53" s="144"/>
      <c r="F53" s="144">
        <v>1</v>
      </c>
      <c r="G53" s="144"/>
      <c r="H53" s="144"/>
      <c r="I53" s="145">
        <v>2</v>
      </c>
    </row>
    <row r="54" spans="1:9">
      <c r="A54" s="143" t="s">
        <v>804</v>
      </c>
      <c r="B54" s="144">
        <v>1</v>
      </c>
      <c r="C54" s="144"/>
      <c r="D54" s="144"/>
      <c r="E54" s="144">
        <v>1</v>
      </c>
      <c r="F54" s="144">
        <v>1</v>
      </c>
      <c r="G54" s="144">
        <v>1</v>
      </c>
      <c r="H54" s="144">
        <v>2</v>
      </c>
      <c r="I54" s="145">
        <v>6</v>
      </c>
    </row>
    <row r="55" spans="1:9">
      <c r="A55" s="143" t="s">
        <v>805</v>
      </c>
      <c r="B55" s="144"/>
      <c r="C55" s="144"/>
      <c r="D55" s="144">
        <v>1</v>
      </c>
      <c r="E55" s="144"/>
      <c r="F55" s="144"/>
      <c r="G55" s="144">
        <v>2</v>
      </c>
      <c r="H55" s="144">
        <v>1</v>
      </c>
      <c r="I55" s="145">
        <v>4</v>
      </c>
    </row>
    <row r="56" spans="1:9" s="14" customFormat="1">
      <c r="A56" s="147" t="s">
        <v>68</v>
      </c>
      <c r="B56" s="145">
        <v>27</v>
      </c>
      <c r="C56" s="145">
        <v>42</v>
      </c>
      <c r="D56" s="145">
        <v>37</v>
      </c>
      <c r="E56" s="145">
        <v>28</v>
      </c>
      <c r="F56" s="145">
        <v>28</v>
      </c>
      <c r="G56" s="145">
        <v>37</v>
      </c>
      <c r="H56" s="145">
        <v>10</v>
      </c>
      <c r="I56" s="145">
        <v>209</v>
      </c>
    </row>
    <row r="57" spans="1:9">
      <c r="A57" s="97" t="s">
        <v>851</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dimension ref="A1:AD45"/>
  <sheetViews>
    <sheetView topLeftCell="A10" workbookViewId="0"/>
  </sheetViews>
  <sheetFormatPr defaultRowHeight="12.75"/>
  <cols>
    <col min="1" max="1" width="6.140625" style="56" customWidth="1"/>
    <col min="2" max="2" width="8.42578125" style="56" customWidth="1"/>
    <col min="3" max="4" width="7.42578125" style="56" customWidth="1"/>
    <col min="5" max="5" width="8.140625" style="56" customWidth="1"/>
    <col min="6" max="11" width="7.42578125" style="56" customWidth="1"/>
    <col min="12" max="12" width="5.5703125" style="56" customWidth="1"/>
    <col min="13" max="16384" width="9.140625" style="56"/>
  </cols>
  <sheetData>
    <row r="1" spans="1:11" ht="15">
      <c r="A1" s="55" t="s">
        <v>1951</v>
      </c>
    </row>
    <row r="3" spans="1:11" ht="48">
      <c r="A3" s="101" t="s">
        <v>0</v>
      </c>
      <c r="B3" s="101" t="s">
        <v>668</v>
      </c>
      <c r="C3" s="101" t="s">
        <v>669</v>
      </c>
      <c r="D3" s="101" t="s">
        <v>671</v>
      </c>
      <c r="E3" s="101" t="s">
        <v>673</v>
      </c>
      <c r="F3" s="101" t="s">
        <v>670</v>
      </c>
      <c r="G3" s="101" t="s">
        <v>672</v>
      </c>
      <c r="H3" s="101" t="s">
        <v>674</v>
      </c>
      <c r="I3" s="101" t="s">
        <v>675</v>
      </c>
      <c r="J3" s="101" t="s">
        <v>676</v>
      </c>
      <c r="K3" s="101" t="s">
        <v>68</v>
      </c>
    </row>
    <row r="4" spans="1:11">
      <c r="A4" s="144">
        <v>2010</v>
      </c>
      <c r="B4" s="144">
        <v>123</v>
      </c>
      <c r="C4" s="144">
        <v>77</v>
      </c>
      <c r="D4" s="144">
        <v>23</v>
      </c>
      <c r="E4" s="144">
        <v>10</v>
      </c>
      <c r="F4" s="144">
        <v>23</v>
      </c>
      <c r="G4" s="144">
        <v>22</v>
      </c>
      <c r="H4" s="144">
        <v>2</v>
      </c>
      <c r="I4" s="144">
        <v>1</v>
      </c>
      <c r="J4" s="144">
        <v>0</v>
      </c>
      <c r="K4" s="144">
        <f t="shared" ref="K4:K11" si="0">SUM(B4:J4)</f>
        <v>281</v>
      </c>
    </row>
    <row r="5" spans="1:11">
      <c r="A5" s="144">
        <v>2011</v>
      </c>
      <c r="B5" s="144">
        <v>127</v>
      </c>
      <c r="C5" s="144">
        <v>76</v>
      </c>
      <c r="D5" s="144">
        <v>24</v>
      </c>
      <c r="E5" s="144">
        <v>8</v>
      </c>
      <c r="F5" s="144">
        <v>30</v>
      </c>
      <c r="G5" s="144">
        <v>15</v>
      </c>
      <c r="H5" s="144">
        <v>6</v>
      </c>
      <c r="I5" s="144">
        <v>1</v>
      </c>
      <c r="J5" s="144">
        <v>0</v>
      </c>
      <c r="K5" s="144">
        <f t="shared" si="0"/>
        <v>287</v>
      </c>
    </row>
    <row r="6" spans="1:11">
      <c r="A6" s="144">
        <v>2012</v>
      </c>
      <c r="B6" s="144">
        <v>135</v>
      </c>
      <c r="C6" s="144">
        <v>57</v>
      </c>
      <c r="D6" s="144">
        <v>17</v>
      </c>
      <c r="E6" s="144">
        <v>14</v>
      </c>
      <c r="F6" s="144">
        <v>24</v>
      </c>
      <c r="G6" s="144">
        <v>15</v>
      </c>
      <c r="H6" s="144">
        <v>2</v>
      </c>
      <c r="I6" s="144">
        <v>0</v>
      </c>
      <c r="J6" s="144">
        <v>0</v>
      </c>
      <c r="K6" s="144">
        <f t="shared" si="0"/>
        <v>264</v>
      </c>
    </row>
    <row r="7" spans="1:11">
      <c r="A7" s="144">
        <v>2013</v>
      </c>
      <c r="B7" s="144">
        <v>81</v>
      </c>
      <c r="C7" s="144">
        <v>60</v>
      </c>
      <c r="D7" s="144">
        <v>15</v>
      </c>
      <c r="E7" s="144">
        <v>13</v>
      </c>
      <c r="F7" s="144">
        <v>17</v>
      </c>
      <c r="G7" s="144">
        <v>8</v>
      </c>
      <c r="H7" s="144">
        <v>3</v>
      </c>
      <c r="I7" s="144">
        <v>1</v>
      </c>
      <c r="J7" s="144">
        <v>0</v>
      </c>
      <c r="K7" s="144">
        <f t="shared" si="0"/>
        <v>198</v>
      </c>
    </row>
    <row r="8" spans="1:11">
      <c r="A8" s="144">
        <v>2014</v>
      </c>
      <c r="B8" s="144">
        <v>86</v>
      </c>
      <c r="C8" s="144">
        <v>46</v>
      </c>
      <c r="D8" s="144">
        <v>30</v>
      </c>
      <c r="E8" s="144">
        <v>18</v>
      </c>
      <c r="F8" s="144">
        <v>17</v>
      </c>
      <c r="G8" s="144">
        <v>10</v>
      </c>
      <c r="H8" s="144">
        <v>4</v>
      </c>
      <c r="I8" s="144">
        <v>0</v>
      </c>
      <c r="J8" s="144">
        <v>0</v>
      </c>
      <c r="K8" s="144">
        <f t="shared" si="0"/>
        <v>211</v>
      </c>
    </row>
    <row r="9" spans="1:11">
      <c r="A9" s="144">
        <v>2015</v>
      </c>
      <c r="B9" s="144">
        <v>91</v>
      </c>
      <c r="C9" s="144">
        <v>52</v>
      </c>
      <c r="D9" s="144">
        <v>9</v>
      </c>
      <c r="E9" s="144">
        <v>13</v>
      </c>
      <c r="F9" s="144">
        <v>17</v>
      </c>
      <c r="G9" s="144">
        <v>9</v>
      </c>
      <c r="H9" s="144">
        <v>3</v>
      </c>
      <c r="I9" s="144">
        <v>1</v>
      </c>
      <c r="J9" s="144">
        <v>1</v>
      </c>
      <c r="K9" s="144">
        <f t="shared" si="0"/>
        <v>196</v>
      </c>
    </row>
    <row r="10" spans="1:11">
      <c r="A10" s="144">
        <v>2016</v>
      </c>
      <c r="B10" s="144">
        <v>87</v>
      </c>
      <c r="C10" s="144">
        <v>58</v>
      </c>
      <c r="D10" s="144">
        <v>22</v>
      </c>
      <c r="E10" s="144">
        <v>17</v>
      </c>
      <c r="F10" s="144">
        <v>6</v>
      </c>
      <c r="G10" s="144">
        <v>9</v>
      </c>
      <c r="H10" s="144">
        <v>4</v>
      </c>
      <c r="I10" s="144">
        <v>0</v>
      </c>
      <c r="J10" s="144">
        <v>0</v>
      </c>
      <c r="K10" s="144">
        <f t="shared" si="0"/>
        <v>203</v>
      </c>
    </row>
    <row r="11" spans="1:11">
      <c r="A11" s="144">
        <v>2017</v>
      </c>
      <c r="B11" s="144">
        <v>100</v>
      </c>
      <c r="C11" s="144">
        <v>61</v>
      </c>
      <c r="D11" s="144">
        <v>19</v>
      </c>
      <c r="E11" s="144">
        <v>12</v>
      </c>
      <c r="F11" s="144">
        <v>8</v>
      </c>
      <c r="G11" s="144">
        <v>7</v>
      </c>
      <c r="H11" s="144">
        <v>1</v>
      </c>
      <c r="I11" s="144">
        <v>1</v>
      </c>
      <c r="J11" s="144">
        <v>0</v>
      </c>
      <c r="K11" s="144">
        <f t="shared" si="0"/>
        <v>209</v>
      </c>
    </row>
    <row r="12" spans="1:11">
      <c r="A12" s="97" t="s">
        <v>851</v>
      </c>
      <c r="B12" s="60"/>
      <c r="C12" s="60"/>
      <c r="D12" s="60"/>
      <c r="E12" s="60"/>
      <c r="F12" s="60"/>
      <c r="G12" s="60"/>
      <c r="H12" s="60"/>
      <c r="I12" s="60"/>
      <c r="J12" s="59"/>
    </row>
    <row r="13" spans="1:11">
      <c r="A13" s="57"/>
      <c r="B13" s="60"/>
      <c r="C13" s="60"/>
      <c r="D13" s="60"/>
      <c r="E13" s="60"/>
      <c r="F13" s="60"/>
      <c r="G13" s="60"/>
      <c r="H13" s="60"/>
      <c r="I13" s="60"/>
      <c r="J13" s="59"/>
    </row>
    <row r="14" spans="1:11">
      <c r="A14" s="57"/>
      <c r="B14" s="60"/>
      <c r="C14" s="60"/>
      <c r="D14" s="60"/>
      <c r="E14" s="60"/>
      <c r="F14" s="60"/>
      <c r="G14" s="60"/>
      <c r="H14" s="60"/>
      <c r="I14" s="60"/>
      <c r="J14" s="59"/>
    </row>
    <row r="15" spans="1:11" ht="15">
      <c r="A15" s="55" t="s">
        <v>1036</v>
      </c>
      <c r="K15" s="58"/>
    </row>
    <row r="16" spans="1:11" ht="15">
      <c r="A16" s="55"/>
      <c r="K16" s="54"/>
    </row>
    <row r="17" spans="1:12" s="63" customFormat="1" ht="24.75" customHeight="1">
      <c r="A17" s="891" t="s">
        <v>0</v>
      </c>
      <c r="B17" s="891" t="s">
        <v>677</v>
      </c>
      <c r="C17" s="891"/>
      <c r="D17" s="891"/>
      <c r="E17" s="891"/>
      <c r="F17" s="891"/>
      <c r="G17" s="892" t="s">
        <v>678</v>
      </c>
      <c r="H17" s="893"/>
      <c r="I17" s="893"/>
      <c r="J17" s="893"/>
      <c r="K17" s="894"/>
      <c r="L17" s="891" t="s">
        <v>469</v>
      </c>
    </row>
    <row r="18" spans="1:12" s="63" customFormat="1" ht="24.75" customHeight="1">
      <c r="A18" s="891"/>
      <c r="B18" s="61" t="s">
        <v>679</v>
      </c>
      <c r="C18" s="61" t="s">
        <v>680</v>
      </c>
      <c r="D18" s="61" t="s">
        <v>681</v>
      </c>
      <c r="E18" s="61" t="s">
        <v>682</v>
      </c>
      <c r="F18" s="61" t="s">
        <v>189</v>
      </c>
      <c r="G18" s="61" t="s">
        <v>683</v>
      </c>
      <c r="H18" s="61" t="s">
        <v>684</v>
      </c>
      <c r="I18" s="113" t="s">
        <v>685</v>
      </c>
      <c r="J18" s="51" t="s">
        <v>1034</v>
      </c>
      <c r="K18" s="113" t="s">
        <v>1035</v>
      </c>
      <c r="L18" s="891"/>
    </row>
    <row r="19" spans="1:12">
      <c r="A19" s="144">
        <v>2010</v>
      </c>
      <c r="B19" s="144">
        <v>174</v>
      </c>
      <c r="C19" s="144">
        <v>61</v>
      </c>
      <c r="D19" s="144">
        <v>1</v>
      </c>
      <c r="E19" s="144">
        <v>1</v>
      </c>
      <c r="F19" s="144">
        <v>44</v>
      </c>
      <c r="G19" s="144">
        <v>200</v>
      </c>
      <c r="H19" s="144">
        <v>75</v>
      </c>
      <c r="I19" s="144">
        <v>5</v>
      </c>
      <c r="J19" s="144">
        <v>0</v>
      </c>
      <c r="K19" s="144">
        <v>1</v>
      </c>
      <c r="L19" s="145">
        <f>SUM(G19:K19)</f>
        <v>281</v>
      </c>
    </row>
    <row r="20" spans="1:12">
      <c r="A20" s="144">
        <v>2011</v>
      </c>
      <c r="B20" s="144">
        <v>207</v>
      </c>
      <c r="C20" s="144">
        <v>31</v>
      </c>
      <c r="D20" s="144">
        <v>6</v>
      </c>
      <c r="E20" s="144">
        <v>0</v>
      </c>
      <c r="F20" s="144">
        <v>43</v>
      </c>
      <c r="G20" s="144">
        <v>238</v>
      </c>
      <c r="H20" s="144">
        <v>48</v>
      </c>
      <c r="I20" s="144">
        <v>1</v>
      </c>
      <c r="J20" s="144">
        <v>0</v>
      </c>
      <c r="K20" s="144">
        <v>0</v>
      </c>
      <c r="L20" s="145">
        <f t="shared" ref="L20:L26" si="1">SUM(G20:K20)</f>
        <v>287</v>
      </c>
    </row>
    <row r="21" spans="1:12">
      <c r="A21" s="144">
        <v>2012</v>
      </c>
      <c r="B21" s="144">
        <v>194</v>
      </c>
      <c r="C21" s="144">
        <v>26</v>
      </c>
      <c r="D21" s="144">
        <v>1</v>
      </c>
      <c r="E21" s="144">
        <v>0</v>
      </c>
      <c r="F21" s="144">
        <v>43</v>
      </c>
      <c r="G21" s="144">
        <v>219</v>
      </c>
      <c r="H21" s="144">
        <v>40</v>
      </c>
      <c r="I21" s="144">
        <v>4</v>
      </c>
      <c r="J21" s="144">
        <v>0</v>
      </c>
      <c r="K21" s="144">
        <v>0</v>
      </c>
      <c r="L21" s="145">
        <f t="shared" si="1"/>
        <v>263</v>
      </c>
    </row>
    <row r="22" spans="1:12">
      <c r="A22" s="144">
        <v>2013</v>
      </c>
      <c r="B22" s="144">
        <v>132</v>
      </c>
      <c r="C22" s="144">
        <v>30</v>
      </c>
      <c r="D22" s="144">
        <v>1</v>
      </c>
      <c r="E22" s="144">
        <v>0</v>
      </c>
      <c r="F22" s="144">
        <v>35</v>
      </c>
      <c r="G22" s="144">
        <v>152</v>
      </c>
      <c r="H22" s="144">
        <v>44</v>
      </c>
      <c r="I22" s="144">
        <v>2</v>
      </c>
      <c r="J22" s="144">
        <v>0</v>
      </c>
      <c r="K22" s="144">
        <v>0</v>
      </c>
      <c r="L22" s="145">
        <f t="shared" si="1"/>
        <v>198</v>
      </c>
    </row>
    <row r="23" spans="1:12">
      <c r="A23" s="144">
        <v>2014</v>
      </c>
      <c r="B23" s="144">
        <v>127</v>
      </c>
      <c r="C23" s="144">
        <v>41</v>
      </c>
      <c r="D23" s="144">
        <v>0</v>
      </c>
      <c r="E23" s="144">
        <v>0</v>
      </c>
      <c r="F23" s="144">
        <v>43</v>
      </c>
      <c r="G23" s="144">
        <v>157</v>
      </c>
      <c r="H23" s="144">
        <v>53</v>
      </c>
      <c r="I23" s="144">
        <v>1</v>
      </c>
      <c r="J23" s="144">
        <v>0</v>
      </c>
      <c r="K23" s="144">
        <v>0</v>
      </c>
      <c r="L23" s="145">
        <f t="shared" si="1"/>
        <v>211</v>
      </c>
    </row>
    <row r="24" spans="1:12">
      <c r="A24" s="144">
        <v>2015</v>
      </c>
      <c r="B24" s="144">
        <v>159</v>
      </c>
      <c r="C24" s="144">
        <v>17</v>
      </c>
      <c r="D24" s="144">
        <v>1</v>
      </c>
      <c r="E24" s="144">
        <v>0</v>
      </c>
      <c r="F24" s="144">
        <v>19</v>
      </c>
      <c r="G24" s="144">
        <v>172</v>
      </c>
      <c r="H24" s="144">
        <v>23</v>
      </c>
      <c r="I24" s="144">
        <v>1</v>
      </c>
      <c r="J24" s="144">
        <v>0</v>
      </c>
      <c r="K24" s="144">
        <v>0</v>
      </c>
      <c r="L24" s="145">
        <f t="shared" si="1"/>
        <v>196</v>
      </c>
    </row>
    <row r="25" spans="1:12">
      <c r="A25" s="144">
        <v>2016</v>
      </c>
      <c r="B25" s="144">
        <v>155</v>
      </c>
      <c r="C25" s="144">
        <v>17</v>
      </c>
      <c r="D25" s="144">
        <v>1</v>
      </c>
      <c r="E25" s="144">
        <v>0</v>
      </c>
      <c r="F25" s="144">
        <v>30</v>
      </c>
      <c r="G25" s="144">
        <v>171</v>
      </c>
      <c r="H25" s="144">
        <v>30</v>
      </c>
      <c r="I25" s="144">
        <v>2</v>
      </c>
      <c r="J25" s="144">
        <v>0</v>
      </c>
      <c r="K25" s="144">
        <v>0</v>
      </c>
      <c r="L25" s="145">
        <f t="shared" si="1"/>
        <v>203</v>
      </c>
    </row>
    <row r="26" spans="1:12">
      <c r="A26" s="144">
        <v>2017</v>
      </c>
      <c r="B26" s="144">
        <v>168</v>
      </c>
      <c r="C26" s="144">
        <v>17</v>
      </c>
      <c r="D26" s="144">
        <v>0</v>
      </c>
      <c r="E26" s="144">
        <v>2</v>
      </c>
      <c r="F26" s="144">
        <v>22</v>
      </c>
      <c r="G26" s="144">
        <v>175</v>
      </c>
      <c r="H26" s="144">
        <v>30</v>
      </c>
      <c r="I26" s="144">
        <v>2</v>
      </c>
      <c r="J26" s="144">
        <v>1</v>
      </c>
      <c r="K26" s="144">
        <v>1</v>
      </c>
      <c r="L26" s="145">
        <f t="shared" si="1"/>
        <v>209</v>
      </c>
    </row>
    <row r="27" spans="1:12">
      <c r="A27" s="97" t="s">
        <v>851</v>
      </c>
      <c r="B27" s="43"/>
      <c r="C27" s="43"/>
      <c r="D27" s="43"/>
      <c r="E27" s="43"/>
      <c r="F27" s="43"/>
      <c r="G27" s="43"/>
      <c r="H27" s="43"/>
      <c r="I27" s="43"/>
      <c r="J27" s="43"/>
      <c r="K27" s="43"/>
    </row>
    <row r="28" spans="1:12" ht="15">
      <c r="A28" s="55"/>
      <c r="B28" s="43"/>
      <c r="C28" s="43"/>
      <c r="D28" s="43"/>
      <c r="E28" s="43"/>
      <c r="F28" s="43"/>
      <c r="G28" s="43"/>
      <c r="H28" s="43"/>
      <c r="I28" s="43"/>
      <c r="J28" s="43"/>
      <c r="K28" s="43"/>
    </row>
    <row r="29" spans="1:12" ht="15">
      <c r="A29" s="55"/>
      <c r="B29" s="43"/>
      <c r="C29" s="43"/>
      <c r="D29" s="43"/>
      <c r="E29" s="43"/>
      <c r="F29" s="43"/>
      <c r="G29" s="43"/>
      <c r="H29" s="43"/>
      <c r="I29" s="43"/>
      <c r="J29" s="43"/>
      <c r="K29" s="43"/>
    </row>
    <row r="30" spans="1:12" ht="15">
      <c r="A30" s="55" t="s">
        <v>852</v>
      </c>
    </row>
    <row r="31" spans="1:12" ht="15">
      <c r="A31" s="55"/>
    </row>
    <row r="32" spans="1:12" s="65" customFormat="1" ht="19.5" customHeight="1">
      <c r="A32" s="901" t="s">
        <v>686</v>
      </c>
      <c r="B32" s="902"/>
      <c r="C32" s="902"/>
      <c r="D32" s="902"/>
      <c r="E32" s="903"/>
      <c r="F32" s="854">
        <v>2016</v>
      </c>
      <c r="G32" s="854"/>
      <c r="H32" s="854"/>
      <c r="I32" s="854">
        <v>2017</v>
      </c>
      <c r="J32" s="854"/>
      <c r="K32" s="854"/>
    </row>
    <row r="33" spans="1:30" s="99" customFormat="1" ht="27.75" customHeight="1">
      <c r="A33" s="904"/>
      <c r="B33" s="905"/>
      <c r="C33" s="905"/>
      <c r="D33" s="905"/>
      <c r="E33" s="906"/>
      <c r="F33" s="151" t="s">
        <v>821</v>
      </c>
      <c r="G33" s="152" t="s">
        <v>687</v>
      </c>
      <c r="H33" s="152" t="s">
        <v>356</v>
      </c>
      <c r="I33" s="151" t="s">
        <v>821</v>
      </c>
      <c r="J33" s="152" t="s">
        <v>687</v>
      </c>
      <c r="K33" s="152" t="s">
        <v>356</v>
      </c>
      <c r="N33" s="100"/>
      <c r="O33" s="100"/>
      <c r="P33" s="100"/>
      <c r="Q33" s="100"/>
      <c r="R33" s="100"/>
      <c r="S33" s="100"/>
      <c r="T33" s="100"/>
      <c r="U33" s="100"/>
      <c r="V33" s="100"/>
      <c r="W33" s="100"/>
      <c r="X33" s="100"/>
      <c r="Y33" s="100"/>
      <c r="Z33" s="100"/>
      <c r="AA33" s="100"/>
      <c r="AB33" s="100"/>
      <c r="AC33" s="100"/>
      <c r="AD33" s="100"/>
    </row>
    <row r="34" spans="1:30" ht="17.25" customHeight="1">
      <c r="A34" s="895" t="s">
        <v>688</v>
      </c>
      <c r="B34" s="896"/>
      <c r="C34" s="910" t="s">
        <v>812</v>
      </c>
      <c r="D34" s="911"/>
      <c r="E34" s="912"/>
      <c r="F34" s="148">
        <v>7</v>
      </c>
      <c r="G34" s="148">
        <v>8</v>
      </c>
      <c r="H34" s="148">
        <v>0</v>
      </c>
      <c r="I34" s="148">
        <v>8</v>
      </c>
      <c r="J34" s="148">
        <v>8</v>
      </c>
      <c r="K34" s="148">
        <v>0</v>
      </c>
      <c r="N34" s="62"/>
      <c r="O34" s="62"/>
      <c r="P34" s="62"/>
      <c r="Q34" s="62"/>
      <c r="R34" s="62"/>
      <c r="S34" s="62"/>
      <c r="T34" s="62"/>
      <c r="U34" s="62"/>
      <c r="V34" s="62"/>
      <c r="W34" s="62"/>
      <c r="X34" s="62"/>
      <c r="Y34" s="62"/>
      <c r="Z34" s="62"/>
      <c r="AA34" s="62"/>
      <c r="AB34" s="62"/>
      <c r="AC34" s="62"/>
      <c r="AD34" s="62"/>
    </row>
    <row r="35" spans="1:30" ht="17.25" customHeight="1">
      <c r="A35" s="897"/>
      <c r="B35" s="898"/>
      <c r="C35" s="910" t="s">
        <v>813</v>
      </c>
      <c r="D35" s="911"/>
      <c r="E35" s="912"/>
      <c r="F35" s="144">
        <v>91</v>
      </c>
      <c r="G35" s="144">
        <v>118</v>
      </c>
      <c r="H35" s="144">
        <v>0</v>
      </c>
      <c r="I35" s="144">
        <v>79</v>
      </c>
      <c r="J35" s="144">
        <v>105</v>
      </c>
      <c r="K35" s="144">
        <v>0</v>
      </c>
      <c r="N35" s="62"/>
      <c r="O35" s="62"/>
      <c r="P35" s="62"/>
      <c r="Q35" s="62"/>
      <c r="R35" s="62"/>
      <c r="S35" s="62"/>
      <c r="T35" s="62"/>
      <c r="U35" s="62"/>
      <c r="V35" s="62"/>
      <c r="W35" s="62"/>
      <c r="X35" s="62"/>
      <c r="Y35" s="62"/>
      <c r="Z35" s="62"/>
      <c r="AA35" s="62"/>
      <c r="AB35" s="62"/>
      <c r="AC35" s="62"/>
      <c r="AD35" s="62"/>
    </row>
    <row r="36" spans="1:30" ht="17.25" customHeight="1">
      <c r="A36" s="897"/>
      <c r="B36" s="898"/>
      <c r="C36" s="910" t="s">
        <v>814</v>
      </c>
      <c r="D36" s="911"/>
      <c r="E36" s="912"/>
      <c r="F36" s="144">
        <v>13</v>
      </c>
      <c r="G36" s="144">
        <v>13</v>
      </c>
      <c r="H36" s="144">
        <v>0</v>
      </c>
      <c r="I36" s="144">
        <v>24</v>
      </c>
      <c r="J36" s="144">
        <v>25</v>
      </c>
      <c r="K36" s="144">
        <v>0</v>
      </c>
      <c r="N36" s="62"/>
      <c r="O36" s="62"/>
      <c r="P36" s="62"/>
      <c r="Q36" s="62"/>
      <c r="R36" s="62"/>
      <c r="S36" s="62"/>
      <c r="T36" s="62"/>
      <c r="U36" s="62"/>
      <c r="V36" s="62"/>
      <c r="W36" s="62"/>
      <c r="X36" s="62"/>
      <c r="Y36" s="62"/>
      <c r="Z36" s="62"/>
      <c r="AA36" s="62"/>
      <c r="AB36" s="62"/>
      <c r="AC36" s="62"/>
      <c r="AD36" s="62"/>
    </row>
    <row r="37" spans="1:30" ht="17.25" customHeight="1">
      <c r="A37" s="899"/>
      <c r="B37" s="900"/>
      <c r="C37" s="910" t="s">
        <v>815</v>
      </c>
      <c r="D37" s="911"/>
      <c r="E37" s="912"/>
      <c r="F37" s="144">
        <v>49</v>
      </c>
      <c r="G37" s="144">
        <v>75</v>
      </c>
      <c r="H37" s="144">
        <v>1</v>
      </c>
      <c r="I37" s="144">
        <v>46</v>
      </c>
      <c r="J37" s="144">
        <v>62</v>
      </c>
      <c r="K37" s="144">
        <v>0</v>
      </c>
      <c r="N37" s="62"/>
      <c r="O37" s="62"/>
      <c r="P37" s="62"/>
      <c r="Q37" s="62"/>
      <c r="R37" s="62"/>
      <c r="S37" s="62"/>
      <c r="T37" s="62"/>
      <c r="U37" s="62"/>
      <c r="V37" s="62"/>
      <c r="W37" s="62"/>
      <c r="X37" s="62"/>
      <c r="Y37" s="62"/>
      <c r="Z37" s="62"/>
      <c r="AA37" s="62"/>
      <c r="AB37" s="62"/>
      <c r="AC37" s="62"/>
      <c r="AD37" s="62"/>
    </row>
    <row r="38" spans="1:30" ht="17.25" customHeight="1">
      <c r="A38" s="82" t="s">
        <v>853</v>
      </c>
      <c r="B38" s="83"/>
      <c r="C38" s="82" t="s">
        <v>854</v>
      </c>
      <c r="D38" s="83"/>
      <c r="E38" s="84"/>
      <c r="F38" s="144">
        <v>19</v>
      </c>
      <c r="G38" s="144">
        <v>21</v>
      </c>
      <c r="H38" s="144">
        <v>0</v>
      </c>
      <c r="I38" s="144">
        <v>24</v>
      </c>
      <c r="J38" s="144">
        <v>26</v>
      </c>
      <c r="K38" s="144">
        <v>0</v>
      </c>
      <c r="N38" s="53"/>
      <c r="O38" s="53"/>
      <c r="P38" s="53"/>
      <c r="Q38" s="53"/>
      <c r="R38" s="53"/>
      <c r="S38" s="53"/>
      <c r="T38" s="53"/>
      <c r="U38" s="53"/>
      <c r="V38" s="53"/>
      <c r="W38" s="53"/>
      <c r="X38" s="53"/>
      <c r="Y38" s="53"/>
      <c r="Z38" s="53"/>
      <c r="AA38" s="53"/>
      <c r="AB38" s="53"/>
      <c r="AC38" s="53"/>
      <c r="AD38" s="53"/>
    </row>
    <row r="39" spans="1:30" ht="17.25" customHeight="1">
      <c r="A39" s="895" t="s">
        <v>689</v>
      </c>
      <c r="B39" s="896"/>
      <c r="C39" s="910" t="s">
        <v>818</v>
      </c>
      <c r="D39" s="911"/>
      <c r="E39" s="912"/>
      <c r="F39" s="144">
        <v>6</v>
      </c>
      <c r="G39" s="144">
        <v>6</v>
      </c>
      <c r="H39" s="144">
        <v>0</v>
      </c>
      <c r="I39" s="144">
        <v>6</v>
      </c>
      <c r="J39" s="144">
        <v>7</v>
      </c>
      <c r="K39" s="144">
        <v>0</v>
      </c>
      <c r="N39" s="62"/>
      <c r="O39" s="62"/>
      <c r="P39" s="62"/>
      <c r="Q39" s="62"/>
      <c r="R39" s="62"/>
      <c r="S39" s="62"/>
      <c r="T39" s="62"/>
      <c r="U39" s="62"/>
      <c r="V39" s="62"/>
      <c r="W39" s="62"/>
      <c r="X39" s="62"/>
      <c r="Y39" s="62"/>
      <c r="Z39" s="62"/>
      <c r="AA39" s="62"/>
      <c r="AB39" s="62"/>
      <c r="AC39" s="62"/>
      <c r="AD39" s="62"/>
    </row>
    <row r="40" spans="1:30" ht="17.25" customHeight="1">
      <c r="A40" s="897"/>
      <c r="B40" s="898"/>
      <c r="C40" s="913" t="s">
        <v>820</v>
      </c>
      <c r="D40" s="914"/>
      <c r="E40" s="915"/>
      <c r="F40" s="144">
        <v>0</v>
      </c>
      <c r="G40" s="144">
        <v>0</v>
      </c>
      <c r="H40" s="144">
        <v>0</v>
      </c>
      <c r="I40" s="144">
        <v>2</v>
      </c>
      <c r="J40" s="144">
        <v>2</v>
      </c>
      <c r="K40" s="144">
        <v>0</v>
      </c>
      <c r="N40" s="64"/>
      <c r="O40" s="64"/>
      <c r="P40" s="64"/>
      <c r="Q40" s="64"/>
      <c r="R40" s="64"/>
      <c r="S40" s="64"/>
      <c r="T40" s="64"/>
      <c r="U40" s="64"/>
      <c r="V40" s="64"/>
      <c r="W40" s="64"/>
      <c r="X40" s="64"/>
      <c r="Y40" s="64"/>
      <c r="Z40" s="64"/>
      <c r="AA40" s="64"/>
      <c r="AB40" s="64"/>
      <c r="AC40" s="64"/>
      <c r="AD40" s="64"/>
    </row>
    <row r="41" spans="1:30" ht="17.25" customHeight="1">
      <c r="A41" s="899"/>
      <c r="B41" s="900"/>
      <c r="C41" s="910" t="s">
        <v>816</v>
      </c>
      <c r="D41" s="911"/>
      <c r="E41" s="912"/>
      <c r="F41" s="144">
        <v>4</v>
      </c>
      <c r="G41" s="144">
        <v>4</v>
      </c>
      <c r="H41" s="144">
        <v>0</v>
      </c>
      <c r="I41" s="144">
        <v>3</v>
      </c>
      <c r="J41" s="144">
        <v>2</v>
      </c>
      <c r="K41" s="144">
        <v>1</v>
      </c>
      <c r="N41" s="53"/>
      <c r="O41" s="53"/>
      <c r="P41" s="53"/>
      <c r="Q41" s="53"/>
      <c r="R41" s="53"/>
      <c r="S41" s="53"/>
      <c r="T41" s="53"/>
      <c r="U41" s="53"/>
      <c r="V41" s="53"/>
      <c r="W41" s="53"/>
      <c r="X41" s="53"/>
      <c r="Y41" s="53"/>
      <c r="Z41" s="53"/>
      <c r="AA41" s="53"/>
      <c r="AB41" s="53"/>
      <c r="AC41" s="53"/>
      <c r="AD41" s="53"/>
    </row>
    <row r="42" spans="1:30" ht="17.25" customHeight="1">
      <c r="A42" s="895" t="s">
        <v>690</v>
      </c>
      <c r="B42" s="896"/>
      <c r="C42" s="149" t="s">
        <v>817</v>
      </c>
      <c r="D42" s="150"/>
      <c r="E42" s="150"/>
      <c r="F42" s="144">
        <v>9</v>
      </c>
      <c r="G42" s="144">
        <v>9</v>
      </c>
      <c r="H42" s="144">
        <v>1</v>
      </c>
      <c r="I42" s="144">
        <v>13</v>
      </c>
      <c r="J42" s="144">
        <v>17</v>
      </c>
      <c r="K42" s="144">
        <v>0</v>
      </c>
      <c r="N42" s="62"/>
      <c r="O42" s="62"/>
      <c r="P42" s="62"/>
      <c r="Q42" s="62"/>
      <c r="R42" s="62"/>
      <c r="S42" s="62"/>
      <c r="T42" s="62"/>
      <c r="U42" s="62"/>
      <c r="V42" s="62"/>
      <c r="W42" s="62"/>
      <c r="X42" s="62"/>
      <c r="Y42" s="62"/>
      <c r="Z42" s="62"/>
      <c r="AA42" s="62"/>
      <c r="AB42" s="62"/>
      <c r="AC42" s="62"/>
      <c r="AD42" s="62"/>
    </row>
    <row r="43" spans="1:30" ht="17.25" customHeight="1">
      <c r="A43" s="899"/>
      <c r="B43" s="900"/>
      <c r="C43" s="910" t="s">
        <v>819</v>
      </c>
      <c r="D43" s="911"/>
      <c r="E43" s="912"/>
      <c r="F43" s="144">
        <v>5</v>
      </c>
      <c r="G43" s="144">
        <v>5</v>
      </c>
      <c r="H43" s="144">
        <v>0</v>
      </c>
      <c r="I43" s="144">
        <v>4</v>
      </c>
      <c r="J43" s="144">
        <v>4</v>
      </c>
      <c r="K43" s="144">
        <v>0</v>
      </c>
      <c r="N43" s="62"/>
      <c r="O43" s="62"/>
      <c r="P43" s="62"/>
      <c r="Q43" s="62"/>
      <c r="R43" s="62"/>
      <c r="S43" s="62"/>
      <c r="T43" s="62"/>
      <c r="U43" s="62"/>
      <c r="V43" s="62"/>
      <c r="W43" s="62"/>
      <c r="X43" s="62"/>
      <c r="Y43" s="62"/>
      <c r="Z43" s="62"/>
      <c r="AA43" s="62"/>
      <c r="AB43" s="62"/>
      <c r="AC43" s="62"/>
      <c r="AD43" s="62"/>
    </row>
    <row r="44" spans="1:30" ht="17.25" customHeight="1">
      <c r="A44" s="907" t="s">
        <v>68</v>
      </c>
      <c r="B44" s="908"/>
      <c r="C44" s="908"/>
      <c r="D44" s="908"/>
      <c r="E44" s="909"/>
      <c r="F44" s="145">
        <v>203</v>
      </c>
      <c r="G44" s="145">
        <v>259</v>
      </c>
      <c r="H44" s="145">
        <v>2</v>
      </c>
      <c r="I44" s="145">
        <v>209</v>
      </c>
      <c r="J44" s="145">
        <v>258</v>
      </c>
      <c r="K44" s="145">
        <v>1</v>
      </c>
      <c r="N44" s="62"/>
      <c r="O44" s="62"/>
      <c r="P44" s="62"/>
      <c r="Q44" s="62"/>
      <c r="R44" s="62"/>
      <c r="S44" s="62"/>
      <c r="T44" s="62"/>
      <c r="U44" s="62"/>
      <c r="V44" s="62"/>
      <c r="W44" s="62"/>
      <c r="X44" s="62"/>
      <c r="Y44" s="62"/>
      <c r="Z44" s="62"/>
      <c r="AA44" s="62"/>
      <c r="AB44" s="62"/>
      <c r="AC44" s="62"/>
      <c r="AD44" s="62"/>
    </row>
    <row r="45" spans="1:30" ht="17.25" customHeight="1">
      <c r="A45" s="97" t="s">
        <v>851</v>
      </c>
      <c r="G45" s="53"/>
    </row>
  </sheetData>
  <mergeCells count="19">
    <mergeCell ref="A39:B41"/>
    <mergeCell ref="A42:B43"/>
    <mergeCell ref="A34:B37"/>
    <mergeCell ref="A32:E33"/>
    <mergeCell ref="A44:E44"/>
    <mergeCell ref="C43:E43"/>
    <mergeCell ref="C41:E41"/>
    <mergeCell ref="C40:E40"/>
    <mergeCell ref="C39:E39"/>
    <mergeCell ref="C37:E37"/>
    <mergeCell ref="C36:E36"/>
    <mergeCell ref="C35:E35"/>
    <mergeCell ref="C34:E34"/>
    <mergeCell ref="A17:A18"/>
    <mergeCell ref="B17:F17"/>
    <mergeCell ref="L17:L18"/>
    <mergeCell ref="I32:K32"/>
    <mergeCell ref="F32:H32"/>
    <mergeCell ref="G17:K17"/>
  </mergeCells>
  <pageMargins left="0.70866141732283472" right="0.70866141732283472" top="0.74803149606299213" bottom="0.74803149606299213" header="0.31496062992125984" footer="0.31496062992125984"/>
  <pageSetup paperSize="9" fitToWidth="2" orientation="portrait" r:id="rId1"/>
  <drawing r:id="rId2"/>
</worksheet>
</file>

<file path=xl/worksheets/sheet64.xml><?xml version="1.0" encoding="utf-8"?>
<worksheet xmlns="http://schemas.openxmlformats.org/spreadsheetml/2006/main" xmlns:r="http://schemas.openxmlformats.org/officeDocument/2006/relationships">
  <dimension ref="A1:AB54"/>
  <sheetViews>
    <sheetView workbookViewId="0"/>
  </sheetViews>
  <sheetFormatPr defaultRowHeight="12.75"/>
  <cols>
    <col min="1" max="1" width="26.5703125" style="1" customWidth="1"/>
    <col min="2" max="2" width="9.140625" style="1" customWidth="1"/>
    <col min="3" max="3" width="2.28515625" style="1" customWidth="1"/>
    <col min="4" max="4" width="26.42578125" style="1" customWidth="1"/>
    <col min="5" max="6" width="9.140625" style="1"/>
    <col min="7" max="7" width="26.5703125" style="1" customWidth="1"/>
    <col min="8" max="8" width="9.140625" style="1" customWidth="1"/>
    <col min="9" max="9" width="2.28515625" style="1" customWidth="1"/>
    <col min="10" max="10" width="26.42578125" style="1" customWidth="1"/>
    <col min="11" max="16384" width="9.140625" style="1"/>
  </cols>
  <sheetData>
    <row r="1" spans="1:28" ht="15">
      <c r="A1" s="102" t="s">
        <v>925</v>
      </c>
      <c r="B1" s="103"/>
      <c r="G1" s="102" t="s">
        <v>1065</v>
      </c>
      <c r="H1" s="103"/>
    </row>
    <row r="2" spans="1:28">
      <c r="A2" s="104"/>
      <c r="B2" s="40"/>
      <c r="G2" s="104"/>
      <c r="H2" s="40"/>
    </row>
    <row r="3" spans="1:28" s="85" customFormat="1" ht="25.5">
      <c r="A3" s="245" t="s">
        <v>923</v>
      </c>
      <c r="B3" s="245" t="s">
        <v>855</v>
      </c>
      <c r="D3" s="245" t="s">
        <v>923</v>
      </c>
      <c r="E3" s="245" t="s">
        <v>855</v>
      </c>
      <c r="G3" s="245" t="s">
        <v>923</v>
      </c>
      <c r="H3" s="245" t="s">
        <v>855</v>
      </c>
      <c r="I3" s="115"/>
      <c r="J3" s="245" t="s">
        <v>923</v>
      </c>
      <c r="K3" s="245" t="s">
        <v>855</v>
      </c>
      <c r="N3" s="115"/>
      <c r="O3" s="115"/>
      <c r="P3" s="115"/>
      <c r="Q3" s="115"/>
      <c r="R3" s="115"/>
      <c r="S3" s="115"/>
      <c r="T3" s="115"/>
      <c r="U3" s="115"/>
      <c r="V3" s="115"/>
      <c r="W3" s="115"/>
      <c r="X3" s="115"/>
      <c r="Y3" s="115"/>
      <c r="Z3" s="115"/>
      <c r="AA3" s="115"/>
      <c r="AB3" s="115"/>
    </row>
    <row r="4" spans="1:28">
      <c r="A4" s="214" t="s">
        <v>692</v>
      </c>
      <c r="B4" s="244">
        <v>4</v>
      </c>
      <c r="D4" s="214" t="s">
        <v>894</v>
      </c>
      <c r="E4" s="244">
        <v>3</v>
      </c>
      <c r="G4" s="214" t="s">
        <v>1069</v>
      </c>
      <c r="H4" s="244">
        <v>5</v>
      </c>
      <c r="J4" s="214" t="s">
        <v>894</v>
      </c>
      <c r="K4" s="244">
        <v>1</v>
      </c>
    </row>
    <row r="5" spans="1:28">
      <c r="A5" s="184" t="s">
        <v>856</v>
      </c>
      <c r="B5" s="242">
        <v>2</v>
      </c>
      <c r="D5" s="184" t="s">
        <v>704</v>
      </c>
      <c r="E5" s="242">
        <v>4</v>
      </c>
      <c r="G5" s="184" t="s">
        <v>1070</v>
      </c>
      <c r="H5" s="242">
        <v>1</v>
      </c>
      <c r="J5" s="184" t="s">
        <v>1102</v>
      </c>
      <c r="K5" s="242">
        <v>1</v>
      </c>
    </row>
    <row r="6" spans="1:28">
      <c r="A6" s="184" t="s">
        <v>693</v>
      </c>
      <c r="B6" s="242">
        <v>3</v>
      </c>
      <c r="D6" s="184" t="s">
        <v>895</v>
      </c>
      <c r="E6" s="242">
        <v>1</v>
      </c>
      <c r="G6" s="184" t="s">
        <v>1071</v>
      </c>
      <c r="H6" s="242">
        <v>2</v>
      </c>
      <c r="J6" s="184" t="s">
        <v>704</v>
      </c>
      <c r="K6" s="242">
        <v>3</v>
      </c>
    </row>
    <row r="7" spans="1:28">
      <c r="A7" s="184" t="s">
        <v>857</v>
      </c>
      <c r="B7" s="242">
        <v>2</v>
      </c>
      <c r="D7" s="184" t="s">
        <v>896</v>
      </c>
      <c r="E7" s="242">
        <v>1</v>
      </c>
      <c r="G7" s="184" t="s">
        <v>1072</v>
      </c>
      <c r="H7" s="242">
        <v>2</v>
      </c>
      <c r="J7" s="184" t="s">
        <v>1103</v>
      </c>
      <c r="K7" s="242">
        <v>1</v>
      </c>
    </row>
    <row r="8" spans="1:28">
      <c r="A8" s="184" t="s">
        <v>858</v>
      </c>
      <c r="B8" s="242">
        <v>1</v>
      </c>
      <c r="D8" s="184" t="s">
        <v>897</v>
      </c>
      <c r="E8" s="242">
        <v>1</v>
      </c>
      <c r="G8" s="184" t="s">
        <v>1073</v>
      </c>
      <c r="H8" s="242">
        <v>1</v>
      </c>
      <c r="J8" s="184" t="s">
        <v>897</v>
      </c>
      <c r="K8" s="242">
        <v>1</v>
      </c>
    </row>
    <row r="9" spans="1:28">
      <c r="A9" s="184" t="s">
        <v>859</v>
      </c>
      <c r="B9" s="242">
        <v>1</v>
      </c>
      <c r="D9" s="184" t="s">
        <v>705</v>
      </c>
      <c r="E9" s="242">
        <v>9</v>
      </c>
      <c r="G9" s="184" t="s">
        <v>1074</v>
      </c>
      <c r="H9" s="242">
        <v>1</v>
      </c>
      <c r="J9" s="184" t="s">
        <v>705</v>
      </c>
      <c r="K9" s="242">
        <v>10</v>
      </c>
    </row>
    <row r="10" spans="1:28">
      <c r="A10" s="162" t="s">
        <v>924</v>
      </c>
      <c r="B10" s="242">
        <v>1</v>
      </c>
      <c r="D10" s="184" t="s">
        <v>706</v>
      </c>
      <c r="E10" s="242">
        <v>5</v>
      </c>
      <c r="G10" s="162" t="s">
        <v>1075</v>
      </c>
      <c r="H10" s="242">
        <v>1</v>
      </c>
      <c r="J10" s="184" t="s">
        <v>1104</v>
      </c>
      <c r="K10" s="242">
        <v>4</v>
      </c>
    </row>
    <row r="11" spans="1:28">
      <c r="A11" s="184" t="s">
        <v>860</v>
      </c>
      <c r="B11" s="242">
        <v>1</v>
      </c>
      <c r="D11" s="184" t="s">
        <v>707</v>
      </c>
      <c r="E11" s="242">
        <v>3</v>
      </c>
      <c r="G11" s="184" t="s">
        <v>856</v>
      </c>
      <c r="H11" s="242">
        <v>5</v>
      </c>
      <c r="J11" s="184" t="s">
        <v>706</v>
      </c>
      <c r="K11" s="242">
        <v>8</v>
      </c>
    </row>
    <row r="12" spans="1:28">
      <c r="A12" s="184" t="s">
        <v>861</v>
      </c>
      <c r="B12" s="242">
        <v>1</v>
      </c>
      <c r="D12" s="184" t="s">
        <v>708</v>
      </c>
      <c r="E12" s="242">
        <v>1</v>
      </c>
      <c r="G12" s="184" t="s">
        <v>1076</v>
      </c>
      <c r="H12" s="242">
        <v>1</v>
      </c>
      <c r="J12" s="184" t="s">
        <v>707</v>
      </c>
      <c r="K12" s="242">
        <v>6</v>
      </c>
    </row>
    <row r="13" spans="1:28">
      <c r="A13" s="184" t="s">
        <v>862</v>
      </c>
      <c r="B13" s="242">
        <v>1</v>
      </c>
      <c r="D13" s="184" t="s">
        <v>898</v>
      </c>
      <c r="E13" s="242">
        <v>2</v>
      </c>
      <c r="G13" s="184" t="s">
        <v>693</v>
      </c>
      <c r="H13" s="242">
        <v>3</v>
      </c>
      <c r="J13" s="184" t="s">
        <v>1105</v>
      </c>
      <c r="K13" s="242">
        <v>1</v>
      </c>
    </row>
    <row r="14" spans="1:28">
      <c r="A14" s="184" t="s">
        <v>863</v>
      </c>
      <c r="B14" s="242">
        <v>1</v>
      </c>
      <c r="D14" s="184" t="s">
        <v>709</v>
      </c>
      <c r="E14" s="242">
        <v>4</v>
      </c>
      <c r="G14" s="184" t="s">
        <v>1077</v>
      </c>
      <c r="H14" s="242">
        <v>1</v>
      </c>
      <c r="J14" s="184" t="s">
        <v>1106</v>
      </c>
      <c r="K14" s="242">
        <v>1</v>
      </c>
    </row>
    <row r="15" spans="1:28">
      <c r="A15" s="184" t="s">
        <v>864</v>
      </c>
      <c r="B15" s="242">
        <v>1</v>
      </c>
      <c r="D15" s="184" t="s">
        <v>899</v>
      </c>
      <c r="E15" s="242">
        <v>1</v>
      </c>
      <c r="G15" s="184" t="s">
        <v>858</v>
      </c>
      <c r="H15" s="242">
        <v>2</v>
      </c>
      <c r="J15" s="184" t="s">
        <v>708</v>
      </c>
      <c r="K15" s="242">
        <v>3</v>
      </c>
    </row>
    <row r="16" spans="1:28">
      <c r="A16" s="184" t="s">
        <v>865</v>
      </c>
      <c r="B16" s="242">
        <v>1</v>
      </c>
      <c r="D16" s="184" t="s">
        <v>900</v>
      </c>
      <c r="E16" s="242">
        <v>1</v>
      </c>
      <c r="G16" s="184" t="s">
        <v>1078</v>
      </c>
      <c r="H16" s="242">
        <v>1</v>
      </c>
      <c r="J16" s="184" t="s">
        <v>1107</v>
      </c>
      <c r="K16" s="242">
        <v>1</v>
      </c>
    </row>
    <row r="17" spans="1:11">
      <c r="A17" s="184" t="s">
        <v>866</v>
      </c>
      <c r="B17" s="242">
        <v>1</v>
      </c>
      <c r="D17" s="184" t="s">
        <v>901</v>
      </c>
      <c r="E17" s="242">
        <v>1</v>
      </c>
      <c r="G17" s="184" t="s">
        <v>1079</v>
      </c>
      <c r="H17" s="242">
        <v>2</v>
      </c>
      <c r="J17" s="184" t="s">
        <v>898</v>
      </c>
      <c r="K17" s="242">
        <v>1</v>
      </c>
    </row>
    <row r="18" spans="1:11">
      <c r="A18" s="184" t="s">
        <v>694</v>
      </c>
      <c r="B18" s="242">
        <v>2</v>
      </c>
      <c r="D18" s="184" t="s">
        <v>902</v>
      </c>
      <c r="E18" s="242">
        <v>2</v>
      </c>
      <c r="G18" s="184" t="s">
        <v>1080</v>
      </c>
      <c r="H18" s="242">
        <v>12</v>
      </c>
      <c r="J18" s="184" t="s">
        <v>709</v>
      </c>
      <c r="K18" s="242">
        <v>2</v>
      </c>
    </row>
    <row r="19" spans="1:11">
      <c r="A19" s="184" t="s">
        <v>867</v>
      </c>
      <c r="B19" s="242">
        <v>1</v>
      </c>
      <c r="D19" s="184" t="s">
        <v>903</v>
      </c>
      <c r="E19" s="242">
        <v>2</v>
      </c>
      <c r="G19" s="184" t="s">
        <v>1081</v>
      </c>
      <c r="H19" s="242">
        <v>1</v>
      </c>
      <c r="J19" s="184" t="s">
        <v>899</v>
      </c>
      <c r="K19" s="242">
        <v>2</v>
      </c>
    </row>
    <row r="20" spans="1:11">
      <c r="A20" s="184" t="s">
        <v>695</v>
      </c>
      <c r="B20" s="242">
        <v>3</v>
      </c>
      <c r="D20" s="184" t="s">
        <v>904</v>
      </c>
      <c r="E20" s="242">
        <v>1</v>
      </c>
      <c r="G20" s="184" t="s">
        <v>863</v>
      </c>
      <c r="H20" s="242">
        <v>1</v>
      </c>
      <c r="J20" s="184" t="s">
        <v>902</v>
      </c>
      <c r="K20" s="242">
        <v>1</v>
      </c>
    </row>
    <row r="21" spans="1:11">
      <c r="A21" s="184" t="s">
        <v>868</v>
      </c>
      <c r="B21" s="242">
        <v>1</v>
      </c>
      <c r="D21" s="184" t="s">
        <v>710</v>
      </c>
      <c r="E21" s="242">
        <v>3</v>
      </c>
      <c r="G21" s="184" t="s">
        <v>1082</v>
      </c>
      <c r="H21" s="242">
        <v>1</v>
      </c>
      <c r="J21" s="184" t="s">
        <v>903</v>
      </c>
      <c r="K21" s="242">
        <v>2</v>
      </c>
    </row>
    <row r="22" spans="1:11">
      <c r="A22" s="184" t="s">
        <v>869</v>
      </c>
      <c r="B22" s="242">
        <v>1</v>
      </c>
      <c r="D22" s="184" t="s">
        <v>905</v>
      </c>
      <c r="E22" s="242">
        <v>1</v>
      </c>
      <c r="G22" s="184" t="s">
        <v>866</v>
      </c>
      <c r="H22" s="242">
        <v>1</v>
      </c>
      <c r="J22" s="184" t="s">
        <v>904</v>
      </c>
      <c r="K22" s="242">
        <v>1</v>
      </c>
    </row>
    <row r="23" spans="1:11">
      <c r="A23" s="184" t="s">
        <v>696</v>
      </c>
      <c r="B23" s="242">
        <v>1</v>
      </c>
      <c r="D23" s="184" t="s">
        <v>711</v>
      </c>
      <c r="E23" s="242">
        <v>1</v>
      </c>
      <c r="G23" s="184" t="s">
        <v>695</v>
      </c>
      <c r="H23" s="242">
        <v>3</v>
      </c>
      <c r="J23" s="184" t="s">
        <v>710</v>
      </c>
      <c r="K23" s="242">
        <v>1</v>
      </c>
    </row>
    <row r="24" spans="1:11">
      <c r="A24" s="184" t="s">
        <v>870</v>
      </c>
      <c r="B24" s="242">
        <v>1</v>
      </c>
      <c r="D24" s="184" t="s">
        <v>906</v>
      </c>
      <c r="E24" s="242">
        <v>1</v>
      </c>
      <c r="G24" s="184" t="s">
        <v>872</v>
      </c>
      <c r="H24" s="242">
        <v>1</v>
      </c>
      <c r="J24" s="184" t="s">
        <v>711</v>
      </c>
      <c r="K24" s="242">
        <v>2</v>
      </c>
    </row>
    <row r="25" spans="1:11">
      <c r="A25" s="184" t="s">
        <v>871</v>
      </c>
      <c r="B25" s="242">
        <v>1</v>
      </c>
      <c r="D25" s="184" t="s">
        <v>907</v>
      </c>
      <c r="E25" s="242">
        <v>3</v>
      </c>
      <c r="G25" s="184" t="s">
        <v>1083</v>
      </c>
      <c r="H25" s="242">
        <v>2</v>
      </c>
      <c r="J25" s="184" t="s">
        <v>907</v>
      </c>
      <c r="K25" s="242">
        <v>1</v>
      </c>
    </row>
    <row r="26" spans="1:11">
      <c r="A26" s="184" t="s">
        <v>872</v>
      </c>
      <c r="B26" s="242">
        <v>1</v>
      </c>
      <c r="D26" s="184" t="s">
        <v>908</v>
      </c>
      <c r="E26" s="242">
        <v>1</v>
      </c>
      <c r="G26" s="184" t="s">
        <v>1084</v>
      </c>
      <c r="H26" s="242">
        <v>1</v>
      </c>
      <c r="J26" s="184" t="s">
        <v>1108</v>
      </c>
      <c r="K26" s="242">
        <v>1</v>
      </c>
    </row>
    <row r="27" spans="1:11">
      <c r="A27" s="184" t="s">
        <v>873</v>
      </c>
      <c r="B27" s="242">
        <v>1</v>
      </c>
      <c r="D27" s="184" t="s">
        <v>909</v>
      </c>
      <c r="E27" s="242">
        <v>1</v>
      </c>
      <c r="G27" s="184" t="s">
        <v>1085</v>
      </c>
      <c r="H27" s="242">
        <v>2</v>
      </c>
      <c r="J27" s="184" t="s">
        <v>908</v>
      </c>
      <c r="K27" s="242">
        <v>2</v>
      </c>
    </row>
    <row r="28" spans="1:11">
      <c r="A28" s="184" t="s">
        <v>874</v>
      </c>
      <c r="B28" s="242">
        <v>1</v>
      </c>
      <c r="D28" s="184" t="s">
        <v>910</v>
      </c>
      <c r="E28" s="242">
        <v>1</v>
      </c>
      <c r="G28" s="184" t="s">
        <v>1086</v>
      </c>
      <c r="H28" s="242">
        <v>1</v>
      </c>
      <c r="J28" s="184" t="s">
        <v>910</v>
      </c>
      <c r="K28" s="242">
        <v>1</v>
      </c>
    </row>
    <row r="29" spans="1:11">
      <c r="A29" s="184" t="s">
        <v>697</v>
      </c>
      <c r="B29" s="242">
        <v>5</v>
      </c>
      <c r="D29" s="184" t="s">
        <v>911</v>
      </c>
      <c r="E29" s="242">
        <v>1</v>
      </c>
      <c r="G29" s="184" t="s">
        <v>875</v>
      </c>
      <c r="H29" s="242">
        <v>2</v>
      </c>
      <c r="J29" s="184" t="s">
        <v>1109</v>
      </c>
      <c r="K29" s="242">
        <v>4</v>
      </c>
    </row>
    <row r="30" spans="1:11">
      <c r="A30" s="184" t="s">
        <v>875</v>
      </c>
      <c r="B30" s="242">
        <v>2</v>
      </c>
      <c r="D30" s="184" t="s">
        <v>712</v>
      </c>
      <c r="E30" s="242">
        <v>2</v>
      </c>
      <c r="G30" s="184" t="s">
        <v>698</v>
      </c>
      <c r="H30" s="242">
        <v>1</v>
      </c>
      <c r="J30" s="184" t="s">
        <v>1110</v>
      </c>
      <c r="K30" s="242">
        <v>1</v>
      </c>
    </row>
    <row r="31" spans="1:11">
      <c r="A31" s="184" t="s">
        <v>876</v>
      </c>
      <c r="B31" s="242">
        <v>1</v>
      </c>
      <c r="D31" s="184" t="s">
        <v>912</v>
      </c>
      <c r="E31" s="242">
        <v>1</v>
      </c>
      <c r="G31" s="184" t="s">
        <v>877</v>
      </c>
      <c r="H31" s="242">
        <v>1</v>
      </c>
      <c r="J31" s="184" t="s">
        <v>1111</v>
      </c>
      <c r="K31" s="242">
        <v>1</v>
      </c>
    </row>
    <row r="32" spans="1:11">
      <c r="A32" s="184" t="s">
        <v>698</v>
      </c>
      <c r="B32" s="242">
        <v>1</v>
      </c>
      <c r="D32" s="184" t="s">
        <v>913</v>
      </c>
      <c r="E32" s="242">
        <v>1</v>
      </c>
      <c r="G32" s="184" t="s">
        <v>879</v>
      </c>
      <c r="H32" s="242">
        <v>1</v>
      </c>
      <c r="J32" s="184" t="s">
        <v>1112</v>
      </c>
      <c r="K32" s="242">
        <v>2</v>
      </c>
    </row>
    <row r="33" spans="1:11">
      <c r="A33" s="184" t="s">
        <v>877</v>
      </c>
      <c r="B33" s="242">
        <v>1</v>
      </c>
      <c r="D33" s="184" t="s">
        <v>713</v>
      </c>
      <c r="E33" s="242">
        <v>9</v>
      </c>
      <c r="G33" s="184" t="s">
        <v>1087</v>
      </c>
      <c r="H33" s="242">
        <v>1</v>
      </c>
      <c r="J33" s="184" t="s">
        <v>713</v>
      </c>
      <c r="K33" s="242">
        <v>5</v>
      </c>
    </row>
    <row r="34" spans="1:11">
      <c r="A34" s="184" t="s">
        <v>878</v>
      </c>
      <c r="B34" s="242">
        <v>1</v>
      </c>
      <c r="D34" s="184" t="s">
        <v>714</v>
      </c>
      <c r="E34" s="242">
        <v>4</v>
      </c>
      <c r="G34" s="184" t="s">
        <v>1088</v>
      </c>
      <c r="H34" s="242">
        <v>1</v>
      </c>
      <c r="J34" s="184" t="s">
        <v>714</v>
      </c>
      <c r="K34" s="242">
        <v>2</v>
      </c>
    </row>
    <row r="35" spans="1:11">
      <c r="A35" s="184" t="s">
        <v>879</v>
      </c>
      <c r="B35" s="242">
        <v>3</v>
      </c>
      <c r="D35" s="184" t="s">
        <v>914</v>
      </c>
      <c r="E35" s="242">
        <v>2</v>
      </c>
      <c r="G35" s="184" t="s">
        <v>1089</v>
      </c>
      <c r="H35" s="242">
        <v>2</v>
      </c>
      <c r="J35" s="184" t="s">
        <v>915</v>
      </c>
      <c r="K35" s="242">
        <v>1</v>
      </c>
    </row>
    <row r="36" spans="1:11">
      <c r="A36" s="184" t="s">
        <v>880</v>
      </c>
      <c r="B36" s="242">
        <v>1</v>
      </c>
      <c r="D36" s="184" t="s">
        <v>715</v>
      </c>
      <c r="E36" s="242">
        <v>2</v>
      </c>
      <c r="G36" s="184" t="s">
        <v>1090</v>
      </c>
      <c r="H36" s="242">
        <v>1</v>
      </c>
      <c r="J36" s="184" t="s">
        <v>1113</v>
      </c>
      <c r="K36" s="242">
        <v>1</v>
      </c>
    </row>
    <row r="37" spans="1:11">
      <c r="A37" s="184" t="s">
        <v>881</v>
      </c>
      <c r="B37" s="242">
        <v>1</v>
      </c>
      <c r="D37" s="184" t="s">
        <v>915</v>
      </c>
      <c r="E37" s="242">
        <v>2</v>
      </c>
      <c r="G37" s="184" t="s">
        <v>1091</v>
      </c>
      <c r="H37" s="242">
        <v>1</v>
      </c>
      <c r="J37" s="184" t="s">
        <v>1114</v>
      </c>
      <c r="K37" s="242">
        <v>1</v>
      </c>
    </row>
    <row r="38" spans="1:11">
      <c r="A38" s="184" t="s">
        <v>882</v>
      </c>
      <c r="B38" s="242">
        <v>1</v>
      </c>
      <c r="D38" s="184" t="s">
        <v>716</v>
      </c>
      <c r="E38" s="242">
        <v>1</v>
      </c>
      <c r="G38" s="184" t="s">
        <v>1092</v>
      </c>
      <c r="H38" s="242">
        <v>1</v>
      </c>
      <c r="J38" s="184" t="s">
        <v>1115</v>
      </c>
      <c r="K38" s="242">
        <v>2</v>
      </c>
    </row>
    <row r="39" spans="1:11">
      <c r="A39" s="184" t="s">
        <v>883</v>
      </c>
      <c r="B39" s="242">
        <v>1</v>
      </c>
      <c r="D39" s="184" t="s">
        <v>916</v>
      </c>
      <c r="E39" s="242">
        <v>1</v>
      </c>
      <c r="G39" s="184" t="s">
        <v>699</v>
      </c>
      <c r="H39" s="242">
        <v>2</v>
      </c>
      <c r="J39" s="184" t="s">
        <v>917</v>
      </c>
      <c r="K39" s="242">
        <v>2</v>
      </c>
    </row>
    <row r="40" spans="1:11">
      <c r="A40" s="184" t="s">
        <v>699</v>
      </c>
      <c r="B40" s="242">
        <v>2</v>
      </c>
      <c r="D40" s="184" t="s">
        <v>917</v>
      </c>
      <c r="E40" s="242">
        <v>4</v>
      </c>
      <c r="G40" s="184" t="s">
        <v>1093</v>
      </c>
      <c r="H40" s="242">
        <v>1</v>
      </c>
      <c r="J40" s="184" t="s">
        <v>717</v>
      </c>
      <c r="K40" s="242">
        <v>3</v>
      </c>
    </row>
    <row r="41" spans="1:11">
      <c r="A41" s="184" t="s">
        <v>884</v>
      </c>
      <c r="B41" s="242">
        <v>1</v>
      </c>
      <c r="D41" s="184" t="s">
        <v>717</v>
      </c>
      <c r="E41" s="242">
        <v>6</v>
      </c>
      <c r="G41" s="184" t="s">
        <v>1094</v>
      </c>
      <c r="H41" s="242">
        <v>1</v>
      </c>
      <c r="J41" s="184" t="s">
        <v>1116</v>
      </c>
      <c r="K41" s="242">
        <v>4</v>
      </c>
    </row>
    <row r="42" spans="1:11">
      <c r="A42" s="184" t="s">
        <v>885</v>
      </c>
      <c r="B42" s="242">
        <v>1</v>
      </c>
      <c r="D42" s="184" t="s">
        <v>718</v>
      </c>
      <c r="E42" s="242">
        <v>2</v>
      </c>
      <c r="G42" s="184" t="s">
        <v>1095</v>
      </c>
      <c r="H42" s="242">
        <v>2</v>
      </c>
      <c r="J42" s="184" t="s">
        <v>719</v>
      </c>
      <c r="K42" s="242">
        <v>6</v>
      </c>
    </row>
    <row r="43" spans="1:11">
      <c r="A43" s="184" t="s">
        <v>700</v>
      </c>
      <c r="B43" s="242">
        <v>1</v>
      </c>
      <c r="D43" s="184" t="s">
        <v>918</v>
      </c>
      <c r="E43" s="242">
        <v>1</v>
      </c>
      <c r="G43" s="184" t="s">
        <v>1096</v>
      </c>
      <c r="H43" s="242">
        <v>1</v>
      </c>
      <c r="J43" s="184" t="s">
        <v>720</v>
      </c>
      <c r="K43" s="242">
        <v>5</v>
      </c>
    </row>
    <row r="44" spans="1:11">
      <c r="A44" s="184" t="s">
        <v>701</v>
      </c>
      <c r="B44" s="242">
        <v>1</v>
      </c>
      <c r="D44" s="184" t="s">
        <v>719</v>
      </c>
      <c r="E44" s="242">
        <v>9</v>
      </c>
      <c r="G44" s="184" t="s">
        <v>1097</v>
      </c>
      <c r="H44" s="242">
        <v>1</v>
      </c>
      <c r="J44" s="184" t="s">
        <v>721</v>
      </c>
      <c r="K44" s="242">
        <v>5</v>
      </c>
    </row>
    <row r="45" spans="1:11">
      <c r="A45" s="184" t="s">
        <v>886</v>
      </c>
      <c r="B45" s="242">
        <v>1</v>
      </c>
      <c r="D45" s="184" t="s">
        <v>919</v>
      </c>
      <c r="E45" s="242">
        <v>2</v>
      </c>
      <c r="G45" s="184" t="s">
        <v>1098</v>
      </c>
      <c r="H45" s="242">
        <v>1</v>
      </c>
      <c r="J45" s="184" t="s">
        <v>722</v>
      </c>
      <c r="K45" s="242">
        <v>7</v>
      </c>
    </row>
    <row r="46" spans="1:11">
      <c r="A46" s="184" t="s">
        <v>887</v>
      </c>
      <c r="B46" s="242">
        <v>1</v>
      </c>
      <c r="D46" s="184" t="s">
        <v>920</v>
      </c>
      <c r="E46" s="242">
        <v>1</v>
      </c>
      <c r="G46" s="184" t="s">
        <v>700</v>
      </c>
      <c r="H46" s="242">
        <v>1</v>
      </c>
      <c r="J46" s="184" t="s">
        <v>723</v>
      </c>
      <c r="K46" s="242">
        <v>9</v>
      </c>
    </row>
    <row r="47" spans="1:11">
      <c r="A47" s="184" t="s">
        <v>702</v>
      </c>
      <c r="B47" s="242">
        <v>3</v>
      </c>
      <c r="D47" s="184" t="s">
        <v>720</v>
      </c>
      <c r="E47" s="242">
        <v>1</v>
      </c>
      <c r="G47" s="184" t="s">
        <v>701</v>
      </c>
      <c r="H47" s="242">
        <v>1</v>
      </c>
      <c r="J47" s="184" t="s">
        <v>1117</v>
      </c>
      <c r="K47" s="242">
        <v>1</v>
      </c>
    </row>
    <row r="48" spans="1:11">
      <c r="A48" s="184" t="s">
        <v>703</v>
      </c>
      <c r="B48" s="242">
        <v>1</v>
      </c>
      <c r="D48" s="184" t="s">
        <v>721</v>
      </c>
      <c r="E48" s="242">
        <v>3</v>
      </c>
      <c r="G48" s="184" t="s">
        <v>1099</v>
      </c>
      <c r="H48" s="242">
        <v>2</v>
      </c>
      <c r="J48" s="184" t="s">
        <v>1073</v>
      </c>
      <c r="K48" s="242">
        <v>2</v>
      </c>
    </row>
    <row r="49" spans="1:11">
      <c r="A49" s="184" t="s">
        <v>888</v>
      </c>
      <c r="B49" s="242">
        <v>1</v>
      </c>
      <c r="D49" s="184" t="s">
        <v>722</v>
      </c>
      <c r="E49" s="242">
        <v>6</v>
      </c>
      <c r="G49" s="184" t="s">
        <v>886</v>
      </c>
      <c r="H49" s="242">
        <v>1</v>
      </c>
      <c r="J49" s="186" t="s">
        <v>68</v>
      </c>
      <c r="K49" s="243">
        <v>209</v>
      </c>
    </row>
    <row r="50" spans="1:11">
      <c r="A50" s="184" t="s">
        <v>889</v>
      </c>
      <c r="B50" s="242">
        <v>1</v>
      </c>
      <c r="D50" s="184" t="s">
        <v>921</v>
      </c>
      <c r="E50" s="242">
        <v>1</v>
      </c>
      <c r="G50" s="184" t="s">
        <v>1100</v>
      </c>
      <c r="H50" s="242">
        <v>1</v>
      </c>
      <c r="J50" s="104"/>
      <c r="K50" s="40"/>
    </row>
    <row r="51" spans="1:11">
      <c r="A51" s="184" t="s">
        <v>890</v>
      </c>
      <c r="B51" s="242">
        <v>1</v>
      </c>
      <c r="D51" s="184" t="s">
        <v>723</v>
      </c>
      <c r="E51" s="242">
        <v>14</v>
      </c>
      <c r="G51" s="184" t="s">
        <v>702</v>
      </c>
      <c r="H51" s="242">
        <v>3</v>
      </c>
      <c r="J51" s="104"/>
      <c r="K51" s="40"/>
    </row>
    <row r="52" spans="1:11">
      <c r="A52" s="184" t="s">
        <v>891</v>
      </c>
      <c r="B52" s="242">
        <v>1</v>
      </c>
      <c r="D52" s="184" t="s">
        <v>922</v>
      </c>
      <c r="E52" s="242">
        <v>1</v>
      </c>
      <c r="G52" s="184" t="s">
        <v>1101</v>
      </c>
      <c r="H52" s="242">
        <v>1</v>
      </c>
      <c r="J52" s="104"/>
      <c r="K52" s="40"/>
    </row>
    <row r="53" spans="1:11">
      <c r="A53" s="184" t="s">
        <v>892</v>
      </c>
      <c r="B53" s="242">
        <v>1</v>
      </c>
      <c r="D53" s="184" t="s">
        <v>724</v>
      </c>
      <c r="E53" s="242">
        <v>1</v>
      </c>
      <c r="G53" s="184" t="s">
        <v>703</v>
      </c>
      <c r="H53" s="242">
        <v>1</v>
      </c>
      <c r="J53" s="104"/>
      <c r="K53" s="40"/>
    </row>
    <row r="54" spans="1:11">
      <c r="A54" s="184" t="s">
        <v>893</v>
      </c>
      <c r="B54" s="242">
        <v>1</v>
      </c>
      <c r="D54" s="186" t="s">
        <v>172</v>
      </c>
      <c r="E54" s="243">
        <v>203</v>
      </c>
      <c r="G54" s="184" t="s">
        <v>893</v>
      </c>
      <c r="H54" s="242">
        <v>1</v>
      </c>
      <c r="J54" s="105"/>
      <c r="K54" s="106"/>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dimension ref="A1:G30"/>
  <sheetViews>
    <sheetView workbookViewId="0"/>
  </sheetViews>
  <sheetFormatPr defaultRowHeight="15"/>
  <cols>
    <col min="1" max="1" width="22.42578125" style="77" customWidth="1"/>
    <col min="2" max="7" width="10.140625" style="77" customWidth="1"/>
    <col min="8" max="16384" width="9.140625" style="77"/>
  </cols>
  <sheetData>
    <row r="1" spans="1:4">
      <c r="A1" s="76" t="s">
        <v>1037</v>
      </c>
    </row>
    <row r="3" spans="1:4" ht="33" customHeight="1">
      <c r="A3" s="78" t="s">
        <v>0</v>
      </c>
      <c r="B3" s="78" t="s">
        <v>184</v>
      </c>
      <c r="C3" s="78" t="s">
        <v>183</v>
      </c>
      <c r="D3" s="79" t="s">
        <v>807</v>
      </c>
    </row>
    <row r="4" spans="1:4">
      <c r="A4" s="189">
        <v>2010</v>
      </c>
      <c r="B4" s="190">
        <v>171</v>
      </c>
      <c r="C4" s="197">
        <v>358</v>
      </c>
      <c r="D4" s="55">
        <f>SUM(B4+C4)</f>
        <v>529</v>
      </c>
    </row>
    <row r="5" spans="1:4">
      <c r="A5" s="153">
        <v>2011</v>
      </c>
      <c r="B5" s="154">
        <v>286</v>
      </c>
      <c r="C5" s="198">
        <v>547</v>
      </c>
      <c r="D5" s="55">
        <f t="shared" ref="D5:D11" si="0">SUM(B5+C5)</f>
        <v>833</v>
      </c>
    </row>
    <row r="6" spans="1:4">
      <c r="A6" s="153">
        <v>2012</v>
      </c>
      <c r="B6" s="154">
        <v>177</v>
      </c>
      <c r="C6" s="198">
        <v>305</v>
      </c>
      <c r="D6" s="55">
        <f t="shared" si="0"/>
        <v>482</v>
      </c>
    </row>
    <row r="7" spans="1:4">
      <c r="A7" s="153">
        <v>2013</v>
      </c>
      <c r="B7" s="154">
        <v>125</v>
      </c>
      <c r="C7" s="198">
        <v>253</v>
      </c>
      <c r="D7" s="55">
        <f t="shared" si="0"/>
        <v>378</v>
      </c>
    </row>
    <row r="8" spans="1:4">
      <c r="A8" s="153">
        <v>2014</v>
      </c>
      <c r="B8" s="154">
        <v>148</v>
      </c>
      <c r="C8" s="198">
        <v>253</v>
      </c>
      <c r="D8" s="55">
        <f t="shared" si="0"/>
        <v>401</v>
      </c>
    </row>
    <row r="9" spans="1:4">
      <c r="A9" s="153">
        <v>2015</v>
      </c>
      <c r="B9" s="154">
        <v>125</v>
      </c>
      <c r="C9" s="198">
        <v>242</v>
      </c>
      <c r="D9" s="55">
        <f t="shared" si="0"/>
        <v>367</v>
      </c>
    </row>
    <row r="10" spans="1:4">
      <c r="A10" s="153">
        <v>2016</v>
      </c>
      <c r="B10" s="155">
        <v>148</v>
      </c>
      <c r="C10" s="199">
        <v>240</v>
      </c>
      <c r="D10" s="55">
        <f t="shared" si="0"/>
        <v>388</v>
      </c>
    </row>
    <row r="11" spans="1:4">
      <c r="A11" s="153">
        <v>2017</v>
      </c>
      <c r="B11" s="155">
        <v>142</v>
      </c>
      <c r="C11" s="199">
        <v>245</v>
      </c>
      <c r="D11" s="55">
        <f t="shared" si="0"/>
        <v>387</v>
      </c>
    </row>
    <row r="12" spans="1:4">
      <c r="A12" s="97" t="s">
        <v>851</v>
      </c>
      <c r="B12" s="80"/>
      <c r="C12" s="80"/>
      <c r="D12" s="80"/>
    </row>
    <row r="13" spans="1:4" ht="12" customHeight="1">
      <c r="A13" s="97"/>
      <c r="B13" s="80"/>
      <c r="C13" s="80"/>
      <c r="D13" s="80"/>
    </row>
    <row r="14" spans="1:4" ht="12" customHeight="1"/>
    <row r="15" spans="1:4">
      <c r="A15" s="76" t="s">
        <v>926</v>
      </c>
    </row>
    <row r="17" spans="1:7" s="76" customFormat="1">
      <c r="A17" s="916" t="s">
        <v>1038</v>
      </c>
      <c r="B17" s="916">
        <v>2016</v>
      </c>
      <c r="C17" s="916"/>
      <c r="D17" s="916"/>
      <c r="E17" s="916">
        <v>2017</v>
      </c>
      <c r="F17" s="916"/>
      <c r="G17" s="916"/>
    </row>
    <row r="18" spans="1:7" s="76" customFormat="1">
      <c r="A18" s="916"/>
      <c r="B18" s="114" t="s">
        <v>184</v>
      </c>
      <c r="C18" s="114" t="s">
        <v>183</v>
      </c>
      <c r="D18" s="114" t="s">
        <v>807</v>
      </c>
      <c r="E18" s="114" t="s">
        <v>183</v>
      </c>
      <c r="F18" s="114" t="s">
        <v>184</v>
      </c>
      <c r="G18" s="114" t="s">
        <v>807</v>
      </c>
    </row>
    <row r="19" spans="1:7">
      <c r="A19" s="191" t="s">
        <v>836</v>
      </c>
      <c r="B19" s="191"/>
      <c r="C19" s="191">
        <v>3</v>
      </c>
      <c r="D19" s="192">
        <v>3</v>
      </c>
      <c r="E19" s="191">
        <v>1</v>
      </c>
      <c r="F19" s="191"/>
      <c r="G19" s="192">
        <v>1</v>
      </c>
    </row>
    <row r="20" spans="1:7">
      <c r="A20" s="156" t="s">
        <v>837</v>
      </c>
      <c r="B20" s="156">
        <v>2</v>
      </c>
      <c r="C20" s="156">
        <v>5</v>
      </c>
      <c r="D20" s="157">
        <v>7</v>
      </c>
      <c r="E20" s="156">
        <v>6</v>
      </c>
      <c r="F20" s="156">
        <v>1</v>
      </c>
      <c r="G20" s="157">
        <v>7</v>
      </c>
    </row>
    <row r="21" spans="1:7">
      <c r="A21" s="156" t="s">
        <v>838</v>
      </c>
      <c r="B21" s="156">
        <v>113</v>
      </c>
      <c r="C21" s="156">
        <v>166</v>
      </c>
      <c r="D21" s="157">
        <v>279</v>
      </c>
      <c r="E21" s="156">
        <v>162</v>
      </c>
      <c r="F21" s="156">
        <v>118</v>
      </c>
      <c r="G21" s="157">
        <v>280</v>
      </c>
    </row>
    <row r="22" spans="1:7">
      <c r="A22" s="156" t="s">
        <v>839</v>
      </c>
      <c r="B22" s="156"/>
      <c r="C22" s="156">
        <v>10</v>
      </c>
      <c r="D22" s="157">
        <v>10</v>
      </c>
      <c r="E22" s="156">
        <v>13</v>
      </c>
      <c r="F22" s="156"/>
      <c r="G22" s="157">
        <v>13</v>
      </c>
    </row>
    <row r="23" spans="1:7">
      <c r="A23" s="156" t="s">
        <v>840</v>
      </c>
      <c r="B23" s="156"/>
      <c r="C23" s="156">
        <v>3</v>
      </c>
      <c r="D23" s="157">
        <v>3</v>
      </c>
      <c r="E23" s="156">
        <v>5</v>
      </c>
      <c r="F23" s="156"/>
      <c r="G23" s="157">
        <v>5</v>
      </c>
    </row>
    <row r="24" spans="1:7">
      <c r="A24" s="156" t="s">
        <v>841</v>
      </c>
      <c r="B24" s="156"/>
      <c r="C24" s="156">
        <v>3</v>
      </c>
      <c r="D24" s="157">
        <v>3</v>
      </c>
      <c r="E24" s="156">
        <v>6</v>
      </c>
      <c r="F24" s="156"/>
      <c r="G24" s="157">
        <v>6</v>
      </c>
    </row>
    <row r="25" spans="1:7">
      <c r="A25" s="156" t="s">
        <v>842</v>
      </c>
      <c r="B25" s="156"/>
      <c r="C25" s="156"/>
      <c r="D25" s="157"/>
      <c r="E25" s="156">
        <v>1</v>
      </c>
      <c r="F25" s="156"/>
      <c r="G25" s="157">
        <v>1</v>
      </c>
    </row>
    <row r="26" spans="1:7">
      <c r="A26" s="156" t="s">
        <v>843</v>
      </c>
      <c r="B26" s="156">
        <v>4</v>
      </c>
      <c r="C26" s="156">
        <v>12</v>
      </c>
      <c r="D26" s="157">
        <v>16</v>
      </c>
      <c r="E26" s="156">
        <v>4</v>
      </c>
      <c r="F26" s="156">
        <v>3</v>
      </c>
      <c r="G26" s="157">
        <v>7</v>
      </c>
    </row>
    <row r="27" spans="1:7">
      <c r="A27" s="156" t="s">
        <v>844</v>
      </c>
      <c r="B27" s="156"/>
      <c r="C27" s="156"/>
      <c r="D27" s="157"/>
      <c r="E27" s="156">
        <v>2</v>
      </c>
      <c r="F27" s="156"/>
      <c r="G27" s="157">
        <v>2</v>
      </c>
    </row>
    <row r="28" spans="1:7" s="76" customFormat="1">
      <c r="A28" s="156" t="s">
        <v>835</v>
      </c>
      <c r="B28" s="156">
        <v>29</v>
      </c>
      <c r="C28" s="156">
        <v>38</v>
      </c>
      <c r="D28" s="157">
        <v>67</v>
      </c>
      <c r="E28" s="156">
        <v>45</v>
      </c>
      <c r="F28" s="156">
        <v>20</v>
      </c>
      <c r="G28" s="157">
        <v>65</v>
      </c>
    </row>
    <row r="29" spans="1:7" s="76" customFormat="1">
      <c r="A29" s="157" t="s">
        <v>807</v>
      </c>
      <c r="B29" s="157">
        <v>148</v>
      </c>
      <c r="C29" s="157">
        <v>240</v>
      </c>
      <c r="D29" s="157">
        <v>388</v>
      </c>
      <c r="E29" s="157">
        <v>245</v>
      </c>
      <c r="F29" s="157">
        <v>142</v>
      </c>
      <c r="G29" s="157">
        <v>387</v>
      </c>
    </row>
    <row r="30" spans="1:7">
      <c r="A30" s="97" t="s">
        <v>851</v>
      </c>
    </row>
  </sheetData>
  <mergeCells count="3">
    <mergeCell ref="B17:D17"/>
    <mergeCell ref="E17:G17"/>
    <mergeCell ref="A17:A18"/>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dimension ref="A1:K16"/>
  <sheetViews>
    <sheetView workbookViewId="0">
      <selection sqref="A1:K1"/>
    </sheetView>
  </sheetViews>
  <sheetFormatPr defaultRowHeight="12.75"/>
  <cols>
    <col min="1" max="1" width="15.5703125" style="1" customWidth="1"/>
    <col min="2" max="4" width="5.7109375" style="1" customWidth="1"/>
    <col min="5" max="5" width="7" style="1" customWidth="1"/>
    <col min="6" max="6" width="11" style="1" customWidth="1"/>
    <col min="7" max="9" width="5.7109375" style="1" customWidth="1"/>
    <col min="10" max="10" width="7" style="1" customWidth="1"/>
    <col min="11" max="11" width="11" style="1" customWidth="1"/>
    <col min="12" max="16384" width="9.140625" style="1"/>
  </cols>
  <sheetData>
    <row r="1" spans="1:11" s="107" customFormat="1" ht="36.75" customHeight="1">
      <c r="A1" s="821" t="s">
        <v>1907</v>
      </c>
      <c r="B1" s="821"/>
      <c r="C1" s="821"/>
      <c r="D1" s="821"/>
      <c r="E1" s="821"/>
      <c r="F1" s="821"/>
      <c r="G1" s="821"/>
      <c r="H1" s="821"/>
      <c r="I1" s="821"/>
      <c r="J1" s="821"/>
      <c r="K1" s="821"/>
    </row>
    <row r="2" spans="1:11">
      <c r="A2" s="14"/>
      <c r="B2" s="45"/>
      <c r="C2" s="45"/>
      <c r="D2" s="45"/>
      <c r="E2" s="45"/>
      <c r="F2" s="45"/>
      <c r="G2" s="45"/>
    </row>
    <row r="3" spans="1:11" ht="21.75" customHeight="1">
      <c r="A3" s="917" t="s">
        <v>1039</v>
      </c>
      <c r="B3" s="855">
        <v>2016</v>
      </c>
      <c r="C3" s="855"/>
      <c r="D3" s="855"/>
      <c r="E3" s="855"/>
      <c r="F3" s="855"/>
      <c r="G3" s="855">
        <v>2017</v>
      </c>
      <c r="H3" s="855"/>
      <c r="I3" s="855"/>
      <c r="J3" s="855"/>
      <c r="K3" s="855"/>
    </row>
    <row r="4" spans="1:11" ht="31.5" customHeight="1">
      <c r="A4" s="918"/>
      <c r="B4" s="110" t="s">
        <v>184</v>
      </c>
      <c r="C4" s="110" t="s">
        <v>183</v>
      </c>
      <c r="D4" s="110" t="s">
        <v>68</v>
      </c>
      <c r="E4" s="110" t="s">
        <v>834</v>
      </c>
      <c r="F4" s="112" t="s">
        <v>934</v>
      </c>
      <c r="G4" s="110" t="s">
        <v>184</v>
      </c>
      <c r="H4" s="110" t="s">
        <v>183</v>
      </c>
      <c r="I4" s="110" t="s">
        <v>68</v>
      </c>
      <c r="J4" s="75" t="s">
        <v>834</v>
      </c>
      <c r="K4" s="112" t="s">
        <v>934</v>
      </c>
    </row>
    <row r="5" spans="1:11">
      <c r="A5" s="193" t="s">
        <v>833</v>
      </c>
      <c r="B5" s="194">
        <v>7</v>
      </c>
      <c r="C5" s="194">
        <v>22</v>
      </c>
      <c r="D5" s="193">
        <v>29</v>
      </c>
      <c r="E5" s="195">
        <f>B5/'7.10'!D5*100</f>
        <v>24.137931034482758</v>
      </c>
      <c r="F5" s="196">
        <f t="shared" ref="F5:F13" si="0">D5/D$13*100</f>
        <v>8.8685015290519882</v>
      </c>
      <c r="G5" s="194">
        <v>13</v>
      </c>
      <c r="H5" s="194">
        <v>22</v>
      </c>
      <c r="I5" s="193">
        <v>35</v>
      </c>
      <c r="J5" s="195">
        <f>G5/'7.10'!I5*100</f>
        <v>37.142857142857146</v>
      </c>
      <c r="K5" s="196">
        <f t="shared" ref="K5:K13" si="1">I5/I$13*100</f>
        <v>11.55115511551155</v>
      </c>
    </row>
    <row r="6" spans="1:11">
      <c r="A6" s="158" t="s">
        <v>927</v>
      </c>
      <c r="B6" s="159">
        <v>40</v>
      </c>
      <c r="C6" s="159">
        <v>66</v>
      </c>
      <c r="D6" s="158">
        <v>106</v>
      </c>
      <c r="E6" s="160">
        <f>B6/'7.10'!D6*100</f>
        <v>37.735849056603776</v>
      </c>
      <c r="F6" s="161">
        <f t="shared" si="0"/>
        <v>32.415902140672785</v>
      </c>
      <c r="G6" s="159">
        <v>44</v>
      </c>
      <c r="H6" s="159">
        <v>76</v>
      </c>
      <c r="I6" s="158">
        <v>120</v>
      </c>
      <c r="J6" s="160">
        <f>G6/'7.10'!I6*100</f>
        <v>36.666666666666664</v>
      </c>
      <c r="K6" s="161">
        <f t="shared" si="1"/>
        <v>39.603960396039604</v>
      </c>
    </row>
    <row r="7" spans="1:11">
      <c r="A7" s="158" t="s">
        <v>928</v>
      </c>
      <c r="B7" s="159">
        <v>30</v>
      </c>
      <c r="C7" s="159">
        <v>42</v>
      </c>
      <c r="D7" s="158">
        <v>72</v>
      </c>
      <c r="E7" s="160">
        <f>B7/'7.10'!D7*100</f>
        <v>41.666666666666671</v>
      </c>
      <c r="F7" s="161">
        <f t="shared" si="0"/>
        <v>22.018348623853214</v>
      </c>
      <c r="G7" s="159">
        <v>22</v>
      </c>
      <c r="H7" s="159">
        <v>46</v>
      </c>
      <c r="I7" s="158">
        <v>68</v>
      </c>
      <c r="J7" s="160">
        <f>G7/'7.10'!I7*100</f>
        <v>32.352941176470587</v>
      </c>
      <c r="K7" s="161">
        <f t="shared" si="1"/>
        <v>22.442244224422442</v>
      </c>
    </row>
    <row r="8" spans="1:11">
      <c r="A8" s="158" t="s">
        <v>929</v>
      </c>
      <c r="B8" s="159">
        <v>24</v>
      </c>
      <c r="C8" s="159">
        <v>26</v>
      </c>
      <c r="D8" s="158">
        <v>50</v>
      </c>
      <c r="E8" s="160">
        <f>B8/'7.10'!D8*100</f>
        <v>48</v>
      </c>
      <c r="F8" s="161">
        <f t="shared" si="0"/>
        <v>15.290519877675839</v>
      </c>
      <c r="G8" s="159">
        <v>17</v>
      </c>
      <c r="H8" s="159">
        <v>14</v>
      </c>
      <c r="I8" s="158">
        <v>31</v>
      </c>
      <c r="J8" s="160">
        <f>G8/'7.10'!I8*100</f>
        <v>54.838709677419352</v>
      </c>
      <c r="K8" s="161">
        <f t="shared" si="1"/>
        <v>10.231023102310232</v>
      </c>
    </row>
    <row r="9" spans="1:11">
      <c r="A9" s="158" t="s">
        <v>930</v>
      </c>
      <c r="B9" s="162">
        <v>11</v>
      </c>
      <c r="C9" s="162">
        <v>24</v>
      </c>
      <c r="D9" s="162">
        <v>35</v>
      </c>
      <c r="E9" s="161">
        <f>B9/'7.10'!D9*100</f>
        <v>31.428571428571427</v>
      </c>
      <c r="F9" s="161">
        <f t="shared" si="0"/>
        <v>10.703363914373089</v>
      </c>
      <c r="G9" s="162">
        <v>14</v>
      </c>
      <c r="H9" s="162">
        <v>12</v>
      </c>
      <c r="I9" s="162">
        <v>26</v>
      </c>
      <c r="J9" s="160">
        <f>G9/'7.10'!I9*100</f>
        <v>53.846153846153847</v>
      </c>
      <c r="K9" s="161">
        <f t="shared" si="1"/>
        <v>8.5808580858085808</v>
      </c>
    </row>
    <row r="10" spans="1:11">
      <c r="A10" s="158" t="s">
        <v>931</v>
      </c>
      <c r="B10" s="162">
        <v>8</v>
      </c>
      <c r="C10" s="162">
        <v>18</v>
      </c>
      <c r="D10" s="162">
        <v>26</v>
      </c>
      <c r="E10" s="161">
        <f>B10/'7.10'!D10*100</f>
        <v>30.76923076923077</v>
      </c>
      <c r="F10" s="161">
        <f t="shared" si="0"/>
        <v>7.951070336391437</v>
      </c>
      <c r="G10" s="162">
        <v>5</v>
      </c>
      <c r="H10" s="162">
        <v>12</v>
      </c>
      <c r="I10" s="162">
        <v>17</v>
      </c>
      <c r="J10" s="160">
        <f>G10/'7.10'!I10*100</f>
        <v>29.411764705882355</v>
      </c>
      <c r="K10" s="161">
        <f t="shared" si="1"/>
        <v>5.6105610561056105</v>
      </c>
    </row>
    <row r="11" spans="1:11">
      <c r="A11" s="158" t="s">
        <v>932</v>
      </c>
      <c r="B11" s="162">
        <v>3</v>
      </c>
      <c r="C11" s="162">
        <v>3</v>
      </c>
      <c r="D11" s="162">
        <v>6</v>
      </c>
      <c r="E11" s="161">
        <f>B11/'7.10'!D11*100</f>
        <v>50</v>
      </c>
      <c r="F11" s="161">
        <f t="shared" si="0"/>
        <v>1.834862385321101</v>
      </c>
      <c r="G11" s="162">
        <v>1</v>
      </c>
      <c r="H11" s="162">
        <v>3</v>
      </c>
      <c r="I11" s="162">
        <v>4</v>
      </c>
      <c r="J11" s="160">
        <f>G11/'7.10'!I11*100</f>
        <v>25</v>
      </c>
      <c r="K11" s="161">
        <f t="shared" si="1"/>
        <v>1.3201320132013201</v>
      </c>
    </row>
    <row r="12" spans="1:11">
      <c r="A12" s="158" t="s">
        <v>933</v>
      </c>
      <c r="B12" s="162"/>
      <c r="C12" s="162">
        <v>3</v>
      </c>
      <c r="D12" s="162">
        <v>3</v>
      </c>
      <c r="E12" s="161">
        <f>B12/'7.10'!D12*100</f>
        <v>0</v>
      </c>
      <c r="F12" s="161">
        <f t="shared" si="0"/>
        <v>0.91743119266055051</v>
      </c>
      <c r="G12" s="162">
        <v>1</v>
      </c>
      <c r="H12" s="162">
        <v>1</v>
      </c>
      <c r="I12" s="162">
        <v>2</v>
      </c>
      <c r="J12" s="160">
        <f>G12/'7.10'!I12*100</f>
        <v>50</v>
      </c>
      <c r="K12" s="161">
        <f t="shared" si="1"/>
        <v>0.66006600660066006</v>
      </c>
    </row>
    <row r="13" spans="1:11" s="14" customFormat="1">
      <c r="A13" s="163" t="s">
        <v>807</v>
      </c>
      <c r="B13" s="164">
        <v>123</v>
      </c>
      <c r="C13" s="164">
        <v>204</v>
      </c>
      <c r="D13" s="164">
        <v>327</v>
      </c>
      <c r="E13" s="165">
        <f>B13/'7.10'!D13*100</f>
        <v>37.61467889908257</v>
      </c>
      <c r="F13" s="166">
        <f t="shared" si="0"/>
        <v>100</v>
      </c>
      <c r="G13" s="164">
        <v>117</v>
      </c>
      <c r="H13" s="164">
        <v>186</v>
      </c>
      <c r="I13" s="164">
        <v>303</v>
      </c>
      <c r="J13" s="165">
        <f>G13/'7.10'!I13*100</f>
        <v>38.613861386138616</v>
      </c>
      <c r="K13" s="166">
        <f t="shared" si="1"/>
        <v>100</v>
      </c>
    </row>
    <row r="14" spans="1:11">
      <c r="A14" s="162" t="s">
        <v>835</v>
      </c>
      <c r="B14" s="162">
        <v>25</v>
      </c>
      <c r="C14" s="162">
        <v>36</v>
      </c>
      <c r="D14" s="162">
        <v>61</v>
      </c>
      <c r="E14" s="161">
        <f>B14/'7.10'!D14*100</f>
        <v>40.983606557377051</v>
      </c>
      <c r="F14" s="161"/>
      <c r="G14" s="162">
        <v>25</v>
      </c>
      <c r="H14" s="162">
        <v>59</v>
      </c>
      <c r="I14" s="162">
        <v>84</v>
      </c>
      <c r="J14" s="160">
        <f>G14/'7.10'!I14*100</f>
        <v>29.761904761904763</v>
      </c>
      <c r="K14" s="161"/>
    </row>
    <row r="15" spans="1:11" s="14" customFormat="1">
      <c r="A15" s="164" t="s">
        <v>1040</v>
      </c>
      <c r="B15" s="164">
        <f>B13+B14</f>
        <v>148</v>
      </c>
      <c r="C15" s="164">
        <f t="shared" ref="C15:I15" si="2">C13+C14</f>
        <v>240</v>
      </c>
      <c r="D15" s="164">
        <f t="shared" si="2"/>
        <v>388</v>
      </c>
      <c r="E15" s="166">
        <f>B15/'7.10'!D15*100</f>
        <v>38.144329896907216</v>
      </c>
      <c r="F15" s="164"/>
      <c r="G15" s="164">
        <f t="shared" si="2"/>
        <v>142</v>
      </c>
      <c r="H15" s="164">
        <f t="shared" si="2"/>
        <v>245</v>
      </c>
      <c r="I15" s="164">
        <f t="shared" si="2"/>
        <v>387</v>
      </c>
      <c r="J15" s="165">
        <f>G15/'7.10'!I15*100</f>
        <v>36.692506459948319</v>
      </c>
      <c r="K15" s="164"/>
    </row>
    <row r="16" spans="1:11">
      <c r="A16" s="97" t="s">
        <v>851</v>
      </c>
    </row>
  </sheetData>
  <mergeCells count="4">
    <mergeCell ref="G3:K3"/>
    <mergeCell ref="B3:F3"/>
    <mergeCell ref="A3:A4"/>
    <mergeCell ref="A1:K1"/>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dimension ref="A1:Q38"/>
  <sheetViews>
    <sheetView workbookViewId="0">
      <selection activeCell="U27" sqref="U27"/>
    </sheetView>
  </sheetViews>
  <sheetFormatPr defaultRowHeight="12.75"/>
  <cols>
    <col min="1" max="1" width="11.85546875" style="1" customWidth="1"/>
    <col min="2" max="17" width="4.5703125" style="1" customWidth="1"/>
    <col min="18" max="16384" width="9.140625" style="1"/>
  </cols>
  <sheetData>
    <row r="1" spans="1:17" ht="15">
      <c r="A1" s="6" t="s">
        <v>1908</v>
      </c>
    </row>
    <row r="2" spans="1:17">
      <c r="A2" s="14"/>
    </row>
    <row r="3" spans="1:17" s="46" customFormat="1">
      <c r="A3" s="813" t="s">
        <v>177</v>
      </c>
      <c r="B3" s="813">
        <v>2010</v>
      </c>
      <c r="C3" s="813"/>
      <c r="D3" s="813">
        <v>2011</v>
      </c>
      <c r="E3" s="813"/>
      <c r="F3" s="813">
        <v>2012</v>
      </c>
      <c r="G3" s="813"/>
      <c r="H3" s="813">
        <v>2013</v>
      </c>
      <c r="I3" s="813"/>
      <c r="J3" s="813">
        <v>2014</v>
      </c>
      <c r="K3" s="813"/>
      <c r="L3" s="813">
        <v>2015</v>
      </c>
      <c r="M3" s="813"/>
      <c r="N3" s="813">
        <v>2016</v>
      </c>
      <c r="O3" s="813"/>
      <c r="P3" s="813">
        <v>2017</v>
      </c>
      <c r="Q3" s="813"/>
    </row>
    <row r="4" spans="1:17" s="46" customFormat="1">
      <c r="A4" s="813"/>
      <c r="B4" s="109" t="s">
        <v>544</v>
      </c>
      <c r="C4" s="109" t="s">
        <v>545</v>
      </c>
      <c r="D4" s="109" t="s">
        <v>544</v>
      </c>
      <c r="E4" s="109" t="s">
        <v>545</v>
      </c>
      <c r="F4" s="109" t="s">
        <v>544</v>
      </c>
      <c r="G4" s="109" t="s">
        <v>545</v>
      </c>
      <c r="H4" s="109" t="s">
        <v>544</v>
      </c>
      <c r="I4" s="109" t="s">
        <v>545</v>
      </c>
      <c r="J4" s="109" t="s">
        <v>544</v>
      </c>
      <c r="K4" s="109" t="s">
        <v>545</v>
      </c>
      <c r="L4" s="109" t="s">
        <v>544</v>
      </c>
      <c r="M4" s="109" t="s">
        <v>545</v>
      </c>
      <c r="N4" s="109" t="s">
        <v>544</v>
      </c>
      <c r="O4" s="109" t="s">
        <v>545</v>
      </c>
      <c r="P4" s="109" t="s">
        <v>544</v>
      </c>
      <c r="Q4" s="109" t="s">
        <v>545</v>
      </c>
    </row>
    <row r="5" spans="1:17" s="46" customFormat="1">
      <c r="A5" s="206" t="s">
        <v>727</v>
      </c>
      <c r="B5" s="200">
        <v>0</v>
      </c>
      <c r="C5" s="200">
        <v>2</v>
      </c>
      <c r="D5" s="200">
        <v>3</v>
      </c>
      <c r="E5" s="200">
        <v>1</v>
      </c>
      <c r="F5" s="200">
        <v>2</v>
      </c>
      <c r="G5" s="200">
        <v>2</v>
      </c>
      <c r="H5" s="200">
        <v>0</v>
      </c>
      <c r="I5" s="200">
        <v>0</v>
      </c>
      <c r="J5" s="200">
        <v>0</v>
      </c>
      <c r="K5" s="200">
        <v>1</v>
      </c>
      <c r="L5" s="200">
        <v>3</v>
      </c>
      <c r="M5" s="200">
        <v>1</v>
      </c>
      <c r="N5" s="201">
        <v>3</v>
      </c>
      <c r="O5" s="200">
        <v>0</v>
      </c>
      <c r="P5" s="201">
        <v>2</v>
      </c>
      <c r="Q5" s="201">
        <v>1</v>
      </c>
    </row>
    <row r="6" spans="1:17" s="46" customFormat="1">
      <c r="A6" s="639" t="s">
        <v>728</v>
      </c>
      <c r="B6" s="169">
        <v>0</v>
      </c>
      <c r="C6" s="169">
        <v>1</v>
      </c>
      <c r="D6" s="169">
        <v>3</v>
      </c>
      <c r="E6" s="169">
        <v>1</v>
      </c>
      <c r="F6" s="169">
        <v>2</v>
      </c>
      <c r="G6" s="169">
        <v>2</v>
      </c>
      <c r="H6" s="169">
        <v>0</v>
      </c>
      <c r="I6" s="169">
        <v>2</v>
      </c>
      <c r="J6" s="169">
        <v>0</v>
      </c>
      <c r="K6" s="169">
        <v>0</v>
      </c>
      <c r="L6" s="169">
        <v>2</v>
      </c>
      <c r="M6" s="169">
        <v>0</v>
      </c>
      <c r="N6" s="169">
        <v>0</v>
      </c>
      <c r="O6" s="162">
        <v>2</v>
      </c>
      <c r="P6" s="169">
        <v>0</v>
      </c>
      <c r="Q6" s="162">
        <v>3</v>
      </c>
    </row>
    <row r="7" spans="1:17" s="46" customFormat="1">
      <c r="A7" s="639" t="s">
        <v>729</v>
      </c>
      <c r="B7" s="169">
        <v>1</v>
      </c>
      <c r="C7" s="169">
        <v>1</v>
      </c>
      <c r="D7" s="169">
        <v>0</v>
      </c>
      <c r="E7" s="169">
        <v>1</v>
      </c>
      <c r="F7" s="169">
        <v>0</v>
      </c>
      <c r="G7" s="169">
        <v>1</v>
      </c>
      <c r="H7" s="169">
        <v>1</v>
      </c>
      <c r="I7" s="169">
        <v>2</v>
      </c>
      <c r="J7" s="169">
        <v>1</v>
      </c>
      <c r="K7" s="169">
        <v>2</v>
      </c>
      <c r="L7" s="169">
        <v>0</v>
      </c>
      <c r="M7" s="169">
        <v>0</v>
      </c>
      <c r="N7" s="169">
        <v>0</v>
      </c>
      <c r="O7" s="162">
        <v>1</v>
      </c>
      <c r="P7" s="162">
        <v>1</v>
      </c>
      <c r="Q7" s="162">
        <v>1</v>
      </c>
    </row>
    <row r="8" spans="1:17" s="46" customFormat="1">
      <c r="A8" s="639" t="s">
        <v>730</v>
      </c>
      <c r="B8" s="169">
        <v>2</v>
      </c>
      <c r="C8" s="169">
        <v>2</v>
      </c>
      <c r="D8" s="169">
        <v>0</v>
      </c>
      <c r="E8" s="169">
        <v>1</v>
      </c>
      <c r="F8" s="169">
        <v>3</v>
      </c>
      <c r="G8" s="169">
        <v>1</v>
      </c>
      <c r="H8" s="169">
        <v>0</v>
      </c>
      <c r="I8" s="169">
        <v>0</v>
      </c>
      <c r="J8" s="169">
        <v>0</v>
      </c>
      <c r="K8" s="169">
        <v>1</v>
      </c>
      <c r="L8" s="169">
        <v>2</v>
      </c>
      <c r="M8" s="169">
        <v>2</v>
      </c>
      <c r="N8" s="169">
        <v>0</v>
      </c>
      <c r="O8" s="162">
        <v>1</v>
      </c>
      <c r="P8" s="162">
        <v>1</v>
      </c>
      <c r="Q8" s="162">
        <v>1</v>
      </c>
    </row>
    <row r="9" spans="1:17" s="46" customFormat="1">
      <c r="A9" s="639" t="s">
        <v>731</v>
      </c>
      <c r="B9" s="169">
        <v>3</v>
      </c>
      <c r="C9" s="169">
        <v>3</v>
      </c>
      <c r="D9" s="169">
        <v>1</v>
      </c>
      <c r="E9" s="169">
        <v>2</v>
      </c>
      <c r="F9" s="169">
        <v>2</v>
      </c>
      <c r="G9" s="169">
        <v>2</v>
      </c>
      <c r="H9" s="169">
        <v>2</v>
      </c>
      <c r="I9" s="169">
        <v>2</v>
      </c>
      <c r="J9" s="169">
        <v>0</v>
      </c>
      <c r="K9" s="169">
        <v>2</v>
      </c>
      <c r="L9" s="169">
        <v>1</v>
      </c>
      <c r="M9" s="169">
        <v>3</v>
      </c>
      <c r="N9" s="162">
        <v>3</v>
      </c>
      <c r="O9" s="162">
        <v>3</v>
      </c>
      <c r="P9" s="162">
        <v>2</v>
      </c>
      <c r="Q9" s="162">
        <v>3</v>
      </c>
    </row>
    <row r="10" spans="1:17" s="46" customFormat="1">
      <c r="A10" s="639" t="s">
        <v>732</v>
      </c>
      <c r="B10" s="169">
        <v>1</v>
      </c>
      <c r="C10" s="169">
        <v>2</v>
      </c>
      <c r="D10" s="169">
        <v>0</v>
      </c>
      <c r="E10" s="169">
        <v>2</v>
      </c>
      <c r="F10" s="169">
        <v>1</v>
      </c>
      <c r="G10" s="169">
        <v>4</v>
      </c>
      <c r="H10" s="169">
        <v>2</v>
      </c>
      <c r="I10" s="169">
        <v>2</v>
      </c>
      <c r="J10" s="169">
        <v>2</v>
      </c>
      <c r="K10" s="169">
        <v>3</v>
      </c>
      <c r="L10" s="169">
        <v>2</v>
      </c>
      <c r="M10" s="169">
        <v>4</v>
      </c>
      <c r="N10" s="162">
        <v>2</v>
      </c>
      <c r="O10" s="162">
        <v>2</v>
      </c>
      <c r="P10" s="162">
        <v>1</v>
      </c>
      <c r="Q10" s="162">
        <v>1</v>
      </c>
    </row>
    <row r="11" spans="1:17" s="46" customFormat="1">
      <c r="A11" s="639" t="s">
        <v>733</v>
      </c>
      <c r="B11" s="169">
        <v>3</v>
      </c>
      <c r="C11" s="169">
        <v>5</v>
      </c>
      <c r="D11" s="169">
        <v>2</v>
      </c>
      <c r="E11" s="169">
        <v>2</v>
      </c>
      <c r="F11" s="169">
        <v>4</v>
      </c>
      <c r="G11" s="169">
        <v>3</v>
      </c>
      <c r="H11" s="169">
        <v>0</v>
      </c>
      <c r="I11" s="169">
        <v>0</v>
      </c>
      <c r="J11" s="169">
        <v>3</v>
      </c>
      <c r="K11" s="169">
        <v>1</v>
      </c>
      <c r="L11" s="169">
        <v>0</v>
      </c>
      <c r="M11" s="169">
        <v>0</v>
      </c>
      <c r="N11" s="169">
        <v>0</v>
      </c>
      <c r="O11" s="162">
        <v>2</v>
      </c>
      <c r="P11" s="169">
        <v>0</v>
      </c>
      <c r="Q11" s="162">
        <v>3</v>
      </c>
    </row>
    <row r="12" spans="1:17" s="46" customFormat="1">
      <c r="A12" s="639" t="s">
        <v>726</v>
      </c>
      <c r="B12" s="169">
        <v>1</v>
      </c>
      <c r="C12" s="169">
        <v>3</v>
      </c>
      <c r="D12" s="169">
        <v>4</v>
      </c>
      <c r="E12" s="169">
        <v>2</v>
      </c>
      <c r="F12" s="169">
        <v>1</v>
      </c>
      <c r="G12" s="169">
        <v>1</v>
      </c>
      <c r="H12" s="169">
        <v>0</v>
      </c>
      <c r="I12" s="169">
        <v>2</v>
      </c>
      <c r="J12" s="169">
        <v>3</v>
      </c>
      <c r="K12" s="169">
        <v>3</v>
      </c>
      <c r="L12" s="169">
        <v>2</v>
      </c>
      <c r="M12" s="169">
        <v>3</v>
      </c>
      <c r="N12" s="162">
        <v>1</v>
      </c>
      <c r="O12" s="169">
        <v>0</v>
      </c>
      <c r="P12" s="162">
        <v>2</v>
      </c>
      <c r="Q12" s="162">
        <v>3</v>
      </c>
    </row>
    <row r="13" spans="1:17" s="19" customFormat="1">
      <c r="A13" s="640" t="s">
        <v>68</v>
      </c>
      <c r="B13" s="170">
        <f>SUM(B5:B12)</f>
        <v>11</v>
      </c>
      <c r="C13" s="170">
        <f t="shared" ref="C13:Q13" si="0">SUM(C5:C12)</f>
        <v>19</v>
      </c>
      <c r="D13" s="170">
        <f t="shared" si="0"/>
        <v>13</v>
      </c>
      <c r="E13" s="170">
        <f t="shared" si="0"/>
        <v>12</v>
      </c>
      <c r="F13" s="170">
        <f t="shared" si="0"/>
        <v>15</v>
      </c>
      <c r="G13" s="170">
        <f t="shared" si="0"/>
        <v>16</v>
      </c>
      <c r="H13" s="170">
        <f t="shared" si="0"/>
        <v>5</v>
      </c>
      <c r="I13" s="170">
        <f t="shared" si="0"/>
        <v>10</v>
      </c>
      <c r="J13" s="170">
        <f t="shared" si="0"/>
        <v>9</v>
      </c>
      <c r="K13" s="170">
        <f t="shared" si="0"/>
        <v>13</v>
      </c>
      <c r="L13" s="170">
        <f t="shared" si="0"/>
        <v>12</v>
      </c>
      <c r="M13" s="170">
        <f t="shared" si="0"/>
        <v>13</v>
      </c>
      <c r="N13" s="170">
        <f t="shared" si="0"/>
        <v>9</v>
      </c>
      <c r="O13" s="170">
        <f t="shared" si="0"/>
        <v>11</v>
      </c>
      <c r="P13" s="170">
        <f t="shared" si="0"/>
        <v>9</v>
      </c>
      <c r="Q13" s="170">
        <f t="shared" si="0"/>
        <v>16</v>
      </c>
    </row>
    <row r="14" spans="1:17" s="19" customFormat="1" ht="13.5" customHeight="1">
      <c r="A14" s="640" t="s">
        <v>834</v>
      </c>
      <c r="B14" s="921">
        <f>B13/(B13+C13)*100</f>
        <v>36.666666666666664</v>
      </c>
      <c r="C14" s="921"/>
      <c r="D14" s="921">
        <f t="shared" ref="D14" si="1">D13/(D13+E13)*100</f>
        <v>52</v>
      </c>
      <c r="E14" s="921"/>
      <c r="F14" s="921">
        <f t="shared" ref="F14" si="2">F13/(F13+G13)*100</f>
        <v>48.387096774193552</v>
      </c>
      <c r="G14" s="921"/>
      <c r="H14" s="921">
        <f t="shared" ref="H14" si="3">H13/(H13+I13)*100</f>
        <v>33.333333333333329</v>
      </c>
      <c r="I14" s="921"/>
      <c r="J14" s="921">
        <f t="shared" ref="J14" si="4">J13/(J13+K13)*100</f>
        <v>40.909090909090914</v>
      </c>
      <c r="K14" s="921"/>
      <c r="L14" s="921">
        <f t="shared" ref="L14" si="5">L13/(L13+M13)*100</f>
        <v>48</v>
      </c>
      <c r="M14" s="921"/>
      <c r="N14" s="921">
        <f t="shared" ref="N14" si="6">N13/(N13+O13)*100</f>
        <v>45</v>
      </c>
      <c r="O14" s="921"/>
      <c r="P14" s="921">
        <f t="shared" ref="P14" si="7">P13/(P13+Q13)*100</f>
        <v>36</v>
      </c>
      <c r="Q14" s="921"/>
    </row>
    <row r="15" spans="1:17">
      <c r="A15" s="97" t="s">
        <v>851</v>
      </c>
    </row>
    <row r="16" spans="1:17" ht="9.75" customHeight="1">
      <c r="A16" s="97"/>
    </row>
    <row r="17" spans="1:17" ht="9.75" customHeight="1">
      <c r="A17" s="14"/>
    </row>
    <row r="18" spans="1:17" ht="15">
      <c r="A18" s="6" t="s">
        <v>1041</v>
      </c>
    </row>
    <row r="19" spans="1:17">
      <c r="A19" s="14"/>
    </row>
    <row r="20" spans="1:17" s="66" customFormat="1" ht="25.5" customHeight="1">
      <c r="A20" s="813" t="s">
        <v>734</v>
      </c>
      <c r="B20" s="813"/>
      <c r="C20" s="813"/>
      <c r="D20" s="813"/>
      <c r="E20" s="813"/>
      <c r="F20" s="108">
        <v>2006</v>
      </c>
      <c r="G20" s="108">
        <v>2007</v>
      </c>
      <c r="H20" s="108">
        <v>2008</v>
      </c>
      <c r="I20" s="108">
        <v>2009</v>
      </c>
      <c r="J20" s="108">
        <v>2010</v>
      </c>
      <c r="K20" s="108">
        <v>2011</v>
      </c>
      <c r="L20" s="108">
        <v>2012</v>
      </c>
      <c r="M20" s="112">
        <v>2013</v>
      </c>
      <c r="N20" s="112">
        <v>2014</v>
      </c>
      <c r="O20" s="112">
        <v>2015</v>
      </c>
      <c r="P20" s="112">
        <v>2016</v>
      </c>
      <c r="Q20" s="112">
        <v>2017</v>
      </c>
    </row>
    <row r="21" spans="1:17" s="46" customFormat="1" ht="15" customHeight="1">
      <c r="A21" s="922" t="s">
        <v>735</v>
      </c>
      <c r="B21" s="922"/>
      <c r="C21" s="922"/>
      <c r="D21" s="922"/>
      <c r="E21" s="922"/>
      <c r="F21" s="202">
        <v>447</v>
      </c>
      <c r="G21" s="202">
        <v>531</v>
      </c>
      <c r="H21" s="202">
        <v>419</v>
      </c>
      <c r="I21" s="202">
        <v>402</v>
      </c>
      <c r="J21" s="202">
        <v>373</v>
      </c>
      <c r="K21" s="202">
        <v>380</v>
      </c>
      <c r="L21" s="202">
        <v>338</v>
      </c>
      <c r="M21" s="202">
        <v>273</v>
      </c>
      <c r="N21" s="202">
        <v>285</v>
      </c>
      <c r="O21" s="202">
        <v>251</v>
      </c>
      <c r="P21" s="202">
        <v>267</v>
      </c>
      <c r="Q21" s="202">
        <v>267</v>
      </c>
    </row>
    <row r="22" spans="1:17" s="46" customFormat="1" ht="15" customHeight="1">
      <c r="A22" s="919" t="s">
        <v>736</v>
      </c>
      <c r="B22" s="919"/>
      <c r="C22" s="919"/>
      <c r="D22" s="919"/>
      <c r="E22" s="919"/>
      <c r="F22" s="167">
        <v>72</v>
      </c>
      <c r="G22" s="167">
        <v>81</v>
      </c>
      <c r="H22" s="167">
        <v>65</v>
      </c>
      <c r="I22" s="167">
        <v>66</v>
      </c>
      <c r="J22" s="167">
        <v>64</v>
      </c>
      <c r="K22" s="167">
        <v>75</v>
      </c>
      <c r="L22" s="167">
        <v>67</v>
      </c>
      <c r="M22" s="167">
        <v>51</v>
      </c>
      <c r="N22" s="167">
        <v>56</v>
      </c>
      <c r="O22" s="167">
        <v>57</v>
      </c>
      <c r="P22" s="167">
        <v>74</v>
      </c>
      <c r="Q22" s="167">
        <v>67</v>
      </c>
    </row>
    <row r="23" spans="1:17" s="46" customFormat="1" ht="15" customHeight="1">
      <c r="A23" s="919" t="s">
        <v>737</v>
      </c>
      <c r="B23" s="919"/>
      <c r="C23" s="919"/>
      <c r="D23" s="919"/>
      <c r="E23" s="919"/>
      <c r="F23" s="167">
        <v>74</v>
      </c>
      <c r="G23" s="167">
        <v>83</v>
      </c>
      <c r="H23" s="167">
        <v>72</v>
      </c>
      <c r="I23" s="167">
        <v>69</v>
      </c>
      <c r="J23" s="167">
        <v>57</v>
      </c>
      <c r="K23" s="167">
        <v>52</v>
      </c>
      <c r="L23" s="167">
        <v>47</v>
      </c>
      <c r="M23" s="167">
        <v>33</v>
      </c>
      <c r="N23" s="167">
        <v>40</v>
      </c>
      <c r="O23" s="167">
        <v>36</v>
      </c>
      <c r="P23" s="167">
        <v>30</v>
      </c>
      <c r="Q23" s="167">
        <v>33</v>
      </c>
    </row>
    <row r="24" spans="1:17" s="46" customFormat="1" ht="15" customHeight="1">
      <c r="A24" s="919" t="s">
        <v>738</v>
      </c>
      <c r="B24" s="919"/>
      <c r="C24" s="919"/>
      <c r="D24" s="919"/>
      <c r="E24" s="919"/>
      <c r="F24" s="167">
        <v>30</v>
      </c>
      <c r="G24" s="167">
        <v>28</v>
      </c>
      <c r="H24" s="167">
        <v>17</v>
      </c>
      <c r="I24" s="167">
        <v>22</v>
      </c>
      <c r="J24" s="167">
        <v>27</v>
      </c>
      <c r="K24" s="167">
        <v>17</v>
      </c>
      <c r="L24" s="167">
        <v>23</v>
      </c>
      <c r="M24" s="167">
        <v>14</v>
      </c>
      <c r="N24" s="167">
        <v>14</v>
      </c>
      <c r="O24" s="167">
        <v>17</v>
      </c>
      <c r="P24" s="167">
        <v>12</v>
      </c>
      <c r="Q24" s="167">
        <v>14</v>
      </c>
    </row>
    <row r="25" spans="1:17" s="46" customFormat="1" ht="15" customHeight="1">
      <c r="A25" s="919" t="s">
        <v>740</v>
      </c>
      <c r="B25" s="919"/>
      <c r="C25" s="919"/>
      <c r="D25" s="919"/>
      <c r="E25" s="919"/>
      <c r="F25" s="167" t="s">
        <v>47</v>
      </c>
      <c r="G25" s="167">
        <v>4</v>
      </c>
      <c r="H25" s="167">
        <v>2</v>
      </c>
      <c r="I25" s="167">
        <v>1</v>
      </c>
      <c r="J25" s="167">
        <v>6</v>
      </c>
      <c r="K25" s="167">
        <v>2</v>
      </c>
      <c r="L25" s="167">
        <v>1</v>
      </c>
      <c r="M25" s="167">
        <v>2</v>
      </c>
      <c r="N25" s="167" t="s">
        <v>47</v>
      </c>
      <c r="O25" s="167">
        <v>2</v>
      </c>
      <c r="P25" s="167">
        <v>1</v>
      </c>
      <c r="Q25" s="167">
        <v>2</v>
      </c>
    </row>
    <row r="26" spans="1:17" s="46" customFormat="1" ht="15" customHeight="1">
      <c r="A26" s="919" t="s">
        <v>739</v>
      </c>
      <c r="B26" s="919"/>
      <c r="C26" s="919"/>
      <c r="D26" s="919"/>
      <c r="E26" s="919"/>
      <c r="F26" s="167">
        <v>2</v>
      </c>
      <c r="G26" s="167">
        <v>2</v>
      </c>
      <c r="H26" s="167">
        <v>3</v>
      </c>
      <c r="I26" s="167">
        <v>2</v>
      </c>
      <c r="J26" s="167">
        <v>1</v>
      </c>
      <c r="K26" s="167">
        <v>3</v>
      </c>
      <c r="L26" s="167">
        <v>4</v>
      </c>
      <c r="M26" s="167">
        <v>3</v>
      </c>
      <c r="N26" s="167">
        <v>1</v>
      </c>
      <c r="O26" s="167">
        <v>1</v>
      </c>
      <c r="P26" s="167">
        <v>1</v>
      </c>
      <c r="Q26" s="167">
        <v>1</v>
      </c>
    </row>
    <row r="27" spans="1:17" s="46" customFormat="1" ht="15" customHeight="1">
      <c r="A27" s="919" t="s">
        <v>822</v>
      </c>
      <c r="B27" s="919"/>
      <c r="C27" s="919"/>
      <c r="D27" s="919"/>
      <c r="E27" s="919"/>
      <c r="F27" s="167">
        <v>2</v>
      </c>
      <c r="G27" s="167" t="s">
        <v>47</v>
      </c>
      <c r="H27" s="167" t="s">
        <v>47</v>
      </c>
      <c r="I27" s="167">
        <v>1</v>
      </c>
      <c r="J27" s="167">
        <v>1</v>
      </c>
      <c r="K27" s="167">
        <v>2</v>
      </c>
      <c r="L27" s="167" t="s">
        <v>47</v>
      </c>
      <c r="M27" s="167" t="s">
        <v>47</v>
      </c>
      <c r="N27" s="167">
        <v>2</v>
      </c>
      <c r="O27" s="167">
        <v>1</v>
      </c>
      <c r="P27" s="167" t="s">
        <v>47</v>
      </c>
      <c r="Q27" s="167">
        <v>1</v>
      </c>
    </row>
    <row r="28" spans="1:17" s="46" customFormat="1" ht="15" customHeight="1">
      <c r="A28" s="919" t="s">
        <v>1042</v>
      </c>
      <c r="B28" s="919"/>
      <c r="C28" s="919"/>
      <c r="D28" s="919"/>
      <c r="E28" s="919"/>
      <c r="F28" s="167">
        <v>1</v>
      </c>
      <c r="G28" s="167">
        <v>1</v>
      </c>
      <c r="H28" s="167">
        <v>1</v>
      </c>
      <c r="I28" s="167">
        <v>2</v>
      </c>
      <c r="J28" s="167" t="s">
        <v>47</v>
      </c>
      <c r="K28" s="167" t="s">
        <v>47</v>
      </c>
      <c r="L28" s="167" t="s">
        <v>47</v>
      </c>
      <c r="M28" s="167" t="s">
        <v>47</v>
      </c>
      <c r="N28" s="167">
        <v>1</v>
      </c>
      <c r="O28" s="167" t="s">
        <v>47</v>
      </c>
      <c r="P28" s="167" t="s">
        <v>47</v>
      </c>
      <c r="Q28" s="167">
        <v>1</v>
      </c>
    </row>
    <row r="29" spans="1:17" s="46" customFormat="1" ht="15" customHeight="1">
      <c r="A29" s="919" t="s">
        <v>743</v>
      </c>
      <c r="B29" s="919"/>
      <c r="C29" s="919"/>
      <c r="D29" s="919"/>
      <c r="E29" s="919"/>
      <c r="F29" s="167" t="s">
        <v>47</v>
      </c>
      <c r="G29" s="167" t="s">
        <v>47</v>
      </c>
      <c r="H29" s="167" t="s">
        <v>47</v>
      </c>
      <c r="I29" s="167" t="s">
        <v>47</v>
      </c>
      <c r="J29" s="167" t="s">
        <v>47</v>
      </c>
      <c r="K29" s="167" t="s">
        <v>47</v>
      </c>
      <c r="L29" s="167" t="s">
        <v>47</v>
      </c>
      <c r="M29" s="167" t="s">
        <v>47</v>
      </c>
      <c r="N29" s="167">
        <v>1</v>
      </c>
      <c r="O29" s="167" t="s">
        <v>47</v>
      </c>
      <c r="P29" s="167">
        <v>1</v>
      </c>
      <c r="Q29" s="167">
        <v>1</v>
      </c>
    </row>
    <row r="30" spans="1:17" s="46" customFormat="1" ht="15" customHeight="1">
      <c r="A30" s="919" t="s">
        <v>741</v>
      </c>
      <c r="B30" s="919"/>
      <c r="C30" s="919"/>
      <c r="D30" s="919"/>
      <c r="E30" s="919"/>
      <c r="F30" s="167" t="s">
        <v>47</v>
      </c>
      <c r="G30" s="167">
        <v>2</v>
      </c>
      <c r="H30" s="167">
        <v>2</v>
      </c>
      <c r="I30" s="167" t="s">
        <v>47</v>
      </c>
      <c r="J30" s="167">
        <v>1</v>
      </c>
      <c r="K30" s="167">
        <v>1</v>
      </c>
      <c r="L30" s="167">
        <v>1</v>
      </c>
      <c r="M30" s="167" t="s">
        <v>47</v>
      </c>
      <c r="N30" s="167">
        <v>1</v>
      </c>
      <c r="O30" s="167">
        <v>2</v>
      </c>
      <c r="P30" s="167">
        <v>1</v>
      </c>
      <c r="Q30" s="167" t="s">
        <v>47</v>
      </c>
    </row>
    <row r="31" spans="1:17" s="46" customFormat="1" ht="15" customHeight="1">
      <c r="A31" s="919" t="s">
        <v>742</v>
      </c>
      <c r="B31" s="919"/>
      <c r="C31" s="919"/>
      <c r="D31" s="919"/>
      <c r="E31" s="919"/>
      <c r="F31" s="167" t="s">
        <v>47</v>
      </c>
      <c r="G31" s="167" t="s">
        <v>47</v>
      </c>
      <c r="H31" s="167" t="s">
        <v>47</v>
      </c>
      <c r="I31" s="167">
        <v>2</v>
      </c>
      <c r="J31" s="167">
        <v>1</v>
      </c>
      <c r="K31" s="167" t="s">
        <v>47</v>
      </c>
      <c r="L31" s="167" t="s">
        <v>47</v>
      </c>
      <c r="M31" s="167" t="s">
        <v>47</v>
      </c>
      <c r="N31" s="167" t="s">
        <v>47</v>
      </c>
      <c r="O31" s="167" t="s">
        <v>47</v>
      </c>
      <c r="P31" s="167" t="s">
        <v>47</v>
      </c>
      <c r="Q31" s="167" t="s">
        <v>47</v>
      </c>
    </row>
    <row r="32" spans="1:17" s="46" customFormat="1" ht="15" customHeight="1">
      <c r="A32" s="919" t="s">
        <v>845</v>
      </c>
      <c r="B32" s="919"/>
      <c r="C32" s="919"/>
      <c r="D32" s="919"/>
      <c r="E32" s="919"/>
      <c r="F32" s="167" t="s">
        <v>47</v>
      </c>
      <c r="G32" s="167" t="s">
        <v>47</v>
      </c>
      <c r="H32" s="167" t="s">
        <v>47</v>
      </c>
      <c r="I32" s="167" t="s">
        <v>47</v>
      </c>
      <c r="J32" s="167" t="s">
        <v>47</v>
      </c>
      <c r="K32" s="167" t="s">
        <v>47</v>
      </c>
      <c r="L32" s="167" t="s">
        <v>47</v>
      </c>
      <c r="M32" s="167" t="s">
        <v>47</v>
      </c>
      <c r="N32" s="167" t="s">
        <v>47</v>
      </c>
      <c r="O32" s="167" t="s">
        <v>47</v>
      </c>
      <c r="P32" s="167">
        <v>1</v>
      </c>
      <c r="Q32" s="167" t="s">
        <v>47</v>
      </c>
    </row>
    <row r="33" spans="1:17" s="46" customFormat="1" ht="15" customHeight="1">
      <c r="A33" s="919" t="s">
        <v>189</v>
      </c>
      <c r="B33" s="919"/>
      <c r="C33" s="919"/>
      <c r="D33" s="919"/>
      <c r="E33" s="919"/>
      <c r="F33" s="167" t="s">
        <v>47</v>
      </c>
      <c r="G33" s="167" t="s">
        <v>47</v>
      </c>
      <c r="H33" s="167" t="s">
        <v>47</v>
      </c>
      <c r="I33" s="167">
        <v>5</v>
      </c>
      <c r="J33" s="167" t="s">
        <v>47</v>
      </c>
      <c r="K33" s="167">
        <v>1</v>
      </c>
      <c r="L33" s="167">
        <v>2</v>
      </c>
      <c r="M33" s="167">
        <v>2</v>
      </c>
      <c r="N33" s="167" t="s">
        <v>47</v>
      </c>
      <c r="O33" s="167" t="s">
        <v>47</v>
      </c>
      <c r="P33" s="167">
        <v>1</v>
      </c>
      <c r="Q33" s="167" t="s">
        <v>47</v>
      </c>
    </row>
    <row r="34" spans="1:17" ht="15" customHeight="1">
      <c r="A34" s="920" t="s">
        <v>68</v>
      </c>
      <c r="B34" s="920"/>
      <c r="C34" s="920"/>
      <c r="D34" s="920"/>
      <c r="E34" s="920"/>
      <c r="F34" s="168">
        <v>628</v>
      </c>
      <c r="G34" s="168">
        <v>732</v>
      </c>
      <c r="H34" s="168">
        <v>581</v>
      </c>
      <c r="I34" s="168">
        <v>572</v>
      </c>
      <c r="J34" s="168">
        <v>531</v>
      </c>
      <c r="K34" s="168">
        <v>533</v>
      </c>
      <c r="L34" s="168">
        <v>483</v>
      </c>
      <c r="M34" s="168">
        <v>378</v>
      </c>
      <c r="N34" s="168">
        <v>401</v>
      </c>
      <c r="O34" s="168">
        <v>367</v>
      </c>
      <c r="P34" s="168">
        <v>389</v>
      </c>
      <c r="Q34" s="168">
        <v>387</v>
      </c>
    </row>
    <row r="35" spans="1:17">
      <c r="A35" s="1" t="s">
        <v>935</v>
      </c>
    </row>
    <row r="36" spans="1:17">
      <c r="A36" s="97" t="s">
        <v>851</v>
      </c>
    </row>
    <row r="37" spans="1:17">
      <c r="A37" s="97"/>
    </row>
    <row r="38" spans="1:17">
      <c r="A38" s="97"/>
    </row>
  </sheetData>
  <mergeCells count="32">
    <mergeCell ref="A20:E20"/>
    <mergeCell ref="N3:O3"/>
    <mergeCell ref="P3:Q3"/>
    <mergeCell ref="L3:M3"/>
    <mergeCell ref="A3:A4"/>
    <mergeCell ref="B3:C3"/>
    <mergeCell ref="D3:E3"/>
    <mergeCell ref="F3:G3"/>
    <mergeCell ref="H3:I3"/>
    <mergeCell ref="J3:K3"/>
    <mergeCell ref="P14:Q14"/>
    <mergeCell ref="F14:G14"/>
    <mergeCell ref="H14:I14"/>
    <mergeCell ref="J14:K14"/>
    <mergeCell ref="L14:M14"/>
    <mergeCell ref="N14:O14"/>
    <mergeCell ref="A31:E31"/>
    <mergeCell ref="A32:E32"/>
    <mergeCell ref="A33:E33"/>
    <mergeCell ref="A34:E34"/>
    <mergeCell ref="B14:C14"/>
    <mergeCell ref="D14:E14"/>
    <mergeCell ref="A26:E26"/>
    <mergeCell ref="A27:E27"/>
    <mergeCell ref="A28:E28"/>
    <mergeCell ref="A29:E29"/>
    <mergeCell ref="A30:E30"/>
    <mergeCell ref="A21:E21"/>
    <mergeCell ref="A22:E22"/>
    <mergeCell ref="A23:E23"/>
    <mergeCell ref="A24:E24"/>
    <mergeCell ref="A25:E25"/>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sheetPr>
    <pageSetUpPr fitToPage="1"/>
  </sheetPr>
  <dimension ref="A1:H47"/>
  <sheetViews>
    <sheetView zoomScale="120" zoomScaleNormal="120" workbookViewId="0">
      <selection activeCell="N32" sqref="N32"/>
    </sheetView>
  </sheetViews>
  <sheetFormatPr defaultRowHeight="12.75"/>
  <cols>
    <col min="1" max="1" width="3.140625" style="128" customWidth="1"/>
    <col min="2" max="2" width="53.85546875" style="1" customWidth="1"/>
    <col min="3" max="3" width="9.140625" style="1"/>
    <col min="4" max="4" width="3.42578125" style="1" customWidth="1"/>
    <col min="5" max="5" width="3.140625" style="1" customWidth="1"/>
    <col min="6" max="6" width="53.85546875" style="1" customWidth="1"/>
    <col min="7" max="16384" width="9.140625" style="1"/>
  </cols>
  <sheetData>
    <row r="1" spans="1:7">
      <c r="A1" s="129" t="s">
        <v>1068</v>
      </c>
    </row>
    <row r="3" spans="1:7">
      <c r="A3" s="14" t="s">
        <v>1018</v>
      </c>
      <c r="E3" s="14" t="s">
        <v>1122</v>
      </c>
    </row>
    <row r="4" spans="1:7" s="14" customFormat="1" ht="20.25" customHeight="1">
      <c r="A4" s="802" t="s">
        <v>967</v>
      </c>
      <c r="B4" s="802"/>
      <c r="C4" s="111" t="s">
        <v>968</v>
      </c>
      <c r="E4" s="802" t="s">
        <v>967</v>
      </c>
      <c r="F4" s="802"/>
      <c r="G4" s="111" t="s">
        <v>968</v>
      </c>
    </row>
    <row r="5" spans="1:7" ht="11.25" customHeight="1">
      <c r="A5" s="924" t="s">
        <v>969</v>
      </c>
      <c r="B5" s="924"/>
      <c r="C5" s="201"/>
      <c r="E5" s="204" t="s">
        <v>969</v>
      </c>
      <c r="F5" s="201"/>
      <c r="G5" s="201"/>
    </row>
    <row r="6" spans="1:7" ht="11.25" customHeight="1">
      <c r="A6" s="171"/>
      <c r="B6" s="162" t="s">
        <v>971</v>
      </c>
      <c r="C6" s="162">
        <v>11</v>
      </c>
      <c r="E6" s="162"/>
      <c r="F6" s="162" t="s">
        <v>971</v>
      </c>
      <c r="G6" s="162">
        <v>65</v>
      </c>
    </row>
    <row r="7" spans="1:7" ht="11.25" customHeight="1">
      <c r="A7" s="171"/>
      <c r="B7" s="162" t="s">
        <v>972</v>
      </c>
      <c r="C7" s="162">
        <v>10</v>
      </c>
      <c r="E7" s="162"/>
      <c r="F7" s="162" t="s">
        <v>972</v>
      </c>
      <c r="G7" s="162">
        <v>4</v>
      </c>
    </row>
    <row r="8" spans="1:7" ht="11.25" customHeight="1">
      <c r="A8" s="171"/>
      <c r="B8" s="162" t="s">
        <v>973</v>
      </c>
      <c r="C8" s="162">
        <v>7</v>
      </c>
      <c r="E8" s="162"/>
      <c r="F8" s="162" t="s">
        <v>973</v>
      </c>
      <c r="G8" s="162">
        <v>3</v>
      </c>
    </row>
    <row r="9" spans="1:7" ht="11.25" customHeight="1">
      <c r="A9" s="171"/>
      <c r="B9" s="162" t="s">
        <v>974</v>
      </c>
      <c r="C9" s="162">
        <v>10</v>
      </c>
      <c r="E9" s="162"/>
      <c r="F9" s="162" t="s">
        <v>974</v>
      </c>
      <c r="G9" s="162">
        <v>2</v>
      </c>
    </row>
    <row r="10" spans="1:7" ht="11.25" customHeight="1">
      <c r="A10" s="171"/>
      <c r="B10" s="162" t="s">
        <v>975</v>
      </c>
      <c r="C10" s="162">
        <v>14</v>
      </c>
      <c r="E10" s="162"/>
      <c r="F10" s="162" t="s">
        <v>975</v>
      </c>
      <c r="G10" s="162">
        <v>2</v>
      </c>
    </row>
    <row r="11" spans="1:7" ht="11.25" customHeight="1">
      <c r="A11" s="171"/>
      <c r="B11" s="162" t="s">
        <v>976</v>
      </c>
      <c r="C11" s="162">
        <v>20</v>
      </c>
      <c r="E11" s="162"/>
      <c r="F11" s="162" t="s">
        <v>976</v>
      </c>
      <c r="G11" s="162">
        <v>3</v>
      </c>
    </row>
    <row r="12" spans="1:7" ht="11.25" customHeight="1">
      <c r="A12" s="171"/>
      <c r="B12" s="162" t="s">
        <v>978</v>
      </c>
      <c r="C12" s="162">
        <v>2</v>
      </c>
      <c r="E12" s="162"/>
      <c r="F12" s="162" t="s">
        <v>977</v>
      </c>
      <c r="G12" s="162">
        <v>4</v>
      </c>
    </row>
    <row r="13" spans="1:7" ht="11.25" customHeight="1">
      <c r="A13" s="171"/>
      <c r="B13" s="162" t="s">
        <v>979</v>
      </c>
      <c r="C13" s="162">
        <v>2</v>
      </c>
      <c r="E13" s="162"/>
      <c r="F13" s="162" t="s">
        <v>980</v>
      </c>
      <c r="G13" s="162">
        <v>1</v>
      </c>
    </row>
    <row r="14" spans="1:7" ht="11.25" customHeight="1">
      <c r="A14" s="171"/>
      <c r="B14" s="162" t="s">
        <v>980</v>
      </c>
      <c r="C14" s="162">
        <v>4</v>
      </c>
      <c r="E14" s="162"/>
      <c r="F14" s="162" t="s">
        <v>982</v>
      </c>
      <c r="G14" s="162">
        <v>1</v>
      </c>
    </row>
    <row r="15" spans="1:7" ht="11.25" customHeight="1">
      <c r="A15" s="171"/>
      <c r="B15" s="162" t="s">
        <v>981</v>
      </c>
      <c r="C15" s="162">
        <v>4</v>
      </c>
      <c r="E15" s="162"/>
      <c r="F15" s="162" t="s">
        <v>983</v>
      </c>
      <c r="G15" s="162">
        <v>2</v>
      </c>
    </row>
    <row r="16" spans="1:7" ht="11.25" customHeight="1">
      <c r="A16" s="171"/>
      <c r="B16" s="162" t="s">
        <v>982</v>
      </c>
      <c r="C16" s="162">
        <v>1</v>
      </c>
      <c r="E16" s="162"/>
      <c r="F16" s="162" t="s">
        <v>986</v>
      </c>
      <c r="G16" s="162">
        <v>2</v>
      </c>
    </row>
    <row r="17" spans="1:8" ht="11.25" customHeight="1">
      <c r="A17" s="171"/>
      <c r="B17" s="162" t="s">
        <v>983</v>
      </c>
      <c r="C17" s="162">
        <v>3</v>
      </c>
      <c r="E17" s="172" t="s">
        <v>984</v>
      </c>
      <c r="F17" s="162"/>
      <c r="G17" s="162"/>
    </row>
    <row r="18" spans="1:8" ht="11.25" customHeight="1">
      <c r="A18" s="923" t="s">
        <v>984</v>
      </c>
      <c r="B18" s="923"/>
      <c r="C18" s="162"/>
      <c r="E18" s="162"/>
      <c r="F18" s="162" t="s">
        <v>985</v>
      </c>
      <c r="G18" s="162">
        <v>50</v>
      </c>
    </row>
    <row r="19" spans="1:8" ht="11.25" customHeight="1">
      <c r="A19" s="171"/>
      <c r="B19" s="162" t="s">
        <v>985</v>
      </c>
      <c r="C19" s="162">
        <v>10</v>
      </c>
      <c r="E19" s="162"/>
      <c r="F19" s="162" t="s">
        <v>972</v>
      </c>
      <c r="G19" s="162">
        <v>5</v>
      </c>
    </row>
    <row r="20" spans="1:8" ht="11.25" customHeight="1">
      <c r="A20" s="171"/>
      <c r="B20" s="162" t="s">
        <v>972</v>
      </c>
      <c r="C20" s="162">
        <v>12</v>
      </c>
      <c r="E20" s="162"/>
      <c r="F20" s="162" t="s">
        <v>973</v>
      </c>
      <c r="G20" s="162">
        <v>2</v>
      </c>
    </row>
    <row r="21" spans="1:8" ht="11.25" customHeight="1">
      <c r="A21" s="171"/>
      <c r="B21" s="162" t="s">
        <v>973</v>
      </c>
      <c r="C21" s="162">
        <v>29</v>
      </c>
      <c r="E21" s="162"/>
      <c r="F21" s="162" t="s">
        <v>979</v>
      </c>
      <c r="G21" s="162">
        <v>1</v>
      </c>
    </row>
    <row r="22" spans="1:8" ht="11.25" customHeight="1">
      <c r="A22" s="171"/>
      <c r="B22" s="162" t="s">
        <v>979</v>
      </c>
      <c r="C22" s="162">
        <v>1</v>
      </c>
      <c r="E22" s="162"/>
      <c r="F22" s="162" t="s">
        <v>993</v>
      </c>
      <c r="G22" s="162">
        <v>1</v>
      </c>
    </row>
    <row r="23" spans="1:8" ht="11.25" customHeight="1">
      <c r="A23" s="171"/>
      <c r="B23" s="162" t="s">
        <v>977</v>
      </c>
      <c r="C23" s="162">
        <v>3</v>
      </c>
      <c r="E23" s="162"/>
      <c r="F23" s="162" t="s">
        <v>977</v>
      </c>
      <c r="G23" s="162">
        <v>1</v>
      </c>
    </row>
    <row r="24" spans="1:8" ht="11.25" customHeight="1">
      <c r="A24" s="171"/>
      <c r="B24" s="162" t="s">
        <v>987</v>
      </c>
      <c r="C24" s="162">
        <v>1</v>
      </c>
      <c r="E24" s="162"/>
      <c r="F24" s="162" t="s">
        <v>998</v>
      </c>
      <c r="G24" s="162">
        <v>1</v>
      </c>
    </row>
    <row r="25" spans="1:8" ht="11.25" customHeight="1">
      <c r="A25" s="171"/>
      <c r="B25" s="162" t="s">
        <v>988</v>
      </c>
      <c r="C25" s="162">
        <v>1</v>
      </c>
      <c r="E25" s="162"/>
      <c r="F25" s="162" t="s">
        <v>989</v>
      </c>
      <c r="G25" s="162">
        <v>3</v>
      </c>
    </row>
    <row r="26" spans="1:8" ht="11.25" customHeight="1">
      <c r="A26" s="171"/>
      <c r="B26" s="162" t="s">
        <v>989</v>
      </c>
      <c r="C26" s="162">
        <v>5</v>
      </c>
      <c r="E26" s="162"/>
      <c r="F26" s="162" t="s">
        <v>990</v>
      </c>
      <c r="G26" s="162">
        <v>1</v>
      </c>
    </row>
    <row r="27" spans="1:8" ht="11.25" customHeight="1">
      <c r="A27" s="171"/>
      <c r="B27" s="162" t="s">
        <v>990</v>
      </c>
      <c r="C27" s="162">
        <v>3</v>
      </c>
      <c r="E27" s="162"/>
      <c r="F27" s="162" t="s">
        <v>991</v>
      </c>
      <c r="G27" s="162">
        <v>1</v>
      </c>
    </row>
    <row r="28" spans="1:8" ht="11.25" customHeight="1">
      <c r="A28" s="171"/>
      <c r="B28" s="162" t="s">
        <v>991</v>
      </c>
      <c r="C28" s="162">
        <v>1</v>
      </c>
      <c r="E28" s="173" t="s">
        <v>1121</v>
      </c>
      <c r="F28" s="162"/>
      <c r="G28" s="162"/>
    </row>
    <row r="29" spans="1:8" ht="11.25" customHeight="1">
      <c r="A29" s="923" t="s">
        <v>1120</v>
      </c>
      <c r="B29" s="923"/>
      <c r="C29" s="171"/>
      <c r="E29" s="171"/>
      <c r="F29" s="171" t="s">
        <v>1004</v>
      </c>
      <c r="G29" s="171">
        <v>1</v>
      </c>
      <c r="H29" s="128"/>
    </row>
    <row r="30" spans="1:8" s="128" customFormat="1" ht="11.25" customHeight="1">
      <c r="A30" s="171"/>
      <c r="B30" s="162" t="s">
        <v>992</v>
      </c>
      <c r="C30" s="162">
        <v>4</v>
      </c>
      <c r="E30" s="162"/>
      <c r="F30" s="162" t="s">
        <v>1005</v>
      </c>
      <c r="G30" s="162">
        <v>2</v>
      </c>
      <c r="H30" s="1"/>
    </row>
    <row r="31" spans="1:8" ht="11.25" customHeight="1">
      <c r="A31" s="171"/>
      <c r="B31" s="162" t="s">
        <v>979</v>
      </c>
      <c r="C31" s="162">
        <v>3</v>
      </c>
      <c r="E31" s="162"/>
      <c r="F31" s="162" t="s">
        <v>1006</v>
      </c>
      <c r="G31" s="162">
        <v>9</v>
      </c>
    </row>
    <row r="32" spans="1:8" ht="11.25" customHeight="1">
      <c r="A32" s="171"/>
      <c r="B32" s="162" t="s">
        <v>994</v>
      </c>
      <c r="C32" s="162">
        <v>2</v>
      </c>
      <c r="E32" s="162"/>
      <c r="F32" s="162" t="s">
        <v>1007</v>
      </c>
      <c r="G32" s="162">
        <v>3</v>
      </c>
    </row>
    <row r="33" spans="1:7" ht="11.25" customHeight="1">
      <c r="A33" s="171"/>
      <c r="B33" s="162" t="s">
        <v>995</v>
      </c>
      <c r="C33" s="162">
        <v>1</v>
      </c>
      <c r="E33" s="162"/>
      <c r="F33" s="162" t="s">
        <v>1008</v>
      </c>
      <c r="G33" s="162">
        <v>4</v>
      </c>
    </row>
    <row r="34" spans="1:7" ht="11.25" customHeight="1">
      <c r="A34" s="171"/>
      <c r="B34" s="162" t="s">
        <v>996</v>
      </c>
      <c r="C34" s="162">
        <v>13</v>
      </c>
      <c r="E34" s="162"/>
      <c r="F34" s="162" t="s">
        <v>1009</v>
      </c>
      <c r="G34" s="162">
        <v>4</v>
      </c>
    </row>
    <row r="35" spans="1:7" ht="11.25" customHeight="1">
      <c r="A35" s="246" t="s">
        <v>997</v>
      </c>
      <c r="B35" s="247"/>
      <c r="C35" s="162"/>
      <c r="E35" s="172" t="s">
        <v>999</v>
      </c>
      <c r="F35" s="162"/>
      <c r="G35" s="162"/>
    </row>
    <row r="36" spans="1:7" ht="11.25" customHeight="1">
      <c r="A36" s="171"/>
      <c r="B36" s="162" t="s">
        <v>985</v>
      </c>
      <c r="C36" s="162">
        <v>3</v>
      </c>
      <c r="E36" s="162"/>
      <c r="F36" s="162" t="s">
        <v>1010</v>
      </c>
      <c r="G36" s="162">
        <v>1</v>
      </c>
    </row>
    <row r="37" spans="1:7" ht="11.25" customHeight="1">
      <c r="A37" s="171"/>
      <c r="B37" s="162" t="s">
        <v>972</v>
      </c>
      <c r="C37" s="162">
        <v>2</v>
      </c>
      <c r="E37" s="162"/>
      <c r="F37" s="162" t="s">
        <v>1011</v>
      </c>
      <c r="G37" s="162">
        <v>5</v>
      </c>
    </row>
    <row r="38" spans="1:7" ht="11.25" customHeight="1">
      <c r="A38" s="171"/>
      <c r="B38" s="162" t="s">
        <v>973</v>
      </c>
      <c r="C38" s="162">
        <v>1</v>
      </c>
      <c r="E38" s="162"/>
      <c r="F38" s="162" t="s">
        <v>1012</v>
      </c>
      <c r="G38" s="162">
        <v>3</v>
      </c>
    </row>
    <row r="39" spans="1:7" ht="11.25" customHeight="1">
      <c r="A39" s="171"/>
      <c r="B39" s="162" t="s">
        <v>979</v>
      </c>
      <c r="C39" s="162">
        <v>3</v>
      </c>
      <c r="E39" s="162"/>
      <c r="F39" s="162" t="s">
        <v>1013</v>
      </c>
      <c r="G39" s="162">
        <v>2</v>
      </c>
    </row>
    <row r="40" spans="1:7" ht="11.25" customHeight="1">
      <c r="A40" s="246" t="s">
        <v>1000</v>
      </c>
      <c r="B40" s="247"/>
      <c r="C40" s="162"/>
      <c r="E40" s="923" t="s">
        <v>1014</v>
      </c>
      <c r="F40" s="923"/>
      <c r="G40" s="162"/>
    </row>
    <row r="41" spans="1:7" ht="11.25" customHeight="1">
      <c r="A41" s="171"/>
      <c r="B41" s="162" t="s">
        <v>1001</v>
      </c>
      <c r="C41" s="162">
        <v>2</v>
      </c>
      <c r="E41" s="162"/>
      <c r="F41" s="162" t="s">
        <v>1010</v>
      </c>
      <c r="G41" s="162">
        <v>1</v>
      </c>
    </row>
    <row r="42" spans="1:7" ht="11.25" customHeight="1">
      <c r="A42" s="171"/>
      <c r="B42" s="162" t="s">
        <v>1002</v>
      </c>
      <c r="C42" s="162">
        <v>7</v>
      </c>
      <c r="E42" s="162"/>
      <c r="F42" s="162" t="s">
        <v>1015</v>
      </c>
      <c r="G42" s="162">
        <v>3</v>
      </c>
    </row>
    <row r="43" spans="1:7" ht="11.25" customHeight="1">
      <c r="A43" s="171"/>
      <c r="B43" s="162" t="s">
        <v>1003</v>
      </c>
      <c r="C43" s="162">
        <v>3</v>
      </c>
      <c r="E43" s="162"/>
      <c r="F43" s="162" t="s">
        <v>1016</v>
      </c>
      <c r="G43" s="162">
        <v>1</v>
      </c>
    </row>
    <row r="44" spans="1:7" ht="11.25" customHeight="1">
      <c r="A44" s="171"/>
      <c r="B44" s="162" t="s">
        <v>1118</v>
      </c>
      <c r="C44" s="162">
        <v>2</v>
      </c>
      <c r="E44" s="162"/>
      <c r="F44" s="162" t="s">
        <v>1017</v>
      </c>
      <c r="G44" s="162">
        <v>12</v>
      </c>
    </row>
    <row r="45" spans="1:7" ht="11.25" customHeight="1">
      <c r="A45" s="171"/>
      <c r="B45" s="162" t="s">
        <v>1119</v>
      </c>
      <c r="C45" s="162">
        <v>1</v>
      </c>
      <c r="E45" s="162"/>
      <c r="F45" s="162"/>
      <c r="G45" s="162"/>
    </row>
    <row r="46" spans="1:7" ht="11.25" customHeight="1">
      <c r="A46" s="172" t="s">
        <v>970</v>
      </c>
      <c r="B46" s="162"/>
      <c r="C46" s="162">
        <v>8</v>
      </c>
      <c r="E46" s="164" t="s">
        <v>970</v>
      </c>
      <c r="F46" s="162"/>
      <c r="G46" s="162">
        <v>3</v>
      </c>
    </row>
    <row r="47" spans="1:7" s="14" customFormat="1" ht="11.25" customHeight="1">
      <c r="A47" s="172" t="s">
        <v>807</v>
      </c>
      <c r="B47" s="164"/>
      <c r="C47" s="164">
        <v>209</v>
      </c>
      <c r="E47" s="172" t="s">
        <v>807</v>
      </c>
      <c r="F47" s="164"/>
      <c r="G47" s="164">
        <v>209</v>
      </c>
    </row>
  </sheetData>
  <mergeCells count="6">
    <mergeCell ref="A4:B4"/>
    <mergeCell ref="E4:F4"/>
    <mergeCell ref="E40:F40"/>
    <mergeCell ref="A5:B5"/>
    <mergeCell ref="A18:B18"/>
    <mergeCell ref="A29:B29"/>
  </mergeCells>
  <pageMargins left="0.70866141732283472" right="0.70866141732283472" top="0.74803149606299213" bottom="0.74803149606299213" header="0.31496062992125984" footer="0.31496062992125984"/>
  <pageSetup paperSize="9" scale="92" orientation="landscape" r:id="rId1"/>
</worksheet>
</file>

<file path=xl/worksheets/sheet69.xml><?xml version="1.0" encoding="utf-8"?>
<worksheet xmlns="http://schemas.openxmlformats.org/spreadsheetml/2006/main" xmlns:r="http://schemas.openxmlformats.org/officeDocument/2006/relationships">
  <sheetPr>
    <pageSetUpPr fitToPage="1"/>
  </sheetPr>
  <dimension ref="A1:AE59"/>
  <sheetViews>
    <sheetView workbookViewId="0"/>
  </sheetViews>
  <sheetFormatPr defaultRowHeight="12.75"/>
  <cols>
    <col min="1" max="1" width="16.85546875" style="46" customWidth="1"/>
    <col min="2" max="13" width="8" style="46" customWidth="1"/>
    <col min="14" max="16384" width="9.140625" style="46"/>
  </cols>
  <sheetData>
    <row r="1" spans="1:10" ht="15">
      <c r="A1" s="67" t="s">
        <v>1045</v>
      </c>
    </row>
    <row r="2" spans="1:10" s="97" customFormat="1">
      <c r="A2" s="97" t="s">
        <v>209</v>
      </c>
    </row>
    <row r="3" spans="1:10" s="125" customFormat="1" ht="24.75" customHeight="1">
      <c r="A3" s="109" t="s">
        <v>72</v>
      </c>
      <c r="B3" s="109" t="s">
        <v>744</v>
      </c>
      <c r="C3" s="109" t="s">
        <v>745</v>
      </c>
      <c r="D3" s="109" t="s">
        <v>746</v>
      </c>
      <c r="E3" s="109" t="s">
        <v>747</v>
      </c>
      <c r="F3" s="109" t="s">
        <v>748</v>
      </c>
      <c r="G3" s="109" t="s">
        <v>749</v>
      </c>
      <c r="H3" s="109" t="s">
        <v>750</v>
      </c>
      <c r="I3" s="109" t="s">
        <v>725</v>
      </c>
      <c r="J3" s="109" t="s">
        <v>68</v>
      </c>
    </row>
    <row r="4" spans="1:10">
      <c r="A4" s="206">
        <v>2009</v>
      </c>
      <c r="B4" s="207">
        <v>3183</v>
      </c>
      <c r="C4" s="207">
        <v>2220</v>
      </c>
      <c r="D4" s="207">
        <v>8194</v>
      </c>
      <c r="E4" s="207">
        <v>7930</v>
      </c>
      <c r="F4" s="207">
        <v>13259</v>
      </c>
      <c r="G4" s="138">
        <v>470</v>
      </c>
      <c r="H4" s="138" t="s">
        <v>82</v>
      </c>
      <c r="I4" s="138">
        <v>29</v>
      </c>
      <c r="J4" s="211">
        <v>35285</v>
      </c>
    </row>
    <row r="5" spans="1:10">
      <c r="A5" s="203">
        <v>2010</v>
      </c>
      <c r="B5" s="205">
        <v>2914</v>
      </c>
      <c r="C5" s="205">
        <v>1919</v>
      </c>
      <c r="D5" s="205">
        <v>7430</v>
      </c>
      <c r="E5" s="205">
        <v>7505</v>
      </c>
      <c r="F5" s="205">
        <v>14367</v>
      </c>
      <c r="G5" s="205">
        <v>1162</v>
      </c>
      <c r="H5" s="134" t="s">
        <v>82</v>
      </c>
      <c r="I5" s="134">
        <v>29</v>
      </c>
      <c r="J5" s="212">
        <v>35326</v>
      </c>
    </row>
    <row r="6" spans="1:10">
      <c r="A6" s="203">
        <v>2011</v>
      </c>
      <c r="B6" s="205">
        <v>2726</v>
      </c>
      <c r="C6" s="205">
        <v>1657</v>
      </c>
      <c r="D6" s="205">
        <v>6830</v>
      </c>
      <c r="E6" s="205">
        <v>7201</v>
      </c>
      <c r="F6" s="205">
        <v>13481</v>
      </c>
      <c r="G6" s="205">
        <v>3748</v>
      </c>
      <c r="H6" s="134">
        <v>4</v>
      </c>
      <c r="I6" s="134">
        <v>7</v>
      </c>
      <c r="J6" s="212">
        <v>35654</v>
      </c>
    </row>
    <row r="7" spans="1:10">
      <c r="A7" s="203">
        <v>2012</v>
      </c>
      <c r="B7" s="205">
        <v>2571</v>
      </c>
      <c r="C7" s="205">
        <v>1457</v>
      </c>
      <c r="D7" s="205">
        <v>6166</v>
      </c>
      <c r="E7" s="205">
        <v>6856</v>
      </c>
      <c r="F7" s="205">
        <v>12978</v>
      </c>
      <c r="G7" s="205">
        <v>5112</v>
      </c>
      <c r="H7" s="205">
        <v>9</v>
      </c>
      <c r="I7" s="134">
        <v>7</v>
      </c>
      <c r="J7" s="212">
        <v>35156</v>
      </c>
    </row>
    <row r="8" spans="1:10">
      <c r="A8" s="203">
        <v>2013</v>
      </c>
      <c r="B8" s="205">
        <v>2402</v>
      </c>
      <c r="C8" s="205">
        <v>1252</v>
      </c>
      <c r="D8" s="205">
        <v>5628</v>
      </c>
      <c r="E8" s="205">
        <v>6469</v>
      </c>
      <c r="F8" s="205">
        <v>12533</v>
      </c>
      <c r="G8" s="205">
        <v>6150</v>
      </c>
      <c r="H8" s="205">
        <v>468</v>
      </c>
      <c r="I8" s="134">
        <v>23</v>
      </c>
      <c r="J8" s="212">
        <v>34925</v>
      </c>
    </row>
    <row r="9" spans="1:10">
      <c r="A9" s="203">
        <v>2014</v>
      </c>
      <c r="B9" s="205">
        <v>2289</v>
      </c>
      <c r="C9" s="205">
        <v>1115</v>
      </c>
      <c r="D9" s="205">
        <v>5118</v>
      </c>
      <c r="E9" s="205">
        <v>6177</v>
      </c>
      <c r="F9" s="205">
        <v>12186</v>
      </c>
      <c r="G9" s="205">
        <v>7495</v>
      </c>
      <c r="H9" s="205">
        <v>526</v>
      </c>
      <c r="I9" s="134">
        <v>23</v>
      </c>
      <c r="J9" s="212">
        <v>34929</v>
      </c>
    </row>
    <row r="10" spans="1:10">
      <c r="A10" s="203">
        <v>2015</v>
      </c>
      <c r="B10" s="205">
        <v>2174</v>
      </c>
      <c r="C10" s="134">
        <v>987</v>
      </c>
      <c r="D10" s="205">
        <v>4558</v>
      </c>
      <c r="E10" s="205">
        <v>5814</v>
      </c>
      <c r="F10" s="205">
        <v>11944</v>
      </c>
      <c r="G10" s="205">
        <v>8324</v>
      </c>
      <c r="H10" s="205">
        <v>1509</v>
      </c>
      <c r="I10" s="134">
        <v>29</v>
      </c>
      <c r="J10" s="212">
        <v>35339</v>
      </c>
    </row>
    <row r="11" spans="1:10">
      <c r="A11" s="203">
        <v>2016</v>
      </c>
      <c r="B11" s="205">
        <v>2090</v>
      </c>
      <c r="C11" s="205">
        <v>923</v>
      </c>
      <c r="D11" s="205">
        <v>4036</v>
      </c>
      <c r="E11" s="205">
        <v>5566</v>
      </c>
      <c r="F11" s="205">
        <v>11673</v>
      </c>
      <c r="G11" s="205">
        <v>7688</v>
      </c>
      <c r="H11" s="205">
        <v>4044</v>
      </c>
      <c r="I11" s="134">
        <v>30</v>
      </c>
      <c r="J11" s="212">
        <v>36050</v>
      </c>
    </row>
    <row r="12" spans="1:10">
      <c r="A12" s="203">
        <v>2017</v>
      </c>
      <c r="B12" s="205">
        <v>2037</v>
      </c>
      <c r="C12" s="205">
        <v>830</v>
      </c>
      <c r="D12" s="205">
        <v>3622</v>
      </c>
      <c r="E12" s="205">
        <v>5239</v>
      </c>
      <c r="F12" s="205">
        <v>11358</v>
      </c>
      <c r="G12" s="205">
        <v>7543</v>
      </c>
      <c r="H12" s="205">
        <v>6407</v>
      </c>
      <c r="I12" s="134">
        <v>30</v>
      </c>
      <c r="J12" s="212">
        <v>37066</v>
      </c>
    </row>
    <row r="13" spans="1:10">
      <c r="A13" s="203">
        <v>2018</v>
      </c>
      <c r="B13" s="205">
        <v>1993</v>
      </c>
      <c r="C13" s="205">
        <v>754</v>
      </c>
      <c r="D13" s="205">
        <v>3177</v>
      </c>
      <c r="E13" s="205">
        <v>4894</v>
      </c>
      <c r="F13" s="205">
        <v>10895</v>
      </c>
      <c r="G13" s="205">
        <v>7290</v>
      </c>
      <c r="H13" s="205">
        <v>8503</v>
      </c>
      <c r="I13" s="134">
        <v>33</v>
      </c>
      <c r="J13" s="212">
        <v>37539</v>
      </c>
    </row>
    <row r="14" spans="1:10" s="97" customFormat="1">
      <c r="A14" s="97" t="s">
        <v>965</v>
      </c>
    </row>
    <row r="15" spans="1:10" s="97" customFormat="1"/>
    <row r="16" spans="1:10" s="97" customFormat="1"/>
    <row r="17" spans="1:10" ht="15">
      <c r="A17" s="67" t="s">
        <v>1019</v>
      </c>
    </row>
    <row r="18" spans="1:10" s="97" customFormat="1"/>
    <row r="19" spans="1:10" s="125" customFormat="1" ht="24.75" customHeight="1">
      <c r="A19" s="109" t="s">
        <v>936</v>
      </c>
      <c r="B19" s="126" t="s">
        <v>823</v>
      </c>
      <c r="C19" s="126" t="s">
        <v>824</v>
      </c>
      <c r="D19" s="126" t="s">
        <v>825</v>
      </c>
      <c r="E19" s="126" t="s">
        <v>826</v>
      </c>
      <c r="F19" s="126" t="s">
        <v>827</v>
      </c>
      <c r="G19" s="126" t="s">
        <v>828</v>
      </c>
      <c r="H19" s="126" t="s">
        <v>829</v>
      </c>
      <c r="I19" s="109" t="s">
        <v>725</v>
      </c>
      <c r="J19" s="126" t="s">
        <v>807</v>
      </c>
    </row>
    <row r="20" spans="1:10">
      <c r="A20" s="201" t="s">
        <v>830</v>
      </c>
      <c r="B20" s="208">
        <v>1592</v>
      </c>
      <c r="C20" s="208">
        <v>601</v>
      </c>
      <c r="D20" s="208">
        <v>517</v>
      </c>
      <c r="E20" s="208">
        <v>1257</v>
      </c>
      <c r="F20" s="208">
        <v>242</v>
      </c>
      <c r="G20" s="201"/>
      <c r="H20" s="201"/>
      <c r="I20" s="208">
        <v>5</v>
      </c>
      <c r="J20" s="209">
        <v>4214</v>
      </c>
    </row>
    <row r="21" spans="1:10">
      <c r="A21" s="162" t="s">
        <v>832</v>
      </c>
      <c r="B21" s="177">
        <v>330</v>
      </c>
      <c r="C21" s="177">
        <v>186</v>
      </c>
      <c r="D21" s="177">
        <v>515</v>
      </c>
      <c r="E21" s="177">
        <v>765</v>
      </c>
      <c r="F21" s="177">
        <v>847</v>
      </c>
      <c r="G21" s="177">
        <v>767</v>
      </c>
      <c r="H21" s="177">
        <v>818</v>
      </c>
      <c r="I21" s="177">
        <v>3</v>
      </c>
      <c r="J21" s="178">
        <v>4231</v>
      </c>
    </row>
    <row r="22" spans="1:10">
      <c r="A22" s="162" t="s">
        <v>937</v>
      </c>
      <c r="B22" s="177">
        <v>12</v>
      </c>
      <c r="C22" s="177">
        <v>2</v>
      </c>
      <c r="D22" s="177">
        <v>20</v>
      </c>
      <c r="E22" s="177">
        <v>50</v>
      </c>
      <c r="F22" s="177">
        <v>18</v>
      </c>
      <c r="G22" s="177">
        <v>43</v>
      </c>
      <c r="H22" s="177">
        <v>72</v>
      </c>
      <c r="I22" s="177"/>
      <c r="J22" s="178">
        <v>217</v>
      </c>
    </row>
    <row r="23" spans="1:10">
      <c r="A23" s="162" t="s">
        <v>831</v>
      </c>
      <c r="B23" s="177">
        <v>7</v>
      </c>
      <c r="C23" s="177">
        <v>4</v>
      </c>
      <c r="D23" s="177">
        <v>11</v>
      </c>
      <c r="E23" s="177">
        <v>42</v>
      </c>
      <c r="F23" s="177">
        <v>44</v>
      </c>
      <c r="G23" s="177">
        <v>81</v>
      </c>
      <c r="H23" s="177">
        <v>47</v>
      </c>
      <c r="I23" s="177"/>
      <c r="J23" s="178">
        <v>236</v>
      </c>
    </row>
    <row r="24" spans="1:10" s="97" customFormat="1">
      <c r="A24" s="97" t="s">
        <v>965</v>
      </c>
    </row>
    <row r="25" spans="1:10" s="97" customFormat="1"/>
    <row r="26" spans="1:10" s="97" customFormat="1"/>
    <row r="27" spans="1:10" ht="15">
      <c r="A27" s="67" t="s">
        <v>1043</v>
      </c>
    </row>
    <row r="28" spans="1:10" ht="14.25" customHeight="1">
      <c r="A28" s="68"/>
    </row>
    <row r="29" spans="1:10" s="125" customFormat="1" ht="24.75" customHeight="1">
      <c r="A29" s="109" t="s">
        <v>751</v>
      </c>
      <c r="B29" s="109">
        <v>2010</v>
      </c>
      <c r="C29" s="109">
        <v>2011</v>
      </c>
      <c r="D29" s="109">
        <v>2012</v>
      </c>
      <c r="E29" s="109">
        <v>2013</v>
      </c>
      <c r="F29" s="109">
        <v>2014</v>
      </c>
      <c r="G29" s="109">
        <v>2015</v>
      </c>
      <c r="H29" s="109">
        <v>2016</v>
      </c>
      <c r="I29" s="109">
        <v>2017</v>
      </c>
      <c r="J29" s="109">
        <v>2018</v>
      </c>
    </row>
    <row r="30" spans="1:10" ht="14.25" customHeight="1">
      <c r="A30" s="137" t="s">
        <v>752</v>
      </c>
      <c r="B30" s="210">
        <v>21526</v>
      </c>
      <c r="C30" s="210">
        <v>21276</v>
      </c>
      <c r="D30" s="210">
        <v>20633</v>
      </c>
      <c r="E30" s="210">
        <v>19963</v>
      </c>
      <c r="F30" s="210">
        <v>19333</v>
      </c>
      <c r="G30" s="210">
        <v>19134</v>
      </c>
      <c r="H30" s="210">
        <v>18962</v>
      </c>
      <c r="I30" s="210">
        <v>18794</v>
      </c>
      <c r="J30" s="210">
        <v>18431</v>
      </c>
    </row>
    <row r="31" spans="1:10" ht="14.25" customHeight="1">
      <c r="A31" s="133" t="s">
        <v>753</v>
      </c>
      <c r="B31" s="174">
        <v>12303</v>
      </c>
      <c r="C31" s="141">
        <v>12881</v>
      </c>
      <c r="D31" s="174">
        <v>12939</v>
      </c>
      <c r="E31" s="174">
        <v>13256</v>
      </c>
      <c r="F31" s="174">
        <v>13717</v>
      </c>
      <c r="G31" s="174">
        <v>14239</v>
      </c>
      <c r="H31" s="174">
        <v>15054</v>
      </c>
      <c r="I31" s="174">
        <v>16056</v>
      </c>
      <c r="J31" s="174">
        <v>16731</v>
      </c>
    </row>
    <row r="32" spans="1:10" ht="14.25" customHeight="1">
      <c r="A32" s="133" t="s">
        <v>754</v>
      </c>
      <c r="B32" s="174">
        <v>1229</v>
      </c>
      <c r="C32" s="141">
        <v>1224</v>
      </c>
      <c r="D32" s="174">
        <v>1292</v>
      </c>
      <c r="E32" s="174">
        <v>1390</v>
      </c>
      <c r="F32" s="174">
        <v>1417</v>
      </c>
      <c r="G32" s="174">
        <v>1463</v>
      </c>
      <c r="H32" s="174">
        <v>1474</v>
      </c>
      <c r="I32" s="174">
        <v>1562</v>
      </c>
      <c r="J32" s="174">
        <v>1594</v>
      </c>
    </row>
    <row r="33" spans="1:10" ht="14.25" customHeight="1">
      <c r="A33" s="133" t="s">
        <v>755</v>
      </c>
      <c r="B33" s="141">
        <v>264</v>
      </c>
      <c r="C33" s="141">
        <v>268</v>
      </c>
      <c r="D33" s="141">
        <v>285</v>
      </c>
      <c r="E33" s="141">
        <v>308</v>
      </c>
      <c r="F33" s="141">
        <v>327</v>
      </c>
      <c r="G33" s="141">
        <v>337</v>
      </c>
      <c r="H33" s="141">
        <v>337</v>
      </c>
      <c r="I33" s="141">
        <v>345</v>
      </c>
      <c r="J33" s="141">
        <v>355</v>
      </c>
    </row>
    <row r="34" spans="1:10" ht="14.25" customHeight="1">
      <c r="A34" s="133" t="s">
        <v>756</v>
      </c>
      <c r="B34" s="141" t="s">
        <v>82</v>
      </c>
      <c r="C34" s="141" t="s">
        <v>82</v>
      </c>
      <c r="D34" s="141" t="s">
        <v>82</v>
      </c>
      <c r="E34" s="141" t="s">
        <v>82</v>
      </c>
      <c r="F34" s="141">
        <v>122</v>
      </c>
      <c r="G34" s="141">
        <v>152</v>
      </c>
      <c r="H34" s="141">
        <v>208</v>
      </c>
      <c r="I34" s="141">
        <v>292</v>
      </c>
      <c r="J34" s="141">
        <v>404</v>
      </c>
    </row>
    <row r="35" spans="1:10" ht="14.25" customHeight="1">
      <c r="A35" s="133" t="s">
        <v>757</v>
      </c>
      <c r="B35" s="141" t="s">
        <v>82</v>
      </c>
      <c r="C35" s="141" t="s">
        <v>82</v>
      </c>
      <c r="D35" s="141" t="s">
        <v>82</v>
      </c>
      <c r="E35" s="141" t="s">
        <v>82</v>
      </c>
      <c r="F35" s="141">
        <v>3</v>
      </c>
      <c r="G35" s="141">
        <v>3</v>
      </c>
      <c r="H35" s="141">
        <v>3</v>
      </c>
      <c r="I35" s="141">
        <v>5</v>
      </c>
      <c r="J35" s="141">
        <v>9</v>
      </c>
    </row>
    <row r="36" spans="1:10" ht="14.25" customHeight="1">
      <c r="A36" s="133" t="s">
        <v>758</v>
      </c>
      <c r="B36" s="141" t="s">
        <v>82</v>
      </c>
      <c r="C36" s="141" t="s">
        <v>82</v>
      </c>
      <c r="D36" s="141" t="s">
        <v>82</v>
      </c>
      <c r="E36" s="141" t="s">
        <v>82</v>
      </c>
      <c r="F36" s="141" t="s">
        <v>82</v>
      </c>
      <c r="G36" s="141">
        <v>6</v>
      </c>
      <c r="H36" s="141">
        <v>7</v>
      </c>
      <c r="I36" s="141">
        <v>7</v>
      </c>
      <c r="J36" s="141">
        <v>10</v>
      </c>
    </row>
    <row r="37" spans="1:10" ht="14.25" customHeight="1">
      <c r="A37" s="133" t="s">
        <v>189</v>
      </c>
      <c r="B37" s="141">
        <v>1</v>
      </c>
      <c r="C37" s="141">
        <v>2</v>
      </c>
      <c r="D37" s="141">
        <v>4</v>
      </c>
      <c r="E37" s="141">
        <v>5</v>
      </c>
      <c r="F37" s="141">
        <v>7</v>
      </c>
      <c r="G37" s="141">
        <v>2</v>
      </c>
      <c r="H37" s="141">
        <v>2</v>
      </c>
      <c r="I37" s="141">
        <v>2</v>
      </c>
      <c r="J37" s="141">
        <v>2</v>
      </c>
    </row>
    <row r="38" spans="1:10" ht="14.25" customHeight="1">
      <c r="A38" s="133" t="s">
        <v>725</v>
      </c>
      <c r="B38" s="141">
        <v>3</v>
      </c>
      <c r="C38" s="141">
        <v>3</v>
      </c>
      <c r="D38" s="141">
        <v>3</v>
      </c>
      <c r="E38" s="141">
        <v>3</v>
      </c>
      <c r="F38" s="141">
        <v>3</v>
      </c>
      <c r="G38" s="141">
        <v>3</v>
      </c>
      <c r="H38" s="141">
        <v>3</v>
      </c>
      <c r="I38" s="141">
        <v>3</v>
      </c>
      <c r="J38" s="141">
        <v>3</v>
      </c>
    </row>
    <row r="39" spans="1:10" ht="14.25" customHeight="1">
      <c r="A39" s="175" t="s">
        <v>68</v>
      </c>
      <c r="B39" s="176">
        <v>35326</v>
      </c>
      <c r="C39" s="176">
        <v>35654</v>
      </c>
      <c r="D39" s="176">
        <v>35156</v>
      </c>
      <c r="E39" s="176">
        <v>34925</v>
      </c>
      <c r="F39" s="176">
        <v>34929</v>
      </c>
      <c r="G39" s="176">
        <v>35339</v>
      </c>
      <c r="H39" s="176">
        <v>36050</v>
      </c>
      <c r="I39" s="176">
        <v>37066</v>
      </c>
      <c r="J39" s="176">
        <v>37539</v>
      </c>
    </row>
    <row r="40" spans="1:10" s="97" customFormat="1">
      <c r="A40" s="97" t="s">
        <v>965</v>
      </c>
    </row>
    <row r="41" spans="1:10" s="97" customFormat="1"/>
    <row r="42" spans="1:10" s="97" customFormat="1"/>
    <row r="43" spans="1:10" ht="15">
      <c r="A43" s="67" t="s">
        <v>1044</v>
      </c>
    </row>
    <row r="44" spans="1:10" s="97" customFormat="1"/>
    <row r="45" spans="1:10" s="125" customFormat="1" ht="31.5" customHeight="1">
      <c r="A45" s="109" t="s">
        <v>759</v>
      </c>
      <c r="B45" s="109">
        <v>2010</v>
      </c>
      <c r="C45" s="109">
        <v>2011</v>
      </c>
      <c r="D45" s="109">
        <v>2012</v>
      </c>
      <c r="E45" s="109">
        <v>2013</v>
      </c>
      <c r="F45" s="109">
        <v>2014</v>
      </c>
      <c r="G45" s="109">
        <v>2015</v>
      </c>
      <c r="H45" s="109">
        <v>2016</v>
      </c>
      <c r="I45" s="109">
        <v>2017</v>
      </c>
      <c r="J45" s="109">
        <v>2018</v>
      </c>
    </row>
    <row r="46" spans="1:10">
      <c r="A46" s="137" t="s">
        <v>760</v>
      </c>
      <c r="B46" s="139">
        <v>773</v>
      </c>
      <c r="C46" s="139">
        <v>764</v>
      </c>
      <c r="D46" s="139">
        <v>750</v>
      </c>
      <c r="E46" s="139">
        <v>713</v>
      </c>
      <c r="F46" s="139">
        <v>690</v>
      </c>
      <c r="G46" s="139">
        <v>668</v>
      </c>
      <c r="H46" s="139">
        <v>633</v>
      </c>
      <c r="I46" s="139">
        <v>621</v>
      </c>
      <c r="J46" s="139">
        <v>613</v>
      </c>
    </row>
    <row r="47" spans="1:10">
      <c r="A47" s="133" t="s">
        <v>761</v>
      </c>
      <c r="B47" s="141">
        <v>6476</v>
      </c>
      <c r="C47" s="174">
        <v>6337</v>
      </c>
      <c r="D47" s="174">
        <v>6219</v>
      </c>
      <c r="E47" s="174">
        <v>6070</v>
      </c>
      <c r="F47" s="174">
        <v>6041</v>
      </c>
      <c r="G47" s="174">
        <v>6057</v>
      </c>
      <c r="H47" s="174">
        <v>6072</v>
      </c>
      <c r="I47" s="174">
        <v>6155</v>
      </c>
      <c r="J47" s="174">
        <v>6244</v>
      </c>
    </row>
    <row r="48" spans="1:10">
      <c r="A48" s="133" t="s">
        <v>762</v>
      </c>
      <c r="B48" s="141">
        <v>15490</v>
      </c>
      <c r="C48" s="174">
        <v>16153</v>
      </c>
      <c r="D48" s="174">
        <v>16307</v>
      </c>
      <c r="E48" s="174">
        <v>16488</v>
      </c>
      <c r="F48" s="174">
        <v>16620</v>
      </c>
      <c r="G48" s="174">
        <v>17203</v>
      </c>
      <c r="H48" s="174">
        <v>17867</v>
      </c>
      <c r="I48" s="174">
        <v>18629</v>
      </c>
      <c r="J48" s="174">
        <v>18989</v>
      </c>
    </row>
    <row r="49" spans="1:31">
      <c r="A49" s="133" t="s">
        <v>763</v>
      </c>
      <c r="B49" s="141">
        <v>1987</v>
      </c>
      <c r="C49" s="174">
        <v>1890</v>
      </c>
      <c r="D49" s="174">
        <v>1818</v>
      </c>
      <c r="E49" s="174">
        <v>1790</v>
      </c>
      <c r="F49" s="174">
        <v>1805</v>
      </c>
      <c r="G49" s="174">
        <v>1718</v>
      </c>
      <c r="H49" s="174">
        <v>1716</v>
      </c>
      <c r="I49" s="174">
        <v>1718</v>
      </c>
      <c r="J49" s="174">
        <v>1678</v>
      </c>
    </row>
    <row r="50" spans="1:31">
      <c r="A50" s="133" t="s">
        <v>764</v>
      </c>
      <c r="B50" s="141">
        <v>7166</v>
      </c>
      <c r="C50" s="174">
        <v>7060</v>
      </c>
      <c r="D50" s="174">
        <v>6839</v>
      </c>
      <c r="E50" s="174">
        <v>6721</v>
      </c>
      <c r="F50" s="174">
        <v>6710</v>
      </c>
      <c r="G50" s="174">
        <v>6625</v>
      </c>
      <c r="H50" s="174">
        <v>6708</v>
      </c>
      <c r="I50" s="174">
        <v>6888</v>
      </c>
      <c r="J50" s="174">
        <v>7002</v>
      </c>
    </row>
    <row r="51" spans="1:31">
      <c r="A51" s="133" t="s">
        <v>765</v>
      </c>
      <c r="B51" s="141">
        <v>1837</v>
      </c>
      <c r="C51" s="174">
        <v>1806</v>
      </c>
      <c r="D51" s="174">
        <v>1700</v>
      </c>
      <c r="E51" s="174">
        <v>1682</v>
      </c>
      <c r="F51" s="174">
        <v>1649</v>
      </c>
      <c r="G51" s="174">
        <v>1691</v>
      </c>
      <c r="H51" s="174">
        <v>1734</v>
      </c>
      <c r="I51" s="174">
        <v>1747</v>
      </c>
      <c r="J51" s="174">
        <v>1762</v>
      </c>
    </row>
    <row r="52" spans="1:31">
      <c r="A52" s="133" t="s">
        <v>766</v>
      </c>
      <c r="B52" s="141">
        <v>1120</v>
      </c>
      <c r="C52" s="174">
        <v>1163</v>
      </c>
      <c r="D52" s="174">
        <v>1082</v>
      </c>
      <c r="E52" s="174">
        <v>1034</v>
      </c>
      <c r="F52" s="174">
        <v>1018</v>
      </c>
      <c r="G52" s="174">
        <v>1015</v>
      </c>
      <c r="H52" s="141">
        <v>981</v>
      </c>
      <c r="I52" s="174">
        <v>977</v>
      </c>
      <c r="J52" s="174">
        <v>922</v>
      </c>
    </row>
    <row r="53" spans="1:31">
      <c r="A53" s="133" t="s">
        <v>767</v>
      </c>
      <c r="B53" s="141">
        <v>476</v>
      </c>
      <c r="C53" s="141">
        <v>479</v>
      </c>
      <c r="D53" s="141">
        <v>437</v>
      </c>
      <c r="E53" s="141">
        <v>421</v>
      </c>
      <c r="F53" s="141">
        <v>390</v>
      </c>
      <c r="G53" s="141">
        <v>355</v>
      </c>
      <c r="H53" s="141">
        <v>331</v>
      </c>
      <c r="I53" s="141">
        <v>323</v>
      </c>
      <c r="J53" s="141">
        <v>318</v>
      </c>
    </row>
    <row r="54" spans="1:31">
      <c r="A54" s="133" t="s">
        <v>725</v>
      </c>
      <c r="B54" s="141">
        <v>1</v>
      </c>
      <c r="C54" s="141">
        <v>2</v>
      </c>
      <c r="D54" s="141">
        <v>4</v>
      </c>
      <c r="E54" s="141">
        <v>6</v>
      </c>
      <c r="F54" s="141">
        <v>6</v>
      </c>
      <c r="G54" s="141">
        <v>7</v>
      </c>
      <c r="H54" s="141">
        <v>8</v>
      </c>
      <c r="I54" s="141">
        <v>8</v>
      </c>
      <c r="J54" s="141">
        <v>11</v>
      </c>
    </row>
    <row r="55" spans="1:31">
      <c r="A55" s="175" t="s">
        <v>68</v>
      </c>
      <c r="B55" s="176">
        <v>35326</v>
      </c>
      <c r="C55" s="176">
        <v>35654</v>
      </c>
      <c r="D55" s="176">
        <v>35156</v>
      </c>
      <c r="E55" s="176">
        <v>34925</v>
      </c>
      <c r="F55" s="176">
        <v>34929</v>
      </c>
      <c r="G55" s="176">
        <v>35339</v>
      </c>
      <c r="H55" s="176">
        <v>36050</v>
      </c>
      <c r="I55" s="176">
        <v>37066</v>
      </c>
      <c r="J55" s="176">
        <v>37539</v>
      </c>
    </row>
    <row r="56" spans="1:31" s="97" customFormat="1">
      <c r="A56" s="97" t="s">
        <v>965</v>
      </c>
    </row>
    <row r="58" spans="1:31" s="71" customFormat="1" ht="21">
      <c r="A58" s="70"/>
      <c r="C58" s="72"/>
      <c r="D58" s="72"/>
      <c r="E58" s="72"/>
      <c r="F58" s="72"/>
      <c r="G58" s="72"/>
      <c r="H58" s="72"/>
      <c r="I58" s="72"/>
      <c r="J58" s="72"/>
      <c r="K58" s="73"/>
      <c r="L58" s="70"/>
      <c r="M58" s="70"/>
      <c r="N58" s="70"/>
      <c r="O58" s="70"/>
      <c r="P58" s="70"/>
      <c r="Q58" s="70"/>
      <c r="R58" s="70"/>
      <c r="S58" s="70"/>
      <c r="T58" s="70"/>
      <c r="U58" s="70"/>
      <c r="V58" s="70"/>
      <c r="W58" s="70"/>
      <c r="X58" s="70"/>
      <c r="Y58" s="70"/>
      <c r="Z58" s="70"/>
      <c r="AA58" s="70"/>
      <c r="AB58" s="70"/>
      <c r="AC58" s="70"/>
      <c r="AD58" s="70"/>
      <c r="AE58" s="70"/>
    </row>
    <row r="59" spans="1:31" s="71" customFormat="1" ht="21">
      <c r="A59" s="70"/>
      <c r="C59" s="72"/>
      <c r="D59" s="72"/>
      <c r="E59" s="72"/>
      <c r="F59" s="72"/>
      <c r="G59" s="72"/>
      <c r="H59" s="72"/>
      <c r="I59" s="72"/>
      <c r="J59" s="72"/>
      <c r="K59" s="73"/>
      <c r="L59" s="70"/>
      <c r="M59" s="70"/>
      <c r="N59" s="70"/>
      <c r="O59" s="70"/>
      <c r="P59" s="70"/>
      <c r="Q59" s="70"/>
      <c r="R59" s="70"/>
      <c r="S59" s="70"/>
      <c r="T59" s="70"/>
      <c r="U59" s="70"/>
      <c r="V59" s="70"/>
      <c r="W59" s="70"/>
      <c r="X59" s="70"/>
      <c r="Y59" s="70"/>
      <c r="Z59" s="70"/>
      <c r="AA59" s="70"/>
      <c r="AB59" s="70"/>
      <c r="AC59" s="70"/>
      <c r="AD59" s="70"/>
      <c r="AE59" s="70"/>
    </row>
  </sheetData>
  <pageMargins left="0.70866141732283472" right="0.70866141732283472" top="0.74803149606299213" bottom="0.74803149606299213" header="0.31496062992125984" footer="0.31496062992125984"/>
  <pageSetup paperSize="9" scale="95" orientation="portrait" r:id="rId1"/>
</worksheet>
</file>

<file path=xl/worksheets/sheet7.xml><?xml version="1.0" encoding="utf-8"?>
<worksheet xmlns="http://schemas.openxmlformats.org/spreadsheetml/2006/main" xmlns:r="http://schemas.openxmlformats.org/officeDocument/2006/relationships">
  <dimension ref="A1:K55"/>
  <sheetViews>
    <sheetView topLeftCell="A33" zoomScaleNormal="100" workbookViewId="0">
      <selection activeCell="D60" sqref="D60"/>
    </sheetView>
  </sheetViews>
  <sheetFormatPr defaultRowHeight="12.75"/>
  <cols>
    <col min="1" max="1" width="29.140625" style="56" customWidth="1"/>
    <col min="2" max="2" width="12.28515625" style="56" customWidth="1"/>
    <col min="3" max="3" width="12.28515625" style="56" hidden="1" customWidth="1"/>
    <col min="4" max="5" width="12.28515625" style="56" customWidth="1"/>
    <col min="6" max="6" width="11.140625" style="56" customWidth="1"/>
    <col min="7" max="1026" width="11.5703125" style="56"/>
    <col min="1027" max="16384" width="9.140625" style="56"/>
  </cols>
  <sheetData>
    <row r="1" spans="1:5" ht="15">
      <c r="A1" s="55" t="s">
        <v>1328</v>
      </c>
      <c r="B1" s="55"/>
    </row>
    <row r="2" spans="1:5">
      <c r="A2" s="349"/>
      <c r="B2" s="349"/>
    </row>
    <row r="3" spans="1:5" ht="24" customHeight="1">
      <c r="A3" s="783" t="s">
        <v>46</v>
      </c>
      <c r="B3" s="783"/>
      <c r="C3" s="575">
        <v>2016</v>
      </c>
      <c r="D3" s="575">
        <v>2017</v>
      </c>
      <c r="E3" s="575">
        <v>2018</v>
      </c>
    </row>
    <row r="4" spans="1:5">
      <c r="A4" s="778" t="s">
        <v>50</v>
      </c>
      <c r="B4" s="778"/>
      <c r="C4" s="778"/>
      <c r="D4" s="778"/>
      <c r="E4" s="778"/>
    </row>
    <row r="5" spans="1:5">
      <c r="A5" s="781" t="s">
        <v>1610</v>
      </c>
      <c r="B5" s="782"/>
      <c r="C5" s="284">
        <v>3518.82</v>
      </c>
      <c r="D5" s="284">
        <v>3488</v>
      </c>
      <c r="E5" s="284">
        <v>3586</v>
      </c>
    </row>
    <row r="6" spans="1:5">
      <c r="A6" s="781" t="s">
        <v>1323</v>
      </c>
      <c r="B6" s="782"/>
      <c r="C6" s="284">
        <v>266.24</v>
      </c>
      <c r="D6" s="284">
        <v>6</v>
      </c>
      <c r="E6" s="284">
        <v>5</v>
      </c>
    </row>
    <row r="7" spans="1:5">
      <c r="A7" s="781" t="s">
        <v>1324</v>
      </c>
      <c r="B7" s="782"/>
      <c r="C7" s="284">
        <v>470.48</v>
      </c>
      <c r="D7" s="284">
        <v>473</v>
      </c>
      <c r="E7" s="284">
        <v>428</v>
      </c>
    </row>
    <row r="8" spans="1:5" s="65" customFormat="1">
      <c r="A8" s="784" t="s">
        <v>68</v>
      </c>
      <c r="B8" s="785"/>
      <c r="C8" s="350">
        <f>SUM(C5:C7)</f>
        <v>4255.5400000000009</v>
      </c>
      <c r="D8" s="350">
        <f>SUM(D5:D7)</f>
        <v>3967</v>
      </c>
      <c r="E8" s="350">
        <f>SUM(E5:E7)</f>
        <v>4019</v>
      </c>
    </row>
    <row r="9" spans="1:5">
      <c r="A9" s="777"/>
      <c r="B9" s="777"/>
      <c r="C9" s="777"/>
      <c r="D9" s="777"/>
      <c r="E9" s="777"/>
    </row>
    <row r="10" spans="1:5">
      <c r="A10" s="779" t="s">
        <v>51</v>
      </c>
      <c r="B10" s="779"/>
      <c r="C10" s="779"/>
      <c r="D10" s="779"/>
      <c r="E10" s="779"/>
    </row>
    <row r="11" spans="1:5">
      <c r="A11" s="781" t="s">
        <v>1614</v>
      </c>
      <c r="B11" s="782"/>
      <c r="C11" s="284"/>
      <c r="D11" s="284">
        <v>10243</v>
      </c>
      <c r="E11" s="284">
        <v>10133</v>
      </c>
    </row>
    <row r="12" spans="1:5" ht="12.75" hidden="1" customHeight="1">
      <c r="A12" s="158" t="s">
        <v>52</v>
      </c>
      <c r="B12" s="158"/>
      <c r="C12" s="284">
        <v>4535.78</v>
      </c>
      <c r="D12" s="284"/>
      <c r="E12" s="284"/>
    </row>
    <row r="13" spans="1:5" ht="12.75" hidden="1" customHeight="1">
      <c r="A13" s="158" t="s">
        <v>53</v>
      </c>
      <c r="B13" s="158"/>
      <c r="C13" s="284">
        <v>6276.5</v>
      </c>
      <c r="D13" s="284"/>
      <c r="E13" s="284"/>
    </row>
    <row r="14" spans="1:5">
      <c r="A14" s="781" t="s">
        <v>54</v>
      </c>
      <c r="B14" s="782"/>
      <c r="C14" s="284">
        <v>4321.2</v>
      </c>
      <c r="D14" s="284">
        <v>4333</v>
      </c>
      <c r="E14" s="284">
        <v>4441</v>
      </c>
    </row>
    <row r="15" spans="1:5">
      <c r="A15" s="781" t="s">
        <v>55</v>
      </c>
      <c r="B15" s="782"/>
      <c r="C15" s="284">
        <v>2211.21</v>
      </c>
      <c r="D15" s="284">
        <v>2279</v>
      </c>
      <c r="E15" s="284">
        <v>2393</v>
      </c>
    </row>
    <row r="16" spans="1:5">
      <c r="A16" s="781" t="s">
        <v>1613</v>
      </c>
      <c r="B16" s="782"/>
      <c r="C16" s="284">
        <v>21.48</v>
      </c>
      <c r="D16" s="284">
        <v>46</v>
      </c>
      <c r="E16" s="284">
        <v>45</v>
      </c>
    </row>
    <row r="17" spans="1:5">
      <c r="A17" s="781" t="s">
        <v>56</v>
      </c>
      <c r="B17" s="782"/>
      <c r="C17" s="284">
        <v>744.13</v>
      </c>
      <c r="D17" s="284">
        <v>766</v>
      </c>
      <c r="E17" s="284">
        <v>889</v>
      </c>
    </row>
    <row r="18" spans="1:5">
      <c r="A18" s="781" t="s">
        <v>57</v>
      </c>
      <c r="B18" s="782"/>
      <c r="C18" s="284">
        <v>152.38</v>
      </c>
      <c r="D18" s="284">
        <v>162</v>
      </c>
      <c r="E18" s="284">
        <v>172</v>
      </c>
    </row>
    <row r="19" spans="1:5">
      <c r="A19" s="781" t="s">
        <v>67</v>
      </c>
      <c r="B19" s="782"/>
      <c r="C19" s="284">
        <v>2357.16</v>
      </c>
      <c r="D19" s="284">
        <v>2547</v>
      </c>
      <c r="E19" s="284">
        <v>2712</v>
      </c>
    </row>
    <row r="20" spans="1:5" ht="12.75" hidden="1" customHeight="1">
      <c r="A20" s="158" t="s">
        <v>58</v>
      </c>
      <c r="B20" s="158"/>
      <c r="C20" s="284">
        <v>794.54</v>
      </c>
      <c r="D20" s="158"/>
      <c r="E20" s="158"/>
    </row>
    <row r="21" spans="1:5">
      <c r="A21" s="781" t="s">
        <v>1615</v>
      </c>
      <c r="B21" s="782"/>
      <c r="C21" s="284"/>
      <c r="D21" s="284">
        <v>516</v>
      </c>
      <c r="E21" s="284">
        <v>553</v>
      </c>
    </row>
    <row r="22" spans="1:5">
      <c r="A22" s="781" t="s">
        <v>1616</v>
      </c>
      <c r="B22" s="782"/>
      <c r="C22" s="284"/>
      <c r="D22" s="284">
        <v>556</v>
      </c>
      <c r="E22" s="284">
        <v>496</v>
      </c>
    </row>
    <row r="23" spans="1:5">
      <c r="A23" s="781" t="s">
        <v>59</v>
      </c>
      <c r="B23" s="782"/>
      <c r="C23" s="284">
        <v>195.53</v>
      </c>
      <c r="D23" s="284">
        <v>220</v>
      </c>
      <c r="E23" s="284">
        <v>204</v>
      </c>
    </row>
    <row r="24" spans="1:5" ht="12.75" hidden="1" customHeight="1">
      <c r="A24" s="158" t="s">
        <v>60</v>
      </c>
      <c r="B24" s="158"/>
      <c r="C24" s="284">
        <v>1.24</v>
      </c>
      <c r="D24" s="284"/>
      <c r="E24" s="284"/>
    </row>
    <row r="25" spans="1:5" ht="12.75" hidden="1" customHeight="1">
      <c r="A25" s="158" t="s">
        <v>61</v>
      </c>
      <c r="B25" s="158"/>
      <c r="C25" s="284">
        <v>3.06</v>
      </c>
      <c r="D25" s="284"/>
      <c r="E25" s="284"/>
    </row>
    <row r="26" spans="1:5">
      <c r="A26" s="781" t="s">
        <v>1326</v>
      </c>
      <c r="B26" s="782"/>
      <c r="C26" s="284">
        <v>155.91</v>
      </c>
      <c r="D26" s="284">
        <v>165</v>
      </c>
      <c r="E26" s="284">
        <v>141</v>
      </c>
    </row>
    <row r="27" spans="1:5">
      <c r="A27" s="781" t="s">
        <v>62</v>
      </c>
      <c r="B27" s="782"/>
      <c r="C27" s="284">
        <v>55.7</v>
      </c>
      <c r="D27" s="284">
        <v>56</v>
      </c>
      <c r="E27" s="284">
        <v>35</v>
      </c>
    </row>
    <row r="28" spans="1:5">
      <c r="A28" s="781" t="s">
        <v>63</v>
      </c>
      <c r="B28" s="782"/>
      <c r="C28" s="284">
        <v>67.209999999999994</v>
      </c>
      <c r="D28" s="284">
        <v>68</v>
      </c>
      <c r="E28" s="284">
        <v>151</v>
      </c>
    </row>
    <row r="29" spans="1:5">
      <c r="A29" s="781" t="s">
        <v>1325</v>
      </c>
      <c r="B29" s="782"/>
      <c r="C29" s="284">
        <v>8.86</v>
      </c>
      <c r="D29" s="284">
        <v>9.8000000000000007</v>
      </c>
      <c r="E29" s="284">
        <v>6</v>
      </c>
    </row>
    <row r="30" spans="1:5">
      <c r="A30" s="781" t="s">
        <v>64</v>
      </c>
      <c r="B30" s="782"/>
      <c r="C30" s="284">
        <v>7.71</v>
      </c>
      <c r="D30" s="284">
        <v>7.8</v>
      </c>
      <c r="E30" s="284">
        <v>8</v>
      </c>
    </row>
    <row r="31" spans="1:5" ht="12.75" hidden="1" customHeight="1">
      <c r="A31" s="158" t="s">
        <v>65</v>
      </c>
      <c r="B31" s="158"/>
      <c r="C31" s="284">
        <v>2.64</v>
      </c>
      <c r="D31" s="284"/>
      <c r="E31" s="284"/>
    </row>
    <row r="32" spans="1:5" ht="12.75" hidden="1" customHeight="1">
      <c r="A32" s="158" t="s">
        <v>66</v>
      </c>
      <c r="B32" s="158"/>
      <c r="C32" s="284">
        <v>7.99</v>
      </c>
      <c r="D32" s="284"/>
      <c r="E32" s="284"/>
    </row>
    <row r="33" spans="1:11">
      <c r="A33" s="781" t="s">
        <v>189</v>
      </c>
      <c r="B33" s="782"/>
      <c r="C33" s="284">
        <v>26.57</v>
      </c>
      <c r="D33" s="284">
        <v>5.8</v>
      </c>
      <c r="E33" s="284">
        <v>7</v>
      </c>
    </row>
    <row r="34" spans="1:11" s="65" customFormat="1">
      <c r="A34" s="784" t="s">
        <v>68</v>
      </c>
      <c r="B34" s="785"/>
      <c r="C34" s="350">
        <f>SUM(C11:C33)</f>
        <v>21946.800000000003</v>
      </c>
      <c r="D34" s="350">
        <f>SUM(D11:D33)</f>
        <v>21980.399999999998</v>
      </c>
      <c r="E34" s="350">
        <f>SUM(E11:E33)</f>
        <v>22386</v>
      </c>
    </row>
    <row r="35" spans="1:11">
      <c r="A35" s="780"/>
      <c r="B35" s="780"/>
      <c r="C35" s="780"/>
      <c r="D35" s="780"/>
      <c r="E35" s="780"/>
    </row>
    <row r="36" spans="1:11">
      <c r="A36" s="784" t="s">
        <v>1459</v>
      </c>
      <c r="B36" s="785"/>
      <c r="C36" s="350">
        <f>C34+C8</f>
        <v>26202.340000000004</v>
      </c>
      <c r="D36" s="350">
        <f>D34+D8</f>
        <v>25947.399999999998</v>
      </c>
      <c r="E36" s="350">
        <f>E34+E8</f>
        <v>26405</v>
      </c>
      <c r="I36" s="493"/>
    </row>
    <row r="37" spans="1:11">
      <c r="A37" s="781" t="s">
        <v>1327</v>
      </c>
      <c r="B37" s="782"/>
      <c r="C37" s="160">
        <f>C34/C36*100</f>
        <v>83.758931454213624</v>
      </c>
      <c r="D37" s="160">
        <f>D34/D36*100</f>
        <v>84.711377633211811</v>
      </c>
      <c r="E37" s="160">
        <f>E34/E36*100</f>
        <v>84.77939784131793</v>
      </c>
    </row>
    <row r="38" spans="1:11">
      <c r="A38" s="351" t="s">
        <v>1612</v>
      </c>
      <c r="C38" s="493"/>
      <c r="I38" s="493"/>
    </row>
    <row r="41" spans="1:11">
      <c r="A41" s="786" t="s">
        <v>69</v>
      </c>
      <c r="B41" s="787"/>
      <c r="C41" s="284">
        <v>22683</v>
      </c>
      <c r="D41" s="284">
        <v>22970</v>
      </c>
      <c r="E41" s="284">
        <v>22952</v>
      </c>
    </row>
    <row r="42" spans="1:11">
      <c r="A42" s="786" t="s">
        <v>70</v>
      </c>
      <c r="B42" s="787"/>
      <c r="C42" s="284">
        <v>2841</v>
      </c>
      <c r="D42" s="284">
        <v>2859</v>
      </c>
      <c r="E42" s="284">
        <v>2969</v>
      </c>
    </row>
    <row r="43" spans="1:11">
      <c r="A43" s="786" t="s">
        <v>71</v>
      </c>
      <c r="B43" s="787"/>
      <c r="C43" s="284">
        <v>947</v>
      </c>
      <c r="D43" s="284">
        <v>973</v>
      </c>
      <c r="E43" s="284">
        <v>990</v>
      </c>
    </row>
    <row r="44" spans="1:11">
      <c r="A44" s="777"/>
      <c r="B44" s="777"/>
      <c r="C44" s="777"/>
      <c r="D44" s="777"/>
      <c r="E44" s="777"/>
    </row>
    <row r="45" spans="1:11">
      <c r="A45" s="351" t="s">
        <v>1611</v>
      </c>
      <c r="B45" s="351"/>
    </row>
    <row r="48" spans="1:11" s="46" customFormat="1" ht="15">
      <c r="A48" s="67" t="s">
        <v>1850</v>
      </c>
      <c r="B48" s="67"/>
      <c r="H48" s="56"/>
      <c r="I48" s="56"/>
      <c r="J48" s="56"/>
      <c r="K48" s="56"/>
    </row>
    <row r="49" spans="1:11" s="46" customFormat="1" ht="15">
      <c r="A49" s="494"/>
      <c r="B49" s="494"/>
      <c r="H49" s="56"/>
      <c r="I49" s="56"/>
      <c r="J49" s="56"/>
      <c r="K49" s="56"/>
    </row>
    <row r="50" spans="1:11" s="88" customFormat="1" ht="38.25">
      <c r="A50" s="498" t="s">
        <v>72</v>
      </c>
      <c r="B50" s="465" t="s">
        <v>1329</v>
      </c>
      <c r="C50" s="499"/>
      <c r="D50" s="342" t="s">
        <v>73</v>
      </c>
      <c r="E50" s="342" t="s">
        <v>74</v>
      </c>
      <c r="F50" s="342" t="s">
        <v>75</v>
      </c>
      <c r="H50" s="56"/>
      <c r="I50" s="56"/>
      <c r="J50" s="56"/>
      <c r="K50" s="56"/>
    </row>
    <row r="51" spans="1:11" s="46" customFormat="1">
      <c r="A51" s="680">
        <v>2016</v>
      </c>
      <c r="B51" s="681">
        <v>3673335</v>
      </c>
      <c r="C51" s="374"/>
      <c r="D51" s="681">
        <v>22446</v>
      </c>
      <c r="E51" s="681">
        <v>3555</v>
      </c>
      <c r="F51" s="681">
        <v>26001</v>
      </c>
      <c r="H51" s="56"/>
      <c r="I51" s="56"/>
      <c r="J51" s="56"/>
      <c r="K51" s="56"/>
    </row>
    <row r="52" spans="1:11" s="46" customFormat="1">
      <c r="A52" s="682">
        <v>2017</v>
      </c>
      <c r="B52" s="683">
        <v>3868059</v>
      </c>
      <c r="C52" s="374"/>
      <c r="D52" s="683">
        <v>22969</v>
      </c>
      <c r="E52" s="683">
        <v>2859</v>
      </c>
      <c r="F52" s="683">
        <v>25828</v>
      </c>
      <c r="H52" s="56"/>
      <c r="I52" s="56"/>
      <c r="J52" s="56"/>
      <c r="K52" s="56"/>
    </row>
    <row r="53" spans="1:11" s="46" customFormat="1">
      <c r="A53" s="682">
        <v>2018</v>
      </c>
      <c r="B53" s="364">
        <v>3973763</v>
      </c>
      <c r="C53" s="374"/>
      <c r="D53" s="364">
        <v>23101</v>
      </c>
      <c r="E53" s="364">
        <v>2892</v>
      </c>
      <c r="F53" s="364">
        <v>25993</v>
      </c>
      <c r="H53" s="56"/>
      <c r="I53" s="56"/>
      <c r="J53" s="56"/>
      <c r="K53" s="56"/>
    </row>
    <row r="54" spans="1:11" s="46" customFormat="1">
      <c r="A54" s="323" t="s">
        <v>1617</v>
      </c>
      <c r="B54" s="495"/>
      <c r="H54" s="56"/>
      <c r="I54" s="56"/>
      <c r="J54" s="56"/>
      <c r="K54" s="56"/>
    </row>
    <row r="55" spans="1:11" s="46" customFormat="1">
      <c r="H55" s="56"/>
      <c r="I55" s="56"/>
      <c r="J55" s="56"/>
      <c r="K55" s="56"/>
    </row>
  </sheetData>
  <mergeCells count="32">
    <mergeCell ref="A27:B27"/>
    <mergeCell ref="A28:B28"/>
    <mergeCell ref="A29:B29"/>
    <mergeCell ref="A42:B42"/>
    <mergeCell ref="A43:B43"/>
    <mergeCell ref="A37:B37"/>
    <mergeCell ref="A30:B30"/>
    <mergeCell ref="A33:B33"/>
    <mergeCell ref="A34:B34"/>
    <mergeCell ref="A36:B36"/>
    <mergeCell ref="A41:B41"/>
    <mergeCell ref="A3:B3"/>
    <mergeCell ref="A5:B5"/>
    <mergeCell ref="A6:B6"/>
    <mergeCell ref="A7:B7"/>
    <mergeCell ref="A8:B8"/>
    <mergeCell ref="A44:E44"/>
    <mergeCell ref="A4:E4"/>
    <mergeCell ref="A10:E10"/>
    <mergeCell ref="A9:E9"/>
    <mergeCell ref="A35:E35"/>
    <mergeCell ref="A11:B11"/>
    <mergeCell ref="A14:B14"/>
    <mergeCell ref="A15:B15"/>
    <mergeCell ref="A16:B16"/>
    <mergeCell ref="A17:B17"/>
    <mergeCell ref="A18:B18"/>
    <mergeCell ref="A19:B19"/>
    <mergeCell ref="A21:B21"/>
    <mergeCell ref="A22:B22"/>
    <mergeCell ref="A23:B23"/>
    <mergeCell ref="A26:B26"/>
  </mergeCells>
  <pageMargins left="0.78749999999999998" right="0.78749999999999998" top="1.05277777777778" bottom="1.05277777777778" header="0.78749999999999998" footer="0.78749999999999998"/>
  <pageSetup paperSize="9" orientation="portrait" r:id="rId1"/>
  <headerFooter differentOddEven="1"/>
</worksheet>
</file>

<file path=xl/worksheets/sheet70.xml><?xml version="1.0" encoding="utf-8"?>
<worksheet xmlns="http://schemas.openxmlformats.org/spreadsheetml/2006/main" xmlns:r="http://schemas.openxmlformats.org/officeDocument/2006/relationships">
  <dimension ref="A1:M26"/>
  <sheetViews>
    <sheetView workbookViewId="0">
      <selection activeCell="A15" sqref="A15"/>
    </sheetView>
  </sheetViews>
  <sheetFormatPr defaultRowHeight="12.75"/>
  <cols>
    <col min="1" max="1" width="13.42578125" style="56" customWidth="1"/>
    <col min="2" max="13" width="9.5703125" style="56" customWidth="1"/>
    <col min="14" max="16384" width="9.140625" style="56"/>
  </cols>
  <sheetData>
    <row r="1" spans="1:13" ht="15">
      <c r="A1" s="55" t="s">
        <v>1046</v>
      </c>
    </row>
    <row r="2" spans="1:13" ht="13.5" customHeight="1">
      <c r="A2" s="55"/>
    </row>
    <row r="3" spans="1:13" ht="69.75" customHeight="1">
      <c r="A3" s="51" t="s">
        <v>0</v>
      </c>
      <c r="B3" s="124" t="s">
        <v>831</v>
      </c>
      <c r="C3" s="124" t="s">
        <v>938</v>
      </c>
      <c r="D3" s="124" t="s">
        <v>939</v>
      </c>
      <c r="E3" s="124" t="s">
        <v>940</v>
      </c>
      <c r="F3" s="124" t="s">
        <v>941</v>
      </c>
      <c r="G3" s="124" t="s">
        <v>946</v>
      </c>
      <c r="H3" s="124" t="s">
        <v>942</v>
      </c>
      <c r="I3" s="124" t="s">
        <v>830</v>
      </c>
      <c r="J3" s="124" t="s">
        <v>960</v>
      </c>
      <c r="K3" s="124" t="s">
        <v>961</v>
      </c>
      <c r="L3" s="124" t="s">
        <v>943</v>
      </c>
      <c r="M3" s="124" t="s">
        <v>947</v>
      </c>
    </row>
    <row r="4" spans="1:13" ht="18" customHeight="1">
      <c r="A4" s="925" t="s">
        <v>1048</v>
      </c>
      <c r="B4" s="926"/>
      <c r="C4" s="926"/>
      <c r="D4" s="926"/>
      <c r="E4" s="926"/>
      <c r="F4" s="926"/>
      <c r="G4" s="926"/>
      <c r="H4" s="926"/>
      <c r="I4" s="926"/>
      <c r="J4" s="926"/>
      <c r="K4" s="926"/>
      <c r="L4" s="926"/>
      <c r="M4" s="927"/>
    </row>
    <row r="5" spans="1:13" s="123" customFormat="1" ht="13.5" customHeight="1">
      <c r="A5" s="179">
        <v>2016</v>
      </c>
      <c r="B5" s="180">
        <v>21</v>
      </c>
      <c r="C5" s="181">
        <v>179</v>
      </c>
      <c r="D5" s="181">
        <v>19</v>
      </c>
      <c r="E5" s="181">
        <v>3322</v>
      </c>
      <c r="F5" s="181">
        <v>180</v>
      </c>
      <c r="G5" s="180"/>
      <c r="H5" s="181">
        <v>4</v>
      </c>
      <c r="I5" s="180">
        <v>111</v>
      </c>
      <c r="J5" s="180">
        <v>2</v>
      </c>
      <c r="K5" s="180">
        <v>8</v>
      </c>
      <c r="L5" s="180">
        <v>20</v>
      </c>
      <c r="M5" s="182">
        <f t="shared" ref="M5" si="0">SUM(B5,C5,D5,E5,G5,H5,I5,J5,K5,L5)</f>
        <v>3686</v>
      </c>
    </row>
    <row r="6" spans="1:13" s="123" customFormat="1" ht="13.5" customHeight="1">
      <c r="A6" s="179">
        <v>2017</v>
      </c>
      <c r="B6" s="180">
        <v>8</v>
      </c>
      <c r="C6" s="181">
        <v>383</v>
      </c>
      <c r="D6" s="180">
        <v>30</v>
      </c>
      <c r="E6" s="180">
        <v>3924</v>
      </c>
      <c r="F6" s="181">
        <v>172</v>
      </c>
      <c r="G6" s="180"/>
      <c r="H6" s="181">
        <v>2</v>
      </c>
      <c r="I6" s="181">
        <v>99</v>
      </c>
      <c r="J6" s="180">
        <v>3</v>
      </c>
      <c r="K6" s="180">
        <v>10</v>
      </c>
      <c r="L6" s="180">
        <v>20</v>
      </c>
      <c r="M6" s="182">
        <v>4479</v>
      </c>
    </row>
    <row r="7" spans="1:13" s="118" customFormat="1" ht="13.5" customHeight="1">
      <c r="A7" s="179">
        <v>2018</v>
      </c>
      <c r="B7" s="180">
        <v>17</v>
      </c>
      <c r="C7" s="181">
        <v>260</v>
      </c>
      <c r="D7" s="180">
        <v>36</v>
      </c>
      <c r="E7" s="180">
        <v>3815</v>
      </c>
      <c r="F7" s="181">
        <v>181</v>
      </c>
      <c r="G7" s="180">
        <v>2</v>
      </c>
      <c r="H7" s="181">
        <v>8</v>
      </c>
      <c r="I7" s="181">
        <v>116</v>
      </c>
      <c r="J7" s="180">
        <v>3</v>
      </c>
      <c r="K7" s="180">
        <v>9</v>
      </c>
      <c r="L7" s="180">
        <v>16</v>
      </c>
      <c r="M7" s="182">
        <v>4282</v>
      </c>
    </row>
    <row r="8" spans="1:13" s="213" customFormat="1" ht="18" customHeight="1">
      <c r="A8" s="928" t="s">
        <v>1049</v>
      </c>
      <c r="B8" s="929"/>
      <c r="C8" s="929"/>
      <c r="D8" s="929"/>
      <c r="E8" s="929"/>
      <c r="F8" s="929"/>
      <c r="G8" s="929"/>
      <c r="H8" s="929"/>
      <c r="I8" s="929"/>
      <c r="J8" s="929"/>
      <c r="K8" s="929"/>
      <c r="L8" s="929"/>
      <c r="M8" s="930"/>
    </row>
    <row r="9" spans="1:13" s="123" customFormat="1" ht="13.5" customHeight="1">
      <c r="A9" s="179">
        <v>2016</v>
      </c>
      <c r="B9" s="180">
        <v>3</v>
      </c>
      <c r="C9" s="181">
        <v>18</v>
      </c>
      <c r="D9" s="181">
        <v>4</v>
      </c>
      <c r="E9" s="181">
        <v>74</v>
      </c>
      <c r="F9" s="181">
        <v>15</v>
      </c>
      <c r="G9" s="180"/>
      <c r="H9" s="181"/>
      <c r="I9" s="180">
        <v>6</v>
      </c>
      <c r="J9" s="180">
        <v>1</v>
      </c>
      <c r="K9" s="180"/>
      <c r="L9" s="180">
        <v>2</v>
      </c>
      <c r="M9" s="182">
        <f t="shared" ref="M9" si="1">SUM(B9,C9,D9,E9,G9,H9,I9,J9,K9,L9)</f>
        <v>108</v>
      </c>
    </row>
    <row r="10" spans="1:13" s="123" customFormat="1" ht="13.5" customHeight="1">
      <c r="A10" s="179">
        <v>2017</v>
      </c>
      <c r="B10" s="180">
        <v>1</v>
      </c>
      <c r="C10" s="181">
        <v>4</v>
      </c>
      <c r="D10" s="180">
        <v>8</v>
      </c>
      <c r="E10" s="180">
        <v>63</v>
      </c>
      <c r="F10" s="181">
        <v>8</v>
      </c>
      <c r="G10" s="180"/>
      <c r="H10" s="181"/>
      <c r="I10" s="181">
        <v>8</v>
      </c>
      <c r="J10" s="180"/>
      <c r="K10" s="180">
        <v>1</v>
      </c>
      <c r="L10" s="180">
        <v>2</v>
      </c>
      <c r="M10" s="182">
        <v>87</v>
      </c>
    </row>
    <row r="11" spans="1:13" s="118" customFormat="1" ht="13.5" customHeight="1">
      <c r="A11" s="179">
        <v>2018</v>
      </c>
      <c r="B11" s="180"/>
      <c r="C11" s="181">
        <v>15</v>
      </c>
      <c r="D11" s="180">
        <v>2</v>
      </c>
      <c r="E11" s="180">
        <v>85</v>
      </c>
      <c r="F11" s="181">
        <v>14</v>
      </c>
      <c r="G11" s="180"/>
      <c r="H11" s="181"/>
      <c r="I11" s="181">
        <v>9</v>
      </c>
      <c r="J11" s="180">
        <v>1</v>
      </c>
      <c r="K11" s="180">
        <v>2</v>
      </c>
      <c r="L11" s="180">
        <v>4</v>
      </c>
      <c r="M11" s="182">
        <v>118</v>
      </c>
    </row>
    <row r="12" spans="1:13" s="97" customFormat="1">
      <c r="A12" s="97" t="s">
        <v>965</v>
      </c>
    </row>
    <row r="13" spans="1:13" s="97" customFormat="1"/>
    <row r="14" spans="1:13" s="97" customFormat="1"/>
    <row r="15" spans="1:13" s="116" customFormat="1" ht="21.75" customHeight="1">
      <c r="A15" s="119" t="s">
        <v>1047</v>
      </c>
      <c r="C15" s="120"/>
      <c r="D15" s="121"/>
      <c r="E15" s="120"/>
      <c r="F15" s="120"/>
      <c r="G15" s="120"/>
      <c r="H15" s="120"/>
      <c r="I15" s="120"/>
      <c r="J15" s="120"/>
      <c r="K15" s="120"/>
      <c r="L15" s="120"/>
      <c r="M15" s="120"/>
    </row>
    <row r="16" spans="1:13" s="116" customFormat="1" ht="13.5" customHeight="1">
      <c r="A16" s="119"/>
      <c r="C16" s="120"/>
      <c r="D16" s="121"/>
      <c r="E16" s="120"/>
      <c r="F16" s="120"/>
      <c r="G16" s="120"/>
      <c r="H16" s="120"/>
      <c r="I16" s="120"/>
      <c r="J16" s="120"/>
      <c r="K16" s="120"/>
      <c r="L16" s="120"/>
      <c r="M16" s="120"/>
    </row>
    <row r="17" spans="1:12" s="117" customFormat="1" ht="72" customHeight="1">
      <c r="A17" s="51" t="s">
        <v>0</v>
      </c>
      <c r="B17" s="124" t="s">
        <v>831</v>
      </c>
      <c r="C17" s="124" t="s">
        <v>938</v>
      </c>
      <c r="D17" s="124" t="s">
        <v>944</v>
      </c>
      <c r="E17" s="124" t="s">
        <v>945</v>
      </c>
      <c r="F17" s="124" t="s">
        <v>946</v>
      </c>
      <c r="G17" s="124" t="s">
        <v>942</v>
      </c>
      <c r="H17" s="124" t="s">
        <v>830</v>
      </c>
      <c r="I17" s="124" t="s">
        <v>960</v>
      </c>
      <c r="J17" s="124" t="s">
        <v>961</v>
      </c>
      <c r="K17" s="124" t="s">
        <v>943</v>
      </c>
      <c r="L17" s="124" t="s">
        <v>185</v>
      </c>
    </row>
    <row r="18" spans="1:12" s="117" customFormat="1" ht="18" customHeight="1">
      <c r="A18" s="931" t="s">
        <v>948</v>
      </c>
      <c r="B18" s="932"/>
      <c r="C18" s="932"/>
      <c r="D18" s="932"/>
      <c r="E18" s="932"/>
      <c r="F18" s="932"/>
      <c r="G18" s="932"/>
      <c r="H18" s="932"/>
      <c r="I18" s="932"/>
      <c r="J18" s="932"/>
      <c r="K18" s="932"/>
      <c r="L18" s="933"/>
    </row>
    <row r="19" spans="1:12" s="123" customFormat="1" ht="13.5" customHeight="1">
      <c r="A19" s="179">
        <v>2018</v>
      </c>
      <c r="B19" s="180">
        <v>4</v>
      </c>
      <c r="C19" s="181">
        <v>512</v>
      </c>
      <c r="D19" s="181">
        <v>59</v>
      </c>
      <c r="E19" s="181">
        <v>7441</v>
      </c>
      <c r="F19" s="181">
        <v>3</v>
      </c>
      <c r="G19" s="180">
        <v>4</v>
      </c>
      <c r="H19" s="181">
        <v>413</v>
      </c>
      <c r="I19" s="180">
        <v>1</v>
      </c>
      <c r="J19" s="180">
        <v>31</v>
      </c>
      <c r="K19" s="180">
        <v>7</v>
      </c>
      <c r="L19" s="183">
        <v>8475</v>
      </c>
    </row>
    <row r="20" spans="1:12" s="123" customFormat="1" ht="13.5" customHeight="1">
      <c r="A20" s="179">
        <v>2017</v>
      </c>
      <c r="B20" s="180">
        <v>6</v>
      </c>
      <c r="C20" s="181">
        <v>489</v>
      </c>
      <c r="D20" s="180">
        <v>87</v>
      </c>
      <c r="E20" s="180">
        <v>6141</v>
      </c>
      <c r="F20" s="181">
        <v>5</v>
      </c>
      <c r="G20" s="180">
        <v>2</v>
      </c>
      <c r="H20" s="181">
        <v>349</v>
      </c>
      <c r="I20" s="181">
        <v>5</v>
      </c>
      <c r="J20" s="180">
        <v>32</v>
      </c>
      <c r="K20" s="180">
        <v>6</v>
      </c>
      <c r="L20" s="183">
        <f t="shared" ref="L20:L21" si="2">SUM(B20:K20)</f>
        <v>7122</v>
      </c>
    </row>
    <row r="21" spans="1:12" s="118" customFormat="1" ht="13.5" customHeight="1">
      <c r="A21" s="179">
        <v>2016</v>
      </c>
      <c r="B21" s="180">
        <v>3</v>
      </c>
      <c r="C21" s="181">
        <v>380</v>
      </c>
      <c r="D21" s="180">
        <v>46</v>
      </c>
      <c r="E21" s="180">
        <v>5664</v>
      </c>
      <c r="F21" s="181">
        <v>12</v>
      </c>
      <c r="G21" s="180">
        <v>6</v>
      </c>
      <c r="H21" s="181">
        <v>319</v>
      </c>
      <c r="I21" s="181">
        <v>4</v>
      </c>
      <c r="J21" s="180">
        <v>25</v>
      </c>
      <c r="K21" s="180">
        <v>21</v>
      </c>
      <c r="L21" s="183">
        <f t="shared" si="2"/>
        <v>6480</v>
      </c>
    </row>
    <row r="22" spans="1:12" s="118" customFormat="1" ht="18" customHeight="1">
      <c r="A22" s="928" t="s">
        <v>949</v>
      </c>
      <c r="B22" s="929"/>
      <c r="C22" s="929"/>
      <c r="D22" s="929"/>
      <c r="E22" s="929"/>
      <c r="F22" s="929"/>
      <c r="G22" s="929"/>
      <c r="H22" s="929"/>
      <c r="I22" s="929"/>
      <c r="J22" s="929"/>
      <c r="K22" s="929"/>
      <c r="L22" s="930"/>
    </row>
    <row r="23" spans="1:12" s="123" customFormat="1" ht="13.5" customHeight="1">
      <c r="A23" s="179">
        <v>2018</v>
      </c>
      <c r="B23" s="180">
        <v>3</v>
      </c>
      <c r="C23" s="181">
        <v>245</v>
      </c>
      <c r="D23" s="181">
        <v>8</v>
      </c>
      <c r="E23" s="181">
        <v>3333</v>
      </c>
      <c r="F23" s="181"/>
      <c r="G23" s="180"/>
      <c r="H23" s="181">
        <v>65</v>
      </c>
      <c r="I23" s="180">
        <v>1</v>
      </c>
      <c r="J23" s="180">
        <v>2</v>
      </c>
      <c r="K23" s="180">
        <v>9</v>
      </c>
      <c r="L23" s="183">
        <v>3666</v>
      </c>
    </row>
    <row r="24" spans="1:12" s="123" customFormat="1" ht="13.5" customHeight="1">
      <c r="A24" s="179">
        <v>2017</v>
      </c>
      <c r="B24" s="180">
        <v>3</v>
      </c>
      <c r="C24" s="181">
        <v>234</v>
      </c>
      <c r="D24" s="180">
        <v>13</v>
      </c>
      <c r="E24" s="180">
        <v>3324</v>
      </c>
      <c r="F24" s="181">
        <v>1</v>
      </c>
      <c r="G24" s="180">
        <v>1</v>
      </c>
      <c r="H24" s="181">
        <v>64</v>
      </c>
      <c r="I24" s="181">
        <v>4</v>
      </c>
      <c r="J24" s="180">
        <v>4</v>
      </c>
      <c r="K24" s="180">
        <v>4</v>
      </c>
      <c r="L24" s="183">
        <v>3652</v>
      </c>
    </row>
    <row r="25" spans="1:12" s="118" customFormat="1" ht="13.5" customHeight="1">
      <c r="A25" s="179">
        <v>2016</v>
      </c>
      <c r="B25" s="180"/>
      <c r="C25" s="181">
        <v>206</v>
      </c>
      <c r="D25" s="180">
        <v>22</v>
      </c>
      <c r="E25" s="180">
        <v>2859</v>
      </c>
      <c r="F25" s="181"/>
      <c r="G25" s="180"/>
      <c r="H25" s="181">
        <v>58</v>
      </c>
      <c r="I25" s="181">
        <v>3</v>
      </c>
      <c r="J25" s="180">
        <v>4</v>
      </c>
      <c r="K25" s="180">
        <v>4</v>
      </c>
      <c r="L25" s="183">
        <v>3156</v>
      </c>
    </row>
    <row r="26" spans="1:12" s="97" customFormat="1">
      <c r="A26" s="97" t="s">
        <v>965</v>
      </c>
    </row>
  </sheetData>
  <mergeCells count="4">
    <mergeCell ref="A4:M4"/>
    <mergeCell ref="A22:L22"/>
    <mergeCell ref="A8:M8"/>
    <mergeCell ref="A18:L18"/>
  </mergeCells>
  <pageMargins left="0.70866141732283472" right="0.70866141732283472" top="0.74803149606299213" bottom="0.74803149606299213" header="0.31496062992125984" footer="0.31496062992125984"/>
  <pageSetup paperSize="9" orientation="landscape" r:id="rId1"/>
</worksheet>
</file>

<file path=xl/worksheets/sheet71.xml><?xml version="1.0" encoding="utf-8"?>
<worksheet xmlns="http://schemas.openxmlformats.org/spreadsheetml/2006/main" xmlns:r="http://schemas.openxmlformats.org/officeDocument/2006/relationships">
  <sheetPr>
    <pageSetUpPr fitToPage="1"/>
  </sheetPr>
  <dimension ref="A1:M168"/>
  <sheetViews>
    <sheetView workbookViewId="0">
      <selection sqref="A1:I1"/>
    </sheetView>
  </sheetViews>
  <sheetFormatPr defaultRowHeight="12.75"/>
  <cols>
    <col min="1" max="1" width="29" style="46" customWidth="1"/>
    <col min="2" max="12" width="13.5703125" style="46" customWidth="1"/>
    <col min="13" max="16384" width="9.140625" style="46"/>
  </cols>
  <sheetData>
    <row r="1" spans="1:12" ht="17.25" customHeight="1">
      <c r="A1" s="934" t="s">
        <v>1020</v>
      </c>
      <c r="B1" s="934"/>
      <c r="C1" s="934"/>
      <c r="D1" s="934"/>
      <c r="E1" s="934"/>
      <c r="F1" s="934"/>
      <c r="G1" s="934"/>
      <c r="H1" s="934"/>
      <c r="I1" s="934"/>
      <c r="J1" s="86"/>
      <c r="K1" s="86"/>
      <c r="L1" s="86"/>
    </row>
    <row r="2" spans="1:12">
      <c r="A2" s="87"/>
      <c r="B2" s="86"/>
      <c r="C2" s="86"/>
      <c r="D2" s="86"/>
      <c r="E2" s="86"/>
      <c r="F2" s="86"/>
      <c r="G2" s="87"/>
      <c r="H2" s="86"/>
      <c r="I2" s="86"/>
      <c r="J2" s="86"/>
      <c r="K2" s="86"/>
      <c r="L2" s="86"/>
    </row>
    <row r="3" spans="1:12" s="88" customFormat="1" ht="52.5" customHeight="1">
      <c r="A3" s="90" t="s">
        <v>211</v>
      </c>
      <c r="B3" s="90" t="s">
        <v>739</v>
      </c>
      <c r="C3" s="90" t="s">
        <v>768</v>
      </c>
      <c r="D3" s="90" t="s">
        <v>846</v>
      </c>
      <c r="E3" s="90" t="s">
        <v>769</v>
      </c>
      <c r="F3" s="90" t="s">
        <v>770</v>
      </c>
      <c r="G3" s="90" t="s">
        <v>771</v>
      </c>
      <c r="H3" s="90" t="s">
        <v>847</v>
      </c>
      <c r="I3" s="90" t="s">
        <v>848</v>
      </c>
      <c r="J3" s="90" t="s">
        <v>772</v>
      </c>
      <c r="K3" s="90" t="s">
        <v>773</v>
      </c>
      <c r="L3" s="90" t="s">
        <v>261</v>
      </c>
    </row>
    <row r="4" spans="1:12">
      <c r="A4" s="214" t="s">
        <v>212</v>
      </c>
      <c r="B4" s="215">
        <v>1</v>
      </c>
      <c r="C4" s="215">
        <v>10</v>
      </c>
      <c r="D4" s="215">
        <v>3</v>
      </c>
      <c r="E4" s="215">
        <v>152</v>
      </c>
      <c r="F4" s="215"/>
      <c r="G4" s="215">
        <v>21</v>
      </c>
      <c r="H4" s="215"/>
      <c r="I4" s="215"/>
      <c r="J4" s="215"/>
      <c r="K4" s="215"/>
      <c r="L4" s="209">
        <v>187</v>
      </c>
    </row>
    <row r="5" spans="1:12">
      <c r="A5" s="184" t="s">
        <v>213</v>
      </c>
      <c r="B5" s="185">
        <v>1</v>
      </c>
      <c r="C5" s="185">
        <v>80</v>
      </c>
      <c r="D5" s="185">
        <v>4</v>
      </c>
      <c r="E5" s="185">
        <v>861</v>
      </c>
      <c r="F5" s="185">
        <v>2</v>
      </c>
      <c r="G5" s="185">
        <v>122</v>
      </c>
      <c r="H5" s="185">
        <v>6</v>
      </c>
      <c r="I5" s="185"/>
      <c r="J5" s="185">
        <v>1</v>
      </c>
      <c r="K5" s="185">
        <v>1</v>
      </c>
      <c r="L5" s="178">
        <v>1078</v>
      </c>
    </row>
    <row r="6" spans="1:12">
      <c r="A6" s="184" t="s">
        <v>214</v>
      </c>
      <c r="B6" s="185">
        <v>4</v>
      </c>
      <c r="C6" s="185">
        <v>588</v>
      </c>
      <c r="D6" s="185">
        <v>106</v>
      </c>
      <c r="E6" s="185">
        <v>6335</v>
      </c>
      <c r="F6" s="185">
        <v>9</v>
      </c>
      <c r="G6" s="185">
        <v>857</v>
      </c>
      <c r="H6" s="185">
        <v>11</v>
      </c>
      <c r="I6" s="185">
        <v>6</v>
      </c>
      <c r="J6" s="185">
        <v>29</v>
      </c>
      <c r="K6" s="185">
        <v>13</v>
      </c>
      <c r="L6" s="178">
        <v>7958</v>
      </c>
    </row>
    <row r="7" spans="1:12">
      <c r="A7" s="184" t="s">
        <v>215</v>
      </c>
      <c r="B7" s="185">
        <v>24</v>
      </c>
      <c r="C7" s="185">
        <v>1094</v>
      </c>
      <c r="D7" s="185">
        <v>168</v>
      </c>
      <c r="E7" s="185">
        <v>9971</v>
      </c>
      <c r="F7" s="185">
        <v>14</v>
      </c>
      <c r="G7" s="185">
        <v>1290</v>
      </c>
      <c r="H7" s="185">
        <v>28</v>
      </c>
      <c r="I7" s="185">
        <v>7</v>
      </c>
      <c r="J7" s="185">
        <v>62</v>
      </c>
      <c r="K7" s="185">
        <v>35</v>
      </c>
      <c r="L7" s="178">
        <v>12693</v>
      </c>
    </row>
    <row r="8" spans="1:12">
      <c r="A8" s="184" t="s">
        <v>316</v>
      </c>
      <c r="B8" s="185">
        <v>1</v>
      </c>
      <c r="C8" s="185">
        <v>35</v>
      </c>
      <c r="D8" s="185">
        <v>3</v>
      </c>
      <c r="E8" s="185">
        <v>157</v>
      </c>
      <c r="F8" s="185">
        <v>7</v>
      </c>
      <c r="G8" s="185">
        <v>21</v>
      </c>
      <c r="H8" s="185">
        <v>1</v>
      </c>
      <c r="I8" s="185"/>
      <c r="J8" s="185">
        <v>4</v>
      </c>
      <c r="K8" s="185">
        <v>2</v>
      </c>
      <c r="L8" s="178">
        <v>231</v>
      </c>
    </row>
    <row r="9" spans="1:12">
      <c r="A9" s="184" t="s">
        <v>317</v>
      </c>
      <c r="B9" s="185"/>
      <c r="C9" s="185">
        <v>806</v>
      </c>
      <c r="D9" s="185">
        <v>87</v>
      </c>
      <c r="E9" s="185">
        <v>6133</v>
      </c>
      <c r="F9" s="185">
        <v>5</v>
      </c>
      <c r="G9" s="185">
        <v>613</v>
      </c>
      <c r="H9" s="185">
        <v>25</v>
      </c>
      <c r="I9" s="185">
        <v>8</v>
      </c>
      <c r="J9" s="185">
        <v>12</v>
      </c>
      <c r="K9" s="185">
        <v>4</v>
      </c>
      <c r="L9" s="178">
        <v>7693</v>
      </c>
    </row>
    <row r="10" spans="1:12">
      <c r="A10" s="184" t="s">
        <v>216</v>
      </c>
      <c r="B10" s="185">
        <v>1</v>
      </c>
      <c r="C10" s="185">
        <v>148</v>
      </c>
      <c r="D10" s="185">
        <v>29</v>
      </c>
      <c r="E10" s="185">
        <v>1646</v>
      </c>
      <c r="F10" s="185">
        <v>12</v>
      </c>
      <c r="G10" s="185">
        <v>305</v>
      </c>
      <c r="H10" s="185">
        <v>4</v>
      </c>
      <c r="I10" s="185"/>
      <c r="J10" s="185">
        <v>10</v>
      </c>
      <c r="K10" s="185">
        <v>4</v>
      </c>
      <c r="L10" s="178">
        <v>2159</v>
      </c>
    </row>
    <row r="11" spans="1:12">
      <c r="A11" s="184" t="s">
        <v>217</v>
      </c>
      <c r="B11" s="185">
        <v>3</v>
      </c>
      <c r="C11" s="185">
        <v>432</v>
      </c>
      <c r="D11" s="185">
        <v>67</v>
      </c>
      <c r="E11" s="185">
        <v>4171</v>
      </c>
      <c r="F11" s="185">
        <v>10</v>
      </c>
      <c r="G11" s="185">
        <v>586</v>
      </c>
      <c r="H11" s="185">
        <v>9</v>
      </c>
      <c r="I11" s="185">
        <v>14</v>
      </c>
      <c r="J11" s="185">
        <v>47</v>
      </c>
      <c r="K11" s="185">
        <v>30</v>
      </c>
      <c r="L11" s="178">
        <v>5369</v>
      </c>
    </row>
    <row r="12" spans="1:12">
      <c r="A12" s="184" t="s">
        <v>318</v>
      </c>
      <c r="B12" s="185">
        <v>2</v>
      </c>
      <c r="C12" s="185">
        <v>379</v>
      </c>
      <c r="D12" s="185">
        <v>84</v>
      </c>
      <c r="E12" s="185">
        <v>5445</v>
      </c>
      <c r="F12" s="185">
        <v>6</v>
      </c>
      <c r="G12" s="185">
        <v>657</v>
      </c>
      <c r="H12" s="185">
        <v>23</v>
      </c>
      <c r="I12" s="185">
        <v>2</v>
      </c>
      <c r="J12" s="185">
        <v>12</v>
      </c>
      <c r="K12" s="185">
        <v>11</v>
      </c>
      <c r="L12" s="178">
        <v>6621</v>
      </c>
    </row>
    <row r="13" spans="1:12">
      <c r="A13" s="184" t="s">
        <v>218</v>
      </c>
      <c r="B13" s="185">
        <v>2</v>
      </c>
      <c r="C13" s="185">
        <v>74</v>
      </c>
      <c r="D13" s="185">
        <v>3</v>
      </c>
      <c r="E13" s="185">
        <v>588</v>
      </c>
      <c r="F13" s="185">
        <v>3</v>
      </c>
      <c r="G13" s="185">
        <v>83</v>
      </c>
      <c r="H13" s="185">
        <v>2</v>
      </c>
      <c r="I13" s="185"/>
      <c r="J13" s="185"/>
      <c r="K13" s="185">
        <v>1</v>
      </c>
      <c r="L13" s="178">
        <v>756</v>
      </c>
    </row>
    <row r="14" spans="1:12">
      <c r="A14" s="184" t="s">
        <v>219</v>
      </c>
      <c r="B14" s="185">
        <v>1</v>
      </c>
      <c r="C14" s="185">
        <v>100</v>
      </c>
      <c r="D14" s="185">
        <v>12</v>
      </c>
      <c r="E14" s="185">
        <v>953</v>
      </c>
      <c r="F14" s="185">
        <v>20</v>
      </c>
      <c r="G14" s="185">
        <v>118</v>
      </c>
      <c r="H14" s="185">
        <v>1</v>
      </c>
      <c r="I14" s="185">
        <v>2</v>
      </c>
      <c r="J14" s="185">
        <v>4</v>
      </c>
      <c r="K14" s="185">
        <v>4</v>
      </c>
      <c r="L14" s="178">
        <v>1215</v>
      </c>
    </row>
    <row r="15" spans="1:12">
      <c r="A15" s="184" t="s">
        <v>220</v>
      </c>
      <c r="B15" s="185"/>
      <c r="C15" s="185">
        <v>533</v>
      </c>
      <c r="D15" s="185">
        <v>51</v>
      </c>
      <c r="E15" s="185">
        <v>3343</v>
      </c>
      <c r="F15" s="185">
        <v>5</v>
      </c>
      <c r="G15" s="185">
        <v>393</v>
      </c>
      <c r="H15" s="185">
        <v>14</v>
      </c>
      <c r="I15" s="185">
        <v>1</v>
      </c>
      <c r="J15" s="185">
        <v>3</v>
      </c>
      <c r="K15" s="185">
        <v>1</v>
      </c>
      <c r="L15" s="178">
        <v>4344</v>
      </c>
    </row>
    <row r="16" spans="1:12">
      <c r="A16" s="184" t="s">
        <v>221</v>
      </c>
      <c r="B16" s="185">
        <v>1</v>
      </c>
      <c r="C16" s="185">
        <v>50</v>
      </c>
      <c r="D16" s="185">
        <v>3</v>
      </c>
      <c r="E16" s="185">
        <v>217</v>
      </c>
      <c r="F16" s="185">
        <v>4</v>
      </c>
      <c r="G16" s="185">
        <v>27</v>
      </c>
      <c r="H16" s="185"/>
      <c r="I16" s="185">
        <v>1</v>
      </c>
      <c r="J16" s="185">
        <v>6</v>
      </c>
      <c r="K16" s="185">
        <v>2</v>
      </c>
      <c r="L16" s="178">
        <v>311</v>
      </c>
    </row>
    <row r="17" spans="1:12">
      <c r="A17" s="184" t="s">
        <v>222</v>
      </c>
      <c r="B17" s="185">
        <v>1</v>
      </c>
      <c r="C17" s="185">
        <v>127</v>
      </c>
      <c r="D17" s="185">
        <v>10</v>
      </c>
      <c r="E17" s="185">
        <v>480</v>
      </c>
      <c r="F17" s="185">
        <v>15</v>
      </c>
      <c r="G17" s="185">
        <v>76</v>
      </c>
      <c r="H17" s="185">
        <v>6</v>
      </c>
      <c r="I17" s="185">
        <v>2</v>
      </c>
      <c r="J17" s="185">
        <v>10</v>
      </c>
      <c r="K17" s="185">
        <v>3</v>
      </c>
      <c r="L17" s="178">
        <v>730</v>
      </c>
    </row>
    <row r="18" spans="1:12">
      <c r="A18" s="184" t="s">
        <v>319</v>
      </c>
      <c r="B18" s="185">
        <v>1</v>
      </c>
      <c r="C18" s="185">
        <v>50</v>
      </c>
      <c r="D18" s="185">
        <v>2</v>
      </c>
      <c r="E18" s="185">
        <v>267</v>
      </c>
      <c r="F18" s="185"/>
      <c r="G18" s="185">
        <v>57</v>
      </c>
      <c r="H18" s="185">
        <v>6</v>
      </c>
      <c r="I18" s="185"/>
      <c r="J18" s="185">
        <v>1</v>
      </c>
      <c r="K18" s="185"/>
      <c r="L18" s="178">
        <v>384</v>
      </c>
    </row>
    <row r="19" spans="1:12">
      <c r="A19" s="184" t="s">
        <v>310</v>
      </c>
      <c r="B19" s="185">
        <v>12</v>
      </c>
      <c r="C19" s="185">
        <v>893</v>
      </c>
      <c r="D19" s="185">
        <v>280</v>
      </c>
      <c r="E19" s="185">
        <v>12006</v>
      </c>
      <c r="F19" s="185">
        <v>20</v>
      </c>
      <c r="G19" s="185">
        <v>1830</v>
      </c>
      <c r="H19" s="185">
        <v>30</v>
      </c>
      <c r="I19" s="185">
        <v>13</v>
      </c>
      <c r="J19" s="185">
        <v>7</v>
      </c>
      <c r="K19" s="185">
        <v>29</v>
      </c>
      <c r="L19" s="178">
        <v>15120</v>
      </c>
    </row>
    <row r="20" spans="1:12">
      <c r="A20" s="184" t="s">
        <v>223</v>
      </c>
      <c r="B20" s="185">
        <v>1</v>
      </c>
      <c r="C20" s="185">
        <v>209</v>
      </c>
      <c r="D20" s="185">
        <v>39</v>
      </c>
      <c r="E20" s="185">
        <v>1820</v>
      </c>
      <c r="F20" s="185">
        <v>3</v>
      </c>
      <c r="G20" s="185">
        <v>200</v>
      </c>
      <c r="H20" s="185">
        <v>7</v>
      </c>
      <c r="I20" s="185">
        <v>6</v>
      </c>
      <c r="J20" s="185">
        <v>22</v>
      </c>
      <c r="K20" s="185">
        <v>13</v>
      </c>
      <c r="L20" s="178">
        <v>2320</v>
      </c>
    </row>
    <row r="21" spans="1:12">
      <c r="A21" s="184" t="s">
        <v>224</v>
      </c>
      <c r="B21" s="185"/>
      <c r="C21" s="185">
        <v>44</v>
      </c>
      <c r="D21" s="185">
        <v>3</v>
      </c>
      <c r="E21" s="185">
        <v>255</v>
      </c>
      <c r="F21" s="185">
        <v>4</v>
      </c>
      <c r="G21" s="185">
        <v>54</v>
      </c>
      <c r="H21" s="185">
        <v>2</v>
      </c>
      <c r="I21" s="185"/>
      <c r="J21" s="185"/>
      <c r="K21" s="185"/>
      <c r="L21" s="178">
        <v>362</v>
      </c>
    </row>
    <row r="22" spans="1:12">
      <c r="A22" s="184" t="s">
        <v>225</v>
      </c>
      <c r="B22" s="185"/>
      <c r="C22" s="185">
        <v>95</v>
      </c>
      <c r="D22" s="185">
        <v>13</v>
      </c>
      <c r="E22" s="185">
        <v>1026</v>
      </c>
      <c r="F22" s="185">
        <v>9</v>
      </c>
      <c r="G22" s="185">
        <v>134</v>
      </c>
      <c r="H22" s="185"/>
      <c r="I22" s="185">
        <v>1</v>
      </c>
      <c r="J22" s="185">
        <v>1</v>
      </c>
      <c r="K22" s="185"/>
      <c r="L22" s="178">
        <v>1279</v>
      </c>
    </row>
    <row r="23" spans="1:12">
      <c r="A23" s="184" t="s">
        <v>311</v>
      </c>
      <c r="B23" s="185">
        <v>31</v>
      </c>
      <c r="C23" s="185">
        <v>855</v>
      </c>
      <c r="D23" s="185">
        <v>159</v>
      </c>
      <c r="E23" s="185">
        <v>8782</v>
      </c>
      <c r="F23" s="185">
        <v>6</v>
      </c>
      <c r="G23" s="185">
        <v>1070</v>
      </c>
      <c r="H23" s="185">
        <v>17</v>
      </c>
      <c r="I23" s="185">
        <v>4</v>
      </c>
      <c r="J23" s="185">
        <v>66</v>
      </c>
      <c r="K23" s="185">
        <v>27</v>
      </c>
      <c r="L23" s="178">
        <v>11017</v>
      </c>
    </row>
    <row r="24" spans="1:12">
      <c r="A24" s="184" t="s">
        <v>312</v>
      </c>
      <c r="B24" s="185">
        <v>5</v>
      </c>
      <c r="C24" s="185">
        <v>873</v>
      </c>
      <c r="D24" s="185">
        <v>159</v>
      </c>
      <c r="E24" s="185">
        <v>8004</v>
      </c>
      <c r="F24" s="185">
        <v>10</v>
      </c>
      <c r="G24" s="185">
        <v>1069</v>
      </c>
      <c r="H24" s="185">
        <v>11</v>
      </c>
      <c r="I24" s="185">
        <v>8</v>
      </c>
      <c r="J24" s="185">
        <v>55</v>
      </c>
      <c r="K24" s="185">
        <v>13</v>
      </c>
      <c r="L24" s="178">
        <v>10207</v>
      </c>
    </row>
    <row r="25" spans="1:12">
      <c r="A25" s="184" t="s">
        <v>226</v>
      </c>
      <c r="B25" s="185">
        <v>1</v>
      </c>
      <c r="C25" s="185">
        <v>57</v>
      </c>
      <c r="D25" s="185">
        <v>3</v>
      </c>
      <c r="E25" s="185">
        <v>438</v>
      </c>
      <c r="F25" s="185">
        <v>16</v>
      </c>
      <c r="G25" s="185">
        <v>74</v>
      </c>
      <c r="H25" s="185">
        <v>2</v>
      </c>
      <c r="I25" s="185"/>
      <c r="J25" s="185"/>
      <c r="K25" s="185"/>
      <c r="L25" s="178">
        <v>591</v>
      </c>
    </row>
    <row r="26" spans="1:12">
      <c r="A26" s="184" t="s">
        <v>320</v>
      </c>
      <c r="B26" s="185">
        <v>3</v>
      </c>
      <c r="C26" s="185">
        <v>671</v>
      </c>
      <c r="D26" s="185">
        <v>111</v>
      </c>
      <c r="E26" s="185">
        <v>7732</v>
      </c>
      <c r="F26" s="185">
        <v>48</v>
      </c>
      <c r="G26" s="185">
        <v>900</v>
      </c>
      <c r="H26" s="185">
        <v>27</v>
      </c>
      <c r="I26" s="185">
        <v>11</v>
      </c>
      <c r="J26" s="185">
        <v>69</v>
      </c>
      <c r="K26" s="185">
        <v>41</v>
      </c>
      <c r="L26" s="178">
        <v>9613</v>
      </c>
    </row>
    <row r="27" spans="1:12">
      <c r="A27" s="184" t="s">
        <v>227</v>
      </c>
      <c r="B27" s="185">
        <v>2</v>
      </c>
      <c r="C27" s="185">
        <v>129</v>
      </c>
      <c r="D27" s="185">
        <v>11</v>
      </c>
      <c r="E27" s="185">
        <v>999</v>
      </c>
      <c r="F27" s="185">
        <v>33</v>
      </c>
      <c r="G27" s="185">
        <v>119</v>
      </c>
      <c r="H27" s="185">
        <v>1</v>
      </c>
      <c r="I27" s="185"/>
      <c r="J27" s="185"/>
      <c r="K27" s="185"/>
      <c r="L27" s="178">
        <v>1294</v>
      </c>
    </row>
    <row r="28" spans="1:12">
      <c r="A28" s="184" t="s">
        <v>228</v>
      </c>
      <c r="B28" s="185">
        <v>3</v>
      </c>
      <c r="C28" s="185">
        <v>311</v>
      </c>
      <c r="D28" s="185">
        <v>57</v>
      </c>
      <c r="E28" s="185">
        <v>2900</v>
      </c>
      <c r="F28" s="185">
        <v>26</v>
      </c>
      <c r="G28" s="185">
        <v>422</v>
      </c>
      <c r="H28" s="185">
        <v>6</v>
      </c>
      <c r="I28" s="185">
        <v>11</v>
      </c>
      <c r="J28" s="185">
        <v>9</v>
      </c>
      <c r="K28" s="185">
        <v>9</v>
      </c>
      <c r="L28" s="178">
        <v>3754</v>
      </c>
    </row>
    <row r="29" spans="1:12">
      <c r="A29" s="184" t="s">
        <v>229</v>
      </c>
      <c r="B29" s="185">
        <v>2</v>
      </c>
      <c r="C29" s="185">
        <v>228</v>
      </c>
      <c r="D29" s="185">
        <v>23</v>
      </c>
      <c r="E29" s="185">
        <v>1922</v>
      </c>
      <c r="F29" s="185">
        <v>3</v>
      </c>
      <c r="G29" s="185">
        <v>211</v>
      </c>
      <c r="H29" s="185">
        <v>10</v>
      </c>
      <c r="I29" s="185">
        <v>4</v>
      </c>
      <c r="J29" s="185">
        <v>10</v>
      </c>
      <c r="K29" s="185">
        <v>1</v>
      </c>
      <c r="L29" s="178">
        <v>2414</v>
      </c>
    </row>
    <row r="30" spans="1:12">
      <c r="A30" s="184" t="s">
        <v>230</v>
      </c>
      <c r="B30" s="185">
        <v>1</v>
      </c>
      <c r="C30" s="185">
        <v>624</v>
      </c>
      <c r="D30" s="185">
        <v>72</v>
      </c>
      <c r="E30" s="185">
        <v>4868</v>
      </c>
      <c r="F30" s="185">
        <v>5</v>
      </c>
      <c r="G30" s="185">
        <v>523</v>
      </c>
      <c r="H30" s="185">
        <v>8</v>
      </c>
      <c r="I30" s="185">
        <v>1</v>
      </c>
      <c r="J30" s="185">
        <v>9</v>
      </c>
      <c r="K30" s="185">
        <v>5</v>
      </c>
      <c r="L30" s="178">
        <v>6116</v>
      </c>
    </row>
    <row r="31" spans="1:12">
      <c r="A31" s="184" t="s">
        <v>774</v>
      </c>
      <c r="B31" s="185">
        <v>1</v>
      </c>
      <c r="C31" s="185">
        <v>106</v>
      </c>
      <c r="D31" s="185">
        <v>10</v>
      </c>
      <c r="E31" s="185">
        <v>996</v>
      </c>
      <c r="F31" s="185">
        <v>1</v>
      </c>
      <c r="G31" s="185">
        <v>149</v>
      </c>
      <c r="H31" s="185">
        <v>13</v>
      </c>
      <c r="I31" s="185"/>
      <c r="J31" s="185"/>
      <c r="K31" s="185"/>
      <c r="L31" s="178">
        <v>1276</v>
      </c>
    </row>
    <row r="32" spans="1:12">
      <c r="A32" s="184" t="s">
        <v>232</v>
      </c>
      <c r="B32" s="185">
        <v>1</v>
      </c>
      <c r="C32" s="185">
        <v>175</v>
      </c>
      <c r="D32" s="185">
        <v>47</v>
      </c>
      <c r="E32" s="185">
        <v>2156</v>
      </c>
      <c r="F32" s="185">
        <v>9</v>
      </c>
      <c r="G32" s="185">
        <v>352</v>
      </c>
      <c r="H32" s="185">
        <v>10</v>
      </c>
      <c r="I32" s="185"/>
      <c r="J32" s="185">
        <v>10</v>
      </c>
      <c r="K32" s="185">
        <v>3</v>
      </c>
      <c r="L32" s="178">
        <v>2763</v>
      </c>
    </row>
    <row r="33" spans="1:12">
      <c r="A33" s="184" t="s">
        <v>313</v>
      </c>
      <c r="B33" s="185">
        <v>4</v>
      </c>
      <c r="C33" s="185">
        <v>902</v>
      </c>
      <c r="D33" s="185">
        <v>237</v>
      </c>
      <c r="E33" s="185">
        <v>10219</v>
      </c>
      <c r="F33" s="185">
        <v>14</v>
      </c>
      <c r="G33" s="185">
        <v>1380</v>
      </c>
      <c r="H33" s="185">
        <v>13</v>
      </c>
      <c r="I33" s="185">
        <v>10</v>
      </c>
      <c r="J33" s="185">
        <v>42</v>
      </c>
      <c r="K33" s="185">
        <v>19</v>
      </c>
      <c r="L33" s="178">
        <v>12840</v>
      </c>
    </row>
    <row r="34" spans="1:12" s="19" customFormat="1">
      <c r="A34" s="186" t="s">
        <v>33</v>
      </c>
      <c r="B34" s="178">
        <v>251</v>
      </c>
      <c r="C34" s="178">
        <v>3125</v>
      </c>
      <c r="D34" s="178">
        <v>816</v>
      </c>
      <c r="E34" s="178">
        <v>36050</v>
      </c>
      <c r="F34" s="178">
        <v>51</v>
      </c>
      <c r="G34" s="178">
        <v>4132</v>
      </c>
      <c r="H34" s="178">
        <v>75</v>
      </c>
      <c r="I34" s="178">
        <v>71</v>
      </c>
      <c r="J34" s="178">
        <v>267</v>
      </c>
      <c r="K34" s="178">
        <v>177</v>
      </c>
      <c r="L34" s="178">
        <v>45015</v>
      </c>
    </row>
    <row r="35" spans="1:12">
      <c r="A35" s="184" t="s">
        <v>233</v>
      </c>
      <c r="B35" s="185"/>
      <c r="C35" s="185">
        <v>690</v>
      </c>
      <c r="D35" s="185">
        <v>71</v>
      </c>
      <c r="E35" s="185">
        <v>5372</v>
      </c>
      <c r="F35" s="185">
        <v>3</v>
      </c>
      <c r="G35" s="185">
        <v>583</v>
      </c>
      <c r="H35" s="185">
        <v>11</v>
      </c>
      <c r="I35" s="185">
        <v>2</v>
      </c>
      <c r="J35" s="185">
        <v>60</v>
      </c>
      <c r="K35" s="185">
        <v>23</v>
      </c>
      <c r="L35" s="178">
        <v>6815</v>
      </c>
    </row>
    <row r="36" spans="1:12">
      <c r="A36" s="184" t="s">
        <v>234</v>
      </c>
      <c r="B36" s="185">
        <v>5</v>
      </c>
      <c r="C36" s="185">
        <v>315</v>
      </c>
      <c r="D36" s="185">
        <v>31</v>
      </c>
      <c r="E36" s="185">
        <v>2395</v>
      </c>
      <c r="F36" s="185">
        <v>3</v>
      </c>
      <c r="G36" s="185">
        <v>267</v>
      </c>
      <c r="H36" s="185">
        <v>4</v>
      </c>
      <c r="I36" s="185">
        <v>2</v>
      </c>
      <c r="J36" s="185">
        <v>14</v>
      </c>
      <c r="K36" s="185">
        <v>8</v>
      </c>
      <c r="L36" s="178">
        <v>3044</v>
      </c>
    </row>
    <row r="37" spans="1:12">
      <c r="A37" s="184" t="s">
        <v>235</v>
      </c>
      <c r="B37" s="185">
        <v>10</v>
      </c>
      <c r="C37" s="185">
        <v>458</v>
      </c>
      <c r="D37" s="185">
        <v>93</v>
      </c>
      <c r="E37" s="185">
        <v>3932</v>
      </c>
      <c r="F37" s="185">
        <v>5</v>
      </c>
      <c r="G37" s="185">
        <v>547</v>
      </c>
      <c r="H37" s="185">
        <v>5</v>
      </c>
      <c r="I37" s="185">
        <v>2</v>
      </c>
      <c r="J37" s="185">
        <v>61</v>
      </c>
      <c r="K37" s="185">
        <v>18</v>
      </c>
      <c r="L37" s="178">
        <v>5131</v>
      </c>
    </row>
    <row r="38" spans="1:12">
      <c r="A38" s="184" t="s">
        <v>775</v>
      </c>
      <c r="B38" s="185">
        <v>1</v>
      </c>
      <c r="C38" s="185">
        <v>440</v>
      </c>
      <c r="D38" s="185">
        <v>33</v>
      </c>
      <c r="E38" s="185">
        <v>3091</v>
      </c>
      <c r="F38" s="185">
        <v>1</v>
      </c>
      <c r="G38" s="185">
        <v>304</v>
      </c>
      <c r="H38" s="185">
        <v>23</v>
      </c>
      <c r="I38" s="185">
        <v>3</v>
      </c>
      <c r="J38" s="185">
        <v>22</v>
      </c>
      <c r="K38" s="185">
        <v>7</v>
      </c>
      <c r="L38" s="178">
        <v>3925</v>
      </c>
    </row>
    <row r="39" spans="1:12">
      <c r="A39" s="184" t="s">
        <v>236</v>
      </c>
      <c r="B39" s="185"/>
      <c r="C39" s="185">
        <v>125</v>
      </c>
      <c r="D39" s="185">
        <v>6</v>
      </c>
      <c r="E39" s="185">
        <v>946</v>
      </c>
      <c r="F39" s="185">
        <v>2</v>
      </c>
      <c r="G39" s="185">
        <v>135</v>
      </c>
      <c r="H39" s="185">
        <v>3</v>
      </c>
      <c r="I39" s="185"/>
      <c r="J39" s="185">
        <v>5</v>
      </c>
      <c r="K39" s="185">
        <v>2</v>
      </c>
      <c r="L39" s="178">
        <v>1224</v>
      </c>
    </row>
    <row r="40" spans="1:12">
      <c r="A40" s="184" t="s">
        <v>321</v>
      </c>
      <c r="B40" s="185">
        <v>6</v>
      </c>
      <c r="C40" s="185">
        <v>1074</v>
      </c>
      <c r="D40" s="185">
        <v>191</v>
      </c>
      <c r="E40" s="185">
        <v>12885</v>
      </c>
      <c r="F40" s="185">
        <v>3</v>
      </c>
      <c r="G40" s="185">
        <v>1499</v>
      </c>
      <c r="H40" s="185">
        <v>25</v>
      </c>
      <c r="I40" s="185">
        <v>5</v>
      </c>
      <c r="J40" s="185">
        <v>44</v>
      </c>
      <c r="K40" s="185">
        <v>13</v>
      </c>
      <c r="L40" s="178">
        <v>15745</v>
      </c>
    </row>
    <row r="41" spans="1:12">
      <c r="A41" s="184" t="s">
        <v>314</v>
      </c>
      <c r="B41" s="185"/>
      <c r="C41" s="185">
        <v>432</v>
      </c>
      <c r="D41" s="185">
        <v>127</v>
      </c>
      <c r="E41" s="185">
        <v>2924</v>
      </c>
      <c r="F41" s="185">
        <v>7</v>
      </c>
      <c r="G41" s="185">
        <v>394</v>
      </c>
      <c r="H41" s="185">
        <v>3</v>
      </c>
      <c r="I41" s="185">
        <v>9</v>
      </c>
      <c r="J41" s="185">
        <v>38</v>
      </c>
      <c r="K41" s="185">
        <v>19</v>
      </c>
      <c r="L41" s="178">
        <v>3953</v>
      </c>
    </row>
    <row r="42" spans="1:12">
      <c r="A42" s="184" t="s">
        <v>237</v>
      </c>
      <c r="B42" s="185">
        <v>4</v>
      </c>
      <c r="C42" s="185">
        <v>813</v>
      </c>
      <c r="D42" s="185">
        <v>1083</v>
      </c>
      <c r="E42" s="185">
        <v>9668</v>
      </c>
      <c r="F42" s="185">
        <v>10</v>
      </c>
      <c r="G42" s="185">
        <v>1205</v>
      </c>
      <c r="H42" s="185">
        <v>30</v>
      </c>
      <c r="I42" s="185">
        <v>11</v>
      </c>
      <c r="J42" s="185">
        <v>92</v>
      </c>
      <c r="K42" s="185">
        <v>25</v>
      </c>
      <c r="L42" s="178">
        <v>12941</v>
      </c>
    </row>
    <row r="43" spans="1:12">
      <c r="A43" s="184" t="s">
        <v>238</v>
      </c>
      <c r="B43" s="185">
        <v>1</v>
      </c>
      <c r="C43" s="185">
        <v>155</v>
      </c>
      <c r="D43" s="185">
        <v>23</v>
      </c>
      <c r="E43" s="185">
        <v>1475</v>
      </c>
      <c r="F43" s="185">
        <v>7</v>
      </c>
      <c r="G43" s="185">
        <v>217</v>
      </c>
      <c r="H43" s="185">
        <v>2</v>
      </c>
      <c r="I43" s="185"/>
      <c r="J43" s="185">
        <v>5</v>
      </c>
      <c r="K43" s="185">
        <v>2</v>
      </c>
      <c r="L43" s="178">
        <v>1887</v>
      </c>
    </row>
    <row r="44" spans="1:12">
      <c r="A44" s="184" t="s">
        <v>239</v>
      </c>
      <c r="B44" s="185">
        <v>4</v>
      </c>
      <c r="C44" s="185">
        <v>365</v>
      </c>
      <c r="D44" s="185">
        <v>67</v>
      </c>
      <c r="E44" s="185">
        <v>4230</v>
      </c>
      <c r="F44" s="185">
        <v>4</v>
      </c>
      <c r="G44" s="185">
        <v>652</v>
      </c>
      <c r="H44" s="185">
        <v>19</v>
      </c>
      <c r="I44" s="185">
        <v>4</v>
      </c>
      <c r="J44" s="185">
        <v>19</v>
      </c>
      <c r="K44" s="185">
        <v>13</v>
      </c>
      <c r="L44" s="178">
        <v>5377</v>
      </c>
    </row>
    <row r="45" spans="1:12">
      <c r="A45" s="184" t="s">
        <v>325</v>
      </c>
      <c r="B45" s="185">
        <v>17</v>
      </c>
      <c r="C45" s="185">
        <v>799</v>
      </c>
      <c r="D45" s="185">
        <v>120</v>
      </c>
      <c r="E45" s="185">
        <v>7808</v>
      </c>
      <c r="F45" s="185">
        <v>11</v>
      </c>
      <c r="G45" s="185">
        <v>1079</v>
      </c>
      <c r="H45" s="185">
        <v>32</v>
      </c>
      <c r="I45" s="185">
        <v>9</v>
      </c>
      <c r="J45" s="185">
        <v>41</v>
      </c>
      <c r="K45" s="185">
        <v>45</v>
      </c>
      <c r="L45" s="178">
        <v>9961</v>
      </c>
    </row>
    <row r="46" spans="1:12">
      <c r="A46" s="184" t="s">
        <v>326</v>
      </c>
      <c r="B46" s="185">
        <v>1</v>
      </c>
      <c r="C46" s="185">
        <v>15</v>
      </c>
      <c r="D46" s="185">
        <v>1</v>
      </c>
      <c r="E46" s="185">
        <v>204</v>
      </c>
      <c r="F46" s="185">
        <v>13</v>
      </c>
      <c r="G46" s="185">
        <v>21</v>
      </c>
      <c r="H46" s="185"/>
      <c r="I46" s="185"/>
      <c r="J46" s="185">
        <v>1</v>
      </c>
      <c r="K46" s="185"/>
      <c r="L46" s="178">
        <v>256</v>
      </c>
    </row>
    <row r="47" spans="1:12">
      <c r="A47" s="184" t="s">
        <v>327</v>
      </c>
      <c r="B47" s="185">
        <v>1</v>
      </c>
      <c r="C47" s="185">
        <v>47</v>
      </c>
      <c r="D47" s="185">
        <v>2</v>
      </c>
      <c r="E47" s="185">
        <v>263</v>
      </c>
      <c r="F47" s="185">
        <v>5</v>
      </c>
      <c r="G47" s="185">
        <v>17</v>
      </c>
      <c r="H47" s="185"/>
      <c r="I47" s="185"/>
      <c r="J47" s="185">
        <v>1</v>
      </c>
      <c r="K47" s="185"/>
      <c r="L47" s="178">
        <v>336</v>
      </c>
    </row>
    <row r="48" spans="1:12">
      <c r="A48" s="184" t="s">
        <v>240</v>
      </c>
      <c r="B48" s="185">
        <v>2</v>
      </c>
      <c r="C48" s="185">
        <v>109</v>
      </c>
      <c r="D48" s="185">
        <v>13</v>
      </c>
      <c r="E48" s="185">
        <v>1134</v>
      </c>
      <c r="F48" s="185">
        <v>6</v>
      </c>
      <c r="G48" s="185">
        <v>181</v>
      </c>
      <c r="H48" s="185">
        <v>1</v>
      </c>
      <c r="I48" s="185"/>
      <c r="J48" s="185">
        <v>18</v>
      </c>
      <c r="K48" s="185">
        <v>7</v>
      </c>
      <c r="L48" s="178">
        <v>1471</v>
      </c>
    </row>
    <row r="49" spans="1:12">
      <c r="A49" s="184" t="s">
        <v>242</v>
      </c>
      <c r="B49" s="185"/>
      <c r="C49" s="185">
        <v>72</v>
      </c>
      <c r="D49" s="185">
        <v>15</v>
      </c>
      <c r="E49" s="185">
        <v>1065</v>
      </c>
      <c r="F49" s="185">
        <v>5</v>
      </c>
      <c r="G49" s="185">
        <v>151</v>
      </c>
      <c r="H49" s="185">
        <v>5</v>
      </c>
      <c r="I49" s="185"/>
      <c r="J49" s="185">
        <v>1</v>
      </c>
      <c r="K49" s="185"/>
      <c r="L49" s="178">
        <v>1314</v>
      </c>
    </row>
    <row r="50" spans="1:12">
      <c r="A50" s="184" t="s">
        <v>241</v>
      </c>
      <c r="B50" s="185"/>
      <c r="C50" s="185">
        <v>310</v>
      </c>
      <c r="D50" s="185">
        <v>39</v>
      </c>
      <c r="E50" s="185">
        <v>2770</v>
      </c>
      <c r="F50" s="185">
        <v>10</v>
      </c>
      <c r="G50" s="185">
        <v>346</v>
      </c>
      <c r="H50" s="185">
        <v>18</v>
      </c>
      <c r="I50" s="185">
        <v>3</v>
      </c>
      <c r="J50" s="185">
        <v>55</v>
      </c>
      <c r="K50" s="185">
        <v>40</v>
      </c>
      <c r="L50" s="178">
        <v>3591</v>
      </c>
    </row>
    <row r="51" spans="1:12">
      <c r="A51" s="184" t="s">
        <v>243</v>
      </c>
      <c r="B51" s="185">
        <v>2</v>
      </c>
      <c r="C51" s="185">
        <v>70</v>
      </c>
      <c r="D51" s="185">
        <v>6</v>
      </c>
      <c r="E51" s="185">
        <v>509</v>
      </c>
      <c r="F51" s="185">
        <v>4</v>
      </c>
      <c r="G51" s="185">
        <v>88</v>
      </c>
      <c r="H51" s="185">
        <v>4</v>
      </c>
      <c r="I51" s="185">
        <v>1</v>
      </c>
      <c r="J51" s="185"/>
      <c r="K51" s="185"/>
      <c r="L51" s="178">
        <v>684</v>
      </c>
    </row>
    <row r="52" spans="1:12">
      <c r="A52" s="184" t="s">
        <v>244</v>
      </c>
      <c r="B52" s="185"/>
      <c r="C52" s="185">
        <v>106</v>
      </c>
      <c r="D52" s="185">
        <v>19</v>
      </c>
      <c r="E52" s="185">
        <v>884</v>
      </c>
      <c r="F52" s="185">
        <v>4</v>
      </c>
      <c r="G52" s="185">
        <v>107</v>
      </c>
      <c r="H52" s="185">
        <v>5</v>
      </c>
      <c r="I52" s="185">
        <v>6</v>
      </c>
      <c r="J52" s="185">
        <v>7</v>
      </c>
      <c r="K52" s="185">
        <v>12</v>
      </c>
      <c r="L52" s="178">
        <v>1150</v>
      </c>
    </row>
    <row r="53" spans="1:12">
      <c r="A53" s="184" t="s">
        <v>315</v>
      </c>
      <c r="B53" s="185">
        <v>3</v>
      </c>
      <c r="C53" s="185">
        <v>737</v>
      </c>
      <c r="D53" s="185">
        <v>156</v>
      </c>
      <c r="E53" s="185">
        <v>5797</v>
      </c>
      <c r="F53" s="185">
        <v>4</v>
      </c>
      <c r="G53" s="185">
        <v>742</v>
      </c>
      <c r="H53" s="185">
        <v>18</v>
      </c>
      <c r="I53" s="185">
        <v>24</v>
      </c>
      <c r="J53" s="185">
        <v>32</v>
      </c>
      <c r="K53" s="185">
        <v>21</v>
      </c>
      <c r="L53" s="178">
        <v>7534</v>
      </c>
    </row>
    <row r="54" spans="1:12">
      <c r="A54" s="184" t="s">
        <v>776</v>
      </c>
      <c r="B54" s="185"/>
      <c r="C54" s="185">
        <v>2</v>
      </c>
      <c r="D54" s="185"/>
      <c r="E54" s="185">
        <v>4</v>
      </c>
      <c r="F54" s="185"/>
      <c r="G54" s="185">
        <v>1</v>
      </c>
      <c r="H54" s="185"/>
      <c r="I54" s="185"/>
      <c r="J54" s="185"/>
      <c r="K54" s="185"/>
      <c r="L54" s="178">
        <v>7</v>
      </c>
    </row>
    <row r="55" spans="1:12" s="19" customFormat="1">
      <c r="A55" s="186" t="s">
        <v>172</v>
      </c>
      <c r="B55" s="178">
        <v>418</v>
      </c>
      <c r="C55" s="178">
        <v>20937</v>
      </c>
      <c r="D55" s="178">
        <v>4768</v>
      </c>
      <c r="E55" s="178">
        <v>208248</v>
      </c>
      <c r="F55" s="178">
        <v>477</v>
      </c>
      <c r="G55" s="178">
        <v>26381</v>
      </c>
      <c r="H55" s="178">
        <v>576</v>
      </c>
      <c r="I55" s="178">
        <v>264</v>
      </c>
      <c r="J55" s="178">
        <v>1284</v>
      </c>
      <c r="K55" s="178">
        <v>703</v>
      </c>
      <c r="L55" s="178">
        <v>264056</v>
      </c>
    </row>
    <row r="56" spans="1:12" s="97" customFormat="1">
      <c r="A56" s="97" t="s">
        <v>965</v>
      </c>
    </row>
    <row r="57" spans="1:12" ht="17.25" customHeight="1">
      <c r="A57" s="934" t="s">
        <v>1066</v>
      </c>
      <c r="B57" s="934"/>
      <c r="C57" s="934"/>
      <c r="D57" s="934"/>
      <c r="E57" s="934"/>
      <c r="F57" s="934"/>
      <c r="G57" s="934"/>
      <c r="H57" s="934"/>
      <c r="I57" s="934"/>
      <c r="J57" s="86"/>
      <c r="K57" s="86"/>
      <c r="L57" s="86"/>
    </row>
    <row r="59" spans="1:12" s="88" customFormat="1" ht="51">
      <c r="A59" s="90" t="s">
        <v>211</v>
      </c>
      <c r="B59" s="90" t="s">
        <v>739</v>
      </c>
      <c r="C59" s="90" t="s">
        <v>768</v>
      </c>
      <c r="D59" s="90" t="s">
        <v>846</v>
      </c>
      <c r="E59" s="90" t="s">
        <v>769</v>
      </c>
      <c r="F59" s="90" t="s">
        <v>770</v>
      </c>
      <c r="G59" s="90" t="s">
        <v>771</v>
      </c>
      <c r="H59" s="90" t="s">
        <v>847</v>
      </c>
      <c r="I59" s="90" t="s">
        <v>848</v>
      </c>
      <c r="J59" s="90" t="s">
        <v>772</v>
      </c>
      <c r="K59" s="90" t="s">
        <v>773</v>
      </c>
      <c r="L59" s="90" t="s">
        <v>261</v>
      </c>
    </row>
    <row r="60" spans="1:12">
      <c r="A60" s="214" t="s">
        <v>212</v>
      </c>
      <c r="B60" s="215">
        <v>1</v>
      </c>
      <c r="C60" s="215">
        <v>10</v>
      </c>
      <c r="D60" s="215">
        <v>3</v>
      </c>
      <c r="E60" s="215">
        <v>149</v>
      </c>
      <c r="F60" s="215"/>
      <c r="G60" s="215">
        <v>22</v>
      </c>
      <c r="H60" s="215"/>
      <c r="I60" s="215"/>
      <c r="J60" s="215"/>
      <c r="K60" s="215"/>
      <c r="L60" s="209">
        <v>185</v>
      </c>
    </row>
    <row r="61" spans="1:12">
      <c r="A61" s="184" t="s">
        <v>213</v>
      </c>
      <c r="B61" s="185">
        <v>1</v>
      </c>
      <c r="C61" s="185">
        <v>86</v>
      </c>
      <c r="D61" s="185">
        <v>5</v>
      </c>
      <c r="E61" s="185">
        <v>872</v>
      </c>
      <c r="F61" s="185">
        <v>2</v>
      </c>
      <c r="G61" s="185">
        <v>125</v>
      </c>
      <c r="H61" s="185">
        <v>6</v>
      </c>
      <c r="I61" s="185"/>
      <c r="J61" s="185">
        <v>1</v>
      </c>
      <c r="K61" s="185">
        <v>1</v>
      </c>
      <c r="L61" s="178">
        <v>1099</v>
      </c>
    </row>
    <row r="62" spans="1:12">
      <c r="A62" s="184" t="s">
        <v>214</v>
      </c>
      <c r="B62" s="185">
        <v>4</v>
      </c>
      <c r="C62" s="185">
        <v>600</v>
      </c>
      <c r="D62" s="185">
        <v>106</v>
      </c>
      <c r="E62" s="185">
        <v>6553</v>
      </c>
      <c r="F62" s="185">
        <v>9</v>
      </c>
      <c r="G62" s="185">
        <v>869</v>
      </c>
      <c r="H62" s="185">
        <v>11</v>
      </c>
      <c r="I62" s="185">
        <v>6</v>
      </c>
      <c r="J62" s="185">
        <v>26</v>
      </c>
      <c r="K62" s="185">
        <v>12</v>
      </c>
      <c r="L62" s="178">
        <v>8196</v>
      </c>
    </row>
    <row r="63" spans="1:12">
      <c r="A63" s="184" t="s">
        <v>215</v>
      </c>
      <c r="B63" s="185">
        <v>26</v>
      </c>
      <c r="C63" s="185">
        <v>1075</v>
      </c>
      <c r="D63" s="185">
        <v>184</v>
      </c>
      <c r="E63" s="185">
        <v>10134</v>
      </c>
      <c r="F63" s="185">
        <v>14</v>
      </c>
      <c r="G63" s="185">
        <v>1291</v>
      </c>
      <c r="H63" s="185">
        <v>32</v>
      </c>
      <c r="I63" s="185">
        <v>7</v>
      </c>
      <c r="J63" s="185">
        <v>66</v>
      </c>
      <c r="K63" s="185">
        <v>35</v>
      </c>
      <c r="L63" s="178">
        <v>12864</v>
      </c>
    </row>
    <row r="64" spans="1:12">
      <c r="A64" s="184" t="s">
        <v>316</v>
      </c>
      <c r="B64" s="185">
        <v>1</v>
      </c>
      <c r="C64" s="185">
        <v>40</v>
      </c>
      <c r="D64" s="185">
        <v>3</v>
      </c>
      <c r="E64" s="185">
        <v>154</v>
      </c>
      <c r="F64" s="185">
        <v>6</v>
      </c>
      <c r="G64" s="185">
        <v>21</v>
      </c>
      <c r="H64" s="185">
        <v>2</v>
      </c>
      <c r="I64" s="185"/>
      <c r="J64" s="185">
        <v>2</v>
      </c>
      <c r="K64" s="185">
        <v>1</v>
      </c>
      <c r="L64" s="178">
        <v>230</v>
      </c>
    </row>
    <row r="65" spans="1:12">
      <c r="A65" s="184" t="s">
        <v>317</v>
      </c>
      <c r="B65" s="185"/>
      <c r="C65" s="185">
        <v>793</v>
      </c>
      <c r="D65" s="185">
        <v>87</v>
      </c>
      <c r="E65" s="185">
        <v>6187</v>
      </c>
      <c r="F65" s="185">
        <v>4</v>
      </c>
      <c r="G65" s="185">
        <v>611</v>
      </c>
      <c r="H65" s="185">
        <v>27</v>
      </c>
      <c r="I65" s="185">
        <v>8</v>
      </c>
      <c r="J65" s="185">
        <v>34</v>
      </c>
      <c r="K65" s="185">
        <v>6</v>
      </c>
      <c r="L65" s="178">
        <v>7757</v>
      </c>
    </row>
    <row r="66" spans="1:12">
      <c r="A66" s="184" t="s">
        <v>216</v>
      </c>
      <c r="B66" s="185">
        <v>1</v>
      </c>
      <c r="C66" s="185">
        <v>147</v>
      </c>
      <c r="D66" s="185">
        <v>32</v>
      </c>
      <c r="E66" s="185">
        <v>1686</v>
      </c>
      <c r="F66" s="185">
        <v>13</v>
      </c>
      <c r="G66" s="185">
        <v>305</v>
      </c>
      <c r="H66" s="185">
        <v>4</v>
      </c>
      <c r="I66" s="185"/>
      <c r="J66" s="185">
        <v>9</v>
      </c>
      <c r="K66" s="185">
        <v>5</v>
      </c>
      <c r="L66" s="178">
        <v>2202</v>
      </c>
    </row>
    <row r="67" spans="1:12">
      <c r="A67" s="184" t="s">
        <v>217</v>
      </c>
      <c r="B67" s="185">
        <v>3</v>
      </c>
      <c r="C67" s="185">
        <v>445</v>
      </c>
      <c r="D67" s="185">
        <v>71</v>
      </c>
      <c r="E67" s="185">
        <v>4209</v>
      </c>
      <c r="F67" s="185">
        <v>11</v>
      </c>
      <c r="G67" s="185">
        <v>602</v>
      </c>
      <c r="H67" s="185">
        <v>10</v>
      </c>
      <c r="I67" s="185">
        <v>15</v>
      </c>
      <c r="J67" s="185">
        <v>51</v>
      </c>
      <c r="K67" s="185">
        <v>37</v>
      </c>
      <c r="L67" s="178">
        <v>5454</v>
      </c>
    </row>
    <row r="68" spans="1:12">
      <c r="A68" s="184" t="s">
        <v>318</v>
      </c>
      <c r="B68" s="185">
        <v>2</v>
      </c>
      <c r="C68" s="185">
        <v>384</v>
      </c>
      <c r="D68" s="185">
        <v>78</v>
      </c>
      <c r="E68" s="185">
        <v>5429</v>
      </c>
      <c r="F68" s="185">
        <v>4</v>
      </c>
      <c r="G68" s="185">
        <v>677</v>
      </c>
      <c r="H68" s="185">
        <v>24</v>
      </c>
      <c r="I68" s="185">
        <v>3</v>
      </c>
      <c r="J68" s="185">
        <v>13</v>
      </c>
      <c r="K68" s="185">
        <v>14</v>
      </c>
      <c r="L68" s="178">
        <v>6628</v>
      </c>
    </row>
    <row r="69" spans="1:12">
      <c r="A69" s="184" t="s">
        <v>218</v>
      </c>
      <c r="B69" s="185">
        <v>1</v>
      </c>
      <c r="C69" s="185">
        <v>78</v>
      </c>
      <c r="D69" s="185">
        <v>3</v>
      </c>
      <c r="E69" s="185">
        <v>584</v>
      </c>
      <c r="F69" s="185">
        <v>3</v>
      </c>
      <c r="G69" s="185">
        <v>85</v>
      </c>
      <c r="H69" s="185">
        <v>2</v>
      </c>
      <c r="I69" s="185"/>
      <c r="J69" s="185"/>
      <c r="K69" s="185">
        <v>1</v>
      </c>
      <c r="L69" s="178">
        <v>757</v>
      </c>
    </row>
    <row r="70" spans="1:12">
      <c r="A70" s="184" t="s">
        <v>219</v>
      </c>
      <c r="B70" s="185">
        <v>1</v>
      </c>
      <c r="C70" s="185">
        <v>107</v>
      </c>
      <c r="D70" s="185">
        <v>13</v>
      </c>
      <c r="E70" s="185">
        <v>975</v>
      </c>
      <c r="F70" s="185">
        <v>20</v>
      </c>
      <c r="G70" s="185">
        <v>119</v>
      </c>
      <c r="H70" s="185">
        <v>1</v>
      </c>
      <c r="I70" s="185">
        <v>2</v>
      </c>
      <c r="J70" s="185">
        <v>5</v>
      </c>
      <c r="K70" s="185">
        <v>4</v>
      </c>
      <c r="L70" s="178">
        <v>1247</v>
      </c>
    </row>
    <row r="71" spans="1:12">
      <c r="A71" s="184" t="s">
        <v>220</v>
      </c>
      <c r="B71" s="185"/>
      <c r="C71" s="185">
        <v>573</v>
      </c>
      <c r="D71" s="185">
        <v>50</v>
      </c>
      <c r="E71" s="185">
        <v>3375</v>
      </c>
      <c r="F71" s="185">
        <v>5</v>
      </c>
      <c r="G71" s="185">
        <v>408</v>
      </c>
      <c r="H71" s="185">
        <v>14</v>
      </c>
      <c r="I71" s="185">
        <v>1</v>
      </c>
      <c r="J71" s="185">
        <v>4</v>
      </c>
      <c r="K71" s="185">
        <v>1</v>
      </c>
      <c r="L71" s="178">
        <v>4431</v>
      </c>
    </row>
    <row r="72" spans="1:12">
      <c r="A72" s="184" t="s">
        <v>221</v>
      </c>
      <c r="B72" s="185">
        <v>1</v>
      </c>
      <c r="C72" s="185">
        <v>49</v>
      </c>
      <c r="D72" s="185">
        <v>2</v>
      </c>
      <c r="E72" s="185">
        <v>217</v>
      </c>
      <c r="F72" s="185">
        <v>4</v>
      </c>
      <c r="G72" s="185">
        <v>28</v>
      </c>
      <c r="H72" s="185"/>
      <c r="I72" s="185">
        <v>1</v>
      </c>
      <c r="J72" s="185">
        <v>6</v>
      </c>
      <c r="K72" s="185">
        <v>2</v>
      </c>
      <c r="L72" s="178">
        <v>310</v>
      </c>
    </row>
    <row r="73" spans="1:12">
      <c r="A73" s="184" t="s">
        <v>222</v>
      </c>
      <c r="B73" s="185"/>
      <c r="C73" s="185">
        <v>127</v>
      </c>
      <c r="D73" s="185">
        <v>8</v>
      </c>
      <c r="E73" s="185">
        <v>501</v>
      </c>
      <c r="F73" s="185">
        <v>16</v>
      </c>
      <c r="G73" s="185">
        <v>77</v>
      </c>
      <c r="H73" s="185">
        <v>6</v>
      </c>
      <c r="I73" s="185">
        <v>2</v>
      </c>
      <c r="J73" s="185">
        <v>10</v>
      </c>
      <c r="K73" s="185">
        <v>2</v>
      </c>
      <c r="L73" s="178">
        <v>749</v>
      </c>
    </row>
    <row r="74" spans="1:12">
      <c r="A74" s="184" t="s">
        <v>319</v>
      </c>
      <c r="B74" s="185">
        <v>1</v>
      </c>
      <c r="C74" s="185">
        <v>49</v>
      </c>
      <c r="D74" s="185">
        <v>1</v>
      </c>
      <c r="E74" s="185">
        <v>284</v>
      </c>
      <c r="F74" s="185"/>
      <c r="G74" s="185">
        <v>55</v>
      </c>
      <c r="H74" s="185">
        <v>6</v>
      </c>
      <c r="I74" s="185"/>
      <c r="J74" s="185">
        <v>1</v>
      </c>
      <c r="K74" s="185"/>
      <c r="L74" s="178">
        <v>397</v>
      </c>
    </row>
    <row r="75" spans="1:12">
      <c r="A75" s="184" t="s">
        <v>310</v>
      </c>
      <c r="B75" s="185">
        <v>17</v>
      </c>
      <c r="C75" s="185">
        <v>903</v>
      </c>
      <c r="D75" s="185">
        <v>279</v>
      </c>
      <c r="E75" s="185">
        <v>12148</v>
      </c>
      <c r="F75" s="185">
        <v>22</v>
      </c>
      <c r="G75" s="185">
        <v>1874</v>
      </c>
      <c r="H75" s="185">
        <v>28</v>
      </c>
      <c r="I75" s="185">
        <v>13</v>
      </c>
      <c r="J75" s="185">
        <v>7</v>
      </c>
      <c r="K75" s="185">
        <v>32</v>
      </c>
      <c r="L75" s="178">
        <v>15323</v>
      </c>
    </row>
    <row r="76" spans="1:12">
      <c r="A76" s="184" t="s">
        <v>223</v>
      </c>
      <c r="B76" s="185">
        <v>1</v>
      </c>
      <c r="C76" s="185">
        <v>217</v>
      </c>
      <c r="D76" s="185">
        <v>33</v>
      </c>
      <c r="E76" s="185">
        <v>1826</v>
      </c>
      <c r="F76" s="185">
        <v>4</v>
      </c>
      <c r="G76" s="185">
        <v>195</v>
      </c>
      <c r="H76" s="185">
        <v>5</v>
      </c>
      <c r="I76" s="185">
        <v>6</v>
      </c>
      <c r="J76" s="185">
        <v>23</v>
      </c>
      <c r="K76" s="185">
        <v>16</v>
      </c>
      <c r="L76" s="178">
        <v>2326</v>
      </c>
    </row>
    <row r="77" spans="1:12">
      <c r="A77" s="184" t="s">
        <v>224</v>
      </c>
      <c r="B77" s="185"/>
      <c r="C77" s="185">
        <v>42</v>
      </c>
      <c r="D77" s="185">
        <v>4</v>
      </c>
      <c r="E77" s="185">
        <v>256</v>
      </c>
      <c r="F77" s="185">
        <v>4</v>
      </c>
      <c r="G77" s="185">
        <v>59</v>
      </c>
      <c r="H77" s="185">
        <v>2</v>
      </c>
      <c r="I77" s="185"/>
      <c r="J77" s="185"/>
      <c r="K77" s="185"/>
      <c r="L77" s="178">
        <v>367</v>
      </c>
    </row>
    <row r="78" spans="1:12">
      <c r="A78" s="184" t="s">
        <v>225</v>
      </c>
      <c r="B78" s="185"/>
      <c r="C78" s="185">
        <v>91</v>
      </c>
      <c r="D78" s="185">
        <v>16</v>
      </c>
      <c r="E78" s="185">
        <v>1034</v>
      </c>
      <c r="F78" s="185">
        <v>9</v>
      </c>
      <c r="G78" s="185">
        <v>133</v>
      </c>
      <c r="H78" s="185">
        <v>2</v>
      </c>
      <c r="I78" s="185">
        <v>1</v>
      </c>
      <c r="J78" s="185">
        <v>1</v>
      </c>
      <c r="K78" s="185"/>
      <c r="L78" s="178">
        <v>1287</v>
      </c>
    </row>
    <row r="79" spans="1:12">
      <c r="A79" s="184" t="s">
        <v>311</v>
      </c>
      <c r="B79" s="185">
        <v>27</v>
      </c>
      <c r="C79" s="185">
        <v>861</v>
      </c>
      <c r="D79" s="185">
        <v>163</v>
      </c>
      <c r="E79" s="185">
        <v>9272</v>
      </c>
      <c r="F79" s="185">
        <v>6</v>
      </c>
      <c r="G79" s="185">
        <v>1076</v>
      </c>
      <c r="H79" s="185">
        <v>17</v>
      </c>
      <c r="I79" s="185">
        <v>3</v>
      </c>
      <c r="J79" s="185">
        <v>66</v>
      </c>
      <c r="K79" s="185">
        <v>28</v>
      </c>
      <c r="L79" s="178">
        <v>11519</v>
      </c>
    </row>
    <row r="80" spans="1:12">
      <c r="A80" s="184" t="s">
        <v>312</v>
      </c>
      <c r="B80" s="185">
        <v>4</v>
      </c>
      <c r="C80" s="185">
        <v>849</v>
      </c>
      <c r="D80" s="185">
        <v>163</v>
      </c>
      <c r="E80" s="185">
        <v>8198</v>
      </c>
      <c r="F80" s="185">
        <v>11</v>
      </c>
      <c r="G80" s="185">
        <v>1124</v>
      </c>
      <c r="H80" s="185">
        <v>12</v>
      </c>
      <c r="I80" s="185">
        <v>7</v>
      </c>
      <c r="J80" s="185">
        <v>56</v>
      </c>
      <c r="K80" s="185">
        <v>17</v>
      </c>
      <c r="L80" s="178">
        <v>10441</v>
      </c>
    </row>
    <row r="81" spans="1:12">
      <c r="A81" s="184" t="s">
        <v>226</v>
      </c>
      <c r="B81" s="185">
        <v>1</v>
      </c>
      <c r="C81" s="185">
        <v>60</v>
      </c>
      <c r="D81" s="185">
        <v>3</v>
      </c>
      <c r="E81" s="185">
        <v>452</v>
      </c>
      <c r="F81" s="185">
        <v>14</v>
      </c>
      <c r="G81" s="185">
        <v>74</v>
      </c>
      <c r="H81" s="185">
        <v>2</v>
      </c>
      <c r="I81" s="185"/>
      <c r="J81" s="185"/>
      <c r="K81" s="185"/>
      <c r="L81" s="178">
        <v>606</v>
      </c>
    </row>
    <row r="82" spans="1:12">
      <c r="A82" s="184" t="s">
        <v>320</v>
      </c>
      <c r="B82" s="185">
        <v>3</v>
      </c>
      <c r="C82" s="185">
        <v>676</v>
      </c>
      <c r="D82" s="185">
        <v>114</v>
      </c>
      <c r="E82" s="185">
        <v>7850</v>
      </c>
      <c r="F82" s="185">
        <v>50</v>
      </c>
      <c r="G82" s="185">
        <v>892</v>
      </c>
      <c r="H82" s="185">
        <v>25</v>
      </c>
      <c r="I82" s="185">
        <v>18</v>
      </c>
      <c r="J82" s="185">
        <v>73</v>
      </c>
      <c r="K82" s="185">
        <v>46</v>
      </c>
      <c r="L82" s="178">
        <v>9747</v>
      </c>
    </row>
    <row r="83" spans="1:12">
      <c r="A83" s="184" t="s">
        <v>227</v>
      </c>
      <c r="B83" s="185">
        <v>2</v>
      </c>
      <c r="C83" s="185">
        <v>124</v>
      </c>
      <c r="D83" s="185">
        <v>12</v>
      </c>
      <c r="E83" s="185">
        <v>1015</v>
      </c>
      <c r="F83" s="185">
        <v>33</v>
      </c>
      <c r="G83" s="185">
        <v>125</v>
      </c>
      <c r="H83" s="185"/>
      <c r="I83" s="185"/>
      <c r="J83" s="185"/>
      <c r="K83" s="185"/>
      <c r="L83" s="178">
        <v>1311</v>
      </c>
    </row>
    <row r="84" spans="1:12">
      <c r="A84" s="184" t="s">
        <v>228</v>
      </c>
      <c r="B84" s="185">
        <v>3</v>
      </c>
      <c r="C84" s="185">
        <v>316</v>
      </c>
      <c r="D84" s="185">
        <v>60</v>
      </c>
      <c r="E84" s="185">
        <v>2941</v>
      </c>
      <c r="F84" s="185">
        <v>27</v>
      </c>
      <c r="G84" s="185">
        <v>417</v>
      </c>
      <c r="H84" s="185">
        <v>5</v>
      </c>
      <c r="I84" s="185">
        <v>12</v>
      </c>
      <c r="J84" s="185">
        <v>10</v>
      </c>
      <c r="K84" s="185">
        <v>10</v>
      </c>
      <c r="L84" s="178">
        <v>3801</v>
      </c>
    </row>
    <row r="85" spans="1:12">
      <c r="A85" s="184" t="s">
        <v>229</v>
      </c>
      <c r="B85" s="185">
        <v>2</v>
      </c>
      <c r="C85" s="185">
        <v>235</v>
      </c>
      <c r="D85" s="185">
        <v>22</v>
      </c>
      <c r="E85" s="185">
        <v>1956</v>
      </c>
      <c r="F85" s="185">
        <v>3</v>
      </c>
      <c r="G85" s="185">
        <v>217</v>
      </c>
      <c r="H85" s="185">
        <v>8</v>
      </c>
      <c r="I85" s="185">
        <v>4</v>
      </c>
      <c r="J85" s="185">
        <v>10</v>
      </c>
      <c r="K85" s="185">
        <v>1</v>
      </c>
      <c r="L85" s="178">
        <v>2458</v>
      </c>
    </row>
    <row r="86" spans="1:12">
      <c r="A86" s="184" t="s">
        <v>230</v>
      </c>
      <c r="B86" s="185">
        <v>1</v>
      </c>
      <c r="C86" s="185">
        <v>620</v>
      </c>
      <c r="D86" s="185">
        <v>68</v>
      </c>
      <c r="E86" s="185">
        <v>4951</v>
      </c>
      <c r="F86" s="185">
        <v>5</v>
      </c>
      <c r="G86" s="185">
        <v>530</v>
      </c>
      <c r="H86" s="185">
        <v>8</v>
      </c>
      <c r="I86" s="185">
        <v>1</v>
      </c>
      <c r="J86" s="185">
        <v>9</v>
      </c>
      <c r="K86" s="185">
        <v>5</v>
      </c>
      <c r="L86" s="178">
        <v>6198</v>
      </c>
    </row>
    <row r="87" spans="1:12">
      <c r="A87" s="184" t="s">
        <v>774</v>
      </c>
      <c r="B87" s="185">
        <v>1</v>
      </c>
      <c r="C87" s="185">
        <v>109</v>
      </c>
      <c r="D87" s="185">
        <v>9</v>
      </c>
      <c r="E87" s="185">
        <v>1010</v>
      </c>
      <c r="F87" s="185">
        <v>2</v>
      </c>
      <c r="G87" s="185">
        <v>162</v>
      </c>
      <c r="H87" s="185">
        <v>15</v>
      </c>
      <c r="I87" s="185"/>
      <c r="J87" s="185"/>
      <c r="K87" s="185"/>
      <c r="L87" s="178">
        <v>1308</v>
      </c>
    </row>
    <row r="88" spans="1:12">
      <c r="A88" s="184" t="s">
        <v>232</v>
      </c>
      <c r="B88" s="185">
        <v>1</v>
      </c>
      <c r="C88" s="185">
        <v>174</v>
      </c>
      <c r="D88" s="185">
        <v>45</v>
      </c>
      <c r="E88" s="185">
        <v>2169</v>
      </c>
      <c r="F88" s="185">
        <v>8</v>
      </c>
      <c r="G88" s="185">
        <v>356</v>
      </c>
      <c r="H88" s="185">
        <v>11</v>
      </c>
      <c r="I88" s="185"/>
      <c r="J88" s="185">
        <v>11</v>
      </c>
      <c r="K88" s="185">
        <v>3</v>
      </c>
      <c r="L88" s="178">
        <v>2778</v>
      </c>
    </row>
    <row r="89" spans="1:12">
      <c r="A89" s="184" t="s">
        <v>313</v>
      </c>
      <c r="B89" s="185">
        <v>4</v>
      </c>
      <c r="C89" s="185">
        <v>941</v>
      </c>
      <c r="D89" s="185">
        <v>244</v>
      </c>
      <c r="E89" s="185">
        <v>10308</v>
      </c>
      <c r="F89" s="185">
        <v>12</v>
      </c>
      <c r="G89" s="185">
        <v>1404</v>
      </c>
      <c r="H89" s="185">
        <v>11</v>
      </c>
      <c r="I89" s="185">
        <v>10</v>
      </c>
      <c r="J89" s="185">
        <v>49</v>
      </c>
      <c r="K89" s="185">
        <v>21</v>
      </c>
      <c r="L89" s="178">
        <v>13004</v>
      </c>
    </row>
    <row r="90" spans="1:12" s="19" customFormat="1">
      <c r="A90" s="186" t="s">
        <v>33</v>
      </c>
      <c r="B90" s="178">
        <v>235</v>
      </c>
      <c r="C90" s="178">
        <v>3276</v>
      </c>
      <c r="D90" s="178">
        <v>841</v>
      </c>
      <c r="E90" s="178">
        <v>37066</v>
      </c>
      <c r="F90" s="178">
        <v>53</v>
      </c>
      <c r="G90" s="178">
        <v>4149</v>
      </c>
      <c r="H90" s="178">
        <v>70</v>
      </c>
      <c r="I90" s="178">
        <v>72</v>
      </c>
      <c r="J90" s="178">
        <v>292</v>
      </c>
      <c r="K90" s="178">
        <v>189</v>
      </c>
      <c r="L90" s="178">
        <v>46243</v>
      </c>
    </row>
    <row r="91" spans="1:12">
      <c r="A91" s="184" t="s">
        <v>233</v>
      </c>
      <c r="B91" s="185"/>
      <c r="C91" s="185">
        <v>714</v>
      </c>
      <c r="D91" s="185">
        <v>78</v>
      </c>
      <c r="E91" s="185">
        <v>5448</v>
      </c>
      <c r="F91" s="185">
        <v>3</v>
      </c>
      <c r="G91" s="185">
        <v>600</v>
      </c>
      <c r="H91" s="185">
        <v>10</v>
      </c>
      <c r="I91" s="185">
        <v>2</v>
      </c>
      <c r="J91" s="185">
        <v>60</v>
      </c>
      <c r="K91" s="185">
        <v>24</v>
      </c>
      <c r="L91" s="178">
        <v>6939</v>
      </c>
    </row>
    <row r="92" spans="1:12">
      <c r="A92" s="184" t="s">
        <v>234</v>
      </c>
      <c r="B92" s="185">
        <v>5</v>
      </c>
      <c r="C92" s="185">
        <v>327</v>
      </c>
      <c r="D92" s="185">
        <v>30</v>
      </c>
      <c r="E92" s="185">
        <v>2486</v>
      </c>
      <c r="F92" s="185">
        <v>3</v>
      </c>
      <c r="G92" s="185">
        <v>274</v>
      </c>
      <c r="H92" s="185">
        <v>5</v>
      </c>
      <c r="I92" s="185">
        <v>2</v>
      </c>
      <c r="J92" s="185">
        <v>14</v>
      </c>
      <c r="K92" s="185">
        <v>8</v>
      </c>
      <c r="L92" s="178">
        <v>3154</v>
      </c>
    </row>
    <row r="93" spans="1:12">
      <c r="A93" s="184" t="s">
        <v>235</v>
      </c>
      <c r="B93" s="185">
        <v>11</v>
      </c>
      <c r="C93" s="185">
        <v>476</v>
      </c>
      <c r="D93" s="185">
        <v>98</v>
      </c>
      <c r="E93" s="185">
        <v>3991</v>
      </c>
      <c r="F93" s="185">
        <v>5</v>
      </c>
      <c r="G93" s="185">
        <v>570</v>
      </c>
      <c r="H93" s="185">
        <v>3</v>
      </c>
      <c r="I93" s="185">
        <v>3</v>
      </c>
      <c r="J93" s="185">
        <v>73</v>
      </c>
      <c r="K93" s="185">
        <v>18</v>
      </c>
      <c r="L93" s="178">
        <v>5248</v>
      </c>
    </row>
    <row r="94" spans="1:12">
      <c r="A94" s="184" t="s">
        <v>775</v>
      </c>
      <c r="B94" s="185">
        <v>1</v>
      </c>
      <c r="C94" s="185">
        <v>448</v>
      </c>
      <c r="D94" s="185">
        <v>36</v>
      </c>
      <c r="E94" s="185">
        <v>3132</v>
      </c>
      <c r="F94" s="185">
        <v>1</v>
      </c>
      <c r="G94" s="185">
        <v>306</v>
      </c>
      <c r="H94" s="185">
        <v>23</v>
      </c>
      <c r="I94" s="185">
        <v>3</v>
      </c>
      <c r="J94" s="185">
        <v>21</v>
      </c>
      <c r="K94" s="185">
        <v>10</v>
      </c>
      <c r="L94" s="178">
        <v>3981</v>
      </c>
    </row>
    <row r="95" spans="1:12">
      <c r="A95" s="184" t="s">
        <v>236</v>
      </c>
      <c r="B95" s="185"/>
      <c r="C95" s="185">
        <v>134</v>
      </c>
      <c r="D95" s="185">
        <v>9</v>
      </c>
      <c r="E95" s="185">
        <v>948</v>
      </c>
      <c r="F95" s="185">
        <v>2</v>
      </c>
      <c r="G95" s="185">
        <v>138</v>
      </c>
      <c r="H95" s="185">
        <v>4</v>
      </c>
      <c r="I95" s="185"/>
      <c r="J95" s="185">
        <v>4</v>
      </c>
      <c r="K95" s="185">
        <v>4</v>
      </c>
      <c r="L95" s="178">
        <v>1243</v>
      </c>
    </row>
    <row r="96" spans="1:12">
      <c r="A96" s="184" t="s">
        <v>321</v>
      </c>
      <c r="B96" s="185">
        <v>6</v>
      </c>
      <c r="C96" s="185">
        <v>1094</v>
      </c>
      <c r="D96" s="185">
        <v>207</v>
      </c>
      <c r="E96" s="185">
        <v>13004</v>
      </c>
      <c r="F96" s="185">
        <v>2</v>
      </c>
      <c r="G96" s="185">
        <v>1529</v>
      </c>
      <c r="H96" s="185">
        <v>23</v>
      </c>
      <c r="I96" s="185">
        <v>5</v>
      </c>
      <c r="J96" s="185">
        <v>46</v>
      </c>
      <c r="K96" s="185">
        <v>13</v>
      </c>
      <c r="L96" s="178">
        <v>15929</v>
      </c>
    </row>
    <row r="97" spans="1:12">
      <c r="A97" s="184" t="s">
        <v>314</v>
      </c>
      <c r="B97" s="185"/>
      <c r="C97" s="185">
        <v>450</v>
      </c>
      <c r="D97" s="185">
        <v>156</v>
      </c>
      <c r="E97" s="185">
        <v>2926</v>
      </c>
      <c r="F97" s="185">
        <v>7</v>
      </c>
      <c r="G97" s="185">
        <v>409</v>
      </c>
      <c r="H97" s="185">
        <v>2</v>
      </c>
      <c r="I97" s="185">
        <v>8</v>
      </c>
      <c r="J97" s="185">
        <v>39</v>
      </c>
      <c r="K97" s="185">
        <v>20</v>
      </c>
      <c r="L97" s="178">
        <v>4017</v>
      </c>
    </row>
    <row r="98" spans="1:12">
      <c r="A98" s="184" t="s">
        <v>237</v>
      </c>
      <c r="B98" s="185">
        <v>4</v>
      </c>
      <c r="C98" s="185">
        <v>848</v>
      </c>
      <c r="D98" s="185">
        <v>1275</v>
      </c>
      <c r="E98" s="185">
        <v>9790</v>
      </c>
      <c r="F98" s="185">
        <v>11</v>
      </c>
      <c r="G98" s="185">
        <v>1222</v>
      </c>
      <c r="H98" s="185">
        <v>32</v>
      </c>
      <c r="I98" s="185">
        <v>13</v>
      </c>
      <c r="J98" s="185">
        <v>92</v>
      </c>
      <c r="K98" s="185">
        <v>30</v>
      </c>
      <c r="L98" s="178">
        <v>13317</v>
      </c>
    </row>
    <row r="99" spans="1:12">
      <c r="A99" s="184" t="s">
        <v>238</v>
      </c>
      <c r="B99" s="185">
        <v>2</v>
      </c>
      <c r="C99" s="185">
        <v>156</v>
      </c>
      <c r="D99" s="185">
        <v>20</v>
      </c>
      <c r="E99" s="185">
        <v>1501</v>
      </c>
      <c r="F99" s="185">
        <v>6</v>
      </c>
      <c r="G99" s="185">
        <v>229</v>
      </c>
      <c r="H99" s="185">
        <v>1</v>
      </c>
      <c r="I99" s="185"/>
      <c r="J99" s="185">
        <v>4</v>
      </c>
      <c r="K99" s="185">
        <v>1</v>
      </c>
      <c r="L99" s="178">
        <v>1920</v>
      </c>
    </row>
    <row r="100" spans="1:12">
      <c r="A100" s="184" t="s">
        <v>239</v>
      </c>
      <c r="B100" s="185">
        <v>6</v>
      </c>
      <c r="C100" s="185">
        <v>390</v>
      </c>
      <c r="D100" s="185">
        <v>66</v>
      </c>
      <c r="E100" s="185">
        <v>4316</v>
      </c>
      <c r="F100" s="185">
        <v>4</v>
      </c>
      <c r="G100" s="185">
        <v>677</v>
      </c>
      <c r="H100" s="185">
        <v>15</v>
      </c>
      <c r="I100" s="185">
        <v>5</v>
      </c>
      <c r="J100" s="185">
        <v>19</v>
      </c>
      <c r="K100" s="185">
        <v>15</v>
      </c>
      <c r="L100" s="178">
        <v>5513</v>
      </c>
    </row>
    <row r="101" spans="1:12">
      <c r="A101" s="184" t="s">
        <v>325</v>
      </c>
      <c r="B101" s="185">
        <v>18</v>
      </c>
      <c r="C101" s="185">
        <v>816</v>
      </c>
      <c r="D101" s="185">
        <v>130</v>
      </c>
      <c r="E101" s="185">
        <v>7897</v>
      </c>
      <c r="F101" s="185">
        <v>10</v>
      </c>
      <c r="G101" s="185">
        <v>1081</v>
      </c>
      <c r="H101" s="185">
        <v>31</v>
      </c>
      <c r="I101" s="185">
        <v>9</v>
      </c>
      <c r="J101" s="185">
        <v>44</v>
      </c>
      <c r="K101" s="185">
        <v>49</v>
      </c>
      <c r="L101" s="178">
        <v>10085</v>
      </c>
    </row>
    <row r="102" spans="1:12">
      <c r="A102" s="184" t="s">
        <v>326</v>
      </c>
      <c r="B102" s="185">
        <v>1</v>
      </c>
      <c r="C102" s="185">
        <v>18</v>
      </c>
      <c r="D102" s="185">
        <v>1</v>
      </c>
      <c r="E102" s="185">
        <v>206</v>
      </c>
      <c r="F102" s="185">
        <v>14</v>
      </c>
      <c r="G102" s="185">
        <v>21</v>
      </c>
      <c r="H102" s="185"/>
      <c r="I102" s="185"/>
      <c r="J102" s="185">
        <v>1</v>
      </c>
      <c r="K102" s="185"/>
      <c r="L102" s="178">
        <v>262</v>
      </c>
    </row>
    <row r="103" spans="1:12">
      <c r="A103" s="184" t="s">
        <v>327</v>
      </c>
      <c r="B103" s="185">
        <v>1</v>
      </c>
      <c r="C103" s="185">
        <v>47</v>
      </c>
      <c r="D103" s="185">
        <v>2</v>
      </c>
      <c r="E103" s="185">
        <v>262</v>
      </c>
      <c r="F103" s="185">
        <v>5</v>
      </c>
      <c r="G103" s="185">
        <v>18</v>
      </c>
      <c r="H103" s="185">
        <v>1</v>
      </c>
      <c r="I103" s="185"/>
      <c r="J103" s="185">
        <v>1</v>
      </c>
      <c r="K103" s="185"/>
      <c r="L103" s="178">
        <v>337</v>
      </c>
    </row>
    <row r="104" spans="1:12">
      <c r="A104" s="184" t="s">
        <v>240</v>
      </c>
      <c r="B104" s="185">
        <v>2</v>
      </c>
      <c r="C104" s="185">
        <v>114</v>
      </c>
      <c r="D104" s="185">
        <v>11</v>
      </c>
      <c r="E104" s="185">
        <v>1136</v>
      </c>
      <c r="F104" s="185">
        <v>6</v>
      </c>
      <c r="G104" s="185">
        <v>194</v>
      </c>
      <c r="H104" s="185">
        <v>3</v>
      </c>
      <c r="I104" s="185"/>
      <c r="J104" s="185">
        <v>18</v>
      </c>
      <c r="K104" s="185">
        <v>7</v>
      </c>
      <c r="L104" s="178">
        <v>1491</v>
      </c>
    </row>
    <row r="105" spans="1:12">
      <c r="A105" s="184" t="s">
        <v>242</v>
      </c>
      <c r="B105" s="185"/>
      <c r="C105" s="185">
        <v>78</v>
      </c>
      <c r="D105" s="185">
        <v>17</v>
      </c>
      <c r="E105" s="185">
        <v>1077</v>
      </c>
      <c r="F105" s="185">
        <v>4</v>
      </c>
      <c r="G105" s="185">
        <v>150</v>
      </c>
      <c r="H105" s="185">
        <v>5</v>
      </c>
      <c r="I105" s="185"/>
      <c r="J105" s="185">
        <v>1</v>
      </c>
      <c r="K105" s="185"/>
      <c r="L105" s="178">
        <v>1332</v>
      </c>
    </row>
    <row r="106" spans="1:12">
      <c r="A106" s="184" t="s">
        <v>241</v>
      </c>
      <c r="B106" s="185"/>
      <c r="C106" s="185">
        <v>318</v>
      </c>
      <c r="D106" s="185">
        <v>41</v>
      </c>
      <c r="E106" s="185">
        <v>2764</v>
      </c>
      <c r="F106" s="185">
        <v>10</v>
      </c>
      <c r="G106" s="185">
        <v>366</v>
      </c>
      <c r="H106" s="185">
        <v>19</v>
      </c>
      <c r="I106" s="185">
        <v>5</v>
      </c>
      <c r="J106" s="185">
        <v>58</v>
      </c>
      <c r="K106" s="185">
        <v>41</v>
      </c>
      <c r="L106" s="178">
        <v>3622</v>
      </c>
    </row>
    <row r="107" spans="1:12">
      <c r="A107" s="184" t="s">
        <v>243</v>
      </c>
      <c r="B107" s="185">
        <v>2</v>
      </c>
      <c r="C107" s="185">
        <v>69</v>
      </c>
      <c r="D107" s="185">
        <v>7</v>
      </c>
      <c r="E107" s="185">
        <v>503</v>
      </c>
      <c r="F107" s="185">
        <v>4</v>
      </c>
      <c r="G107" s="185">
        <v>83</v>
      </c>
      <c r="H107" s="185">
        <v>4</v>
      </c>
      <c r="I107" s="185">
        <v>1</v>
      </c>
      <c r="J107" s="185"/>
      <c r="K107" s="185"/>
      <c r="L107" s="178">
        <v>673</v>
      </c>
    </row>
    <row r="108" spans="1:12">
      <c r="A108" s="184" t="s">
        <v>244</v>
      </c>
      <c r="B108" s="185"/>
      <c r="C108" s="185">
        <v>98</v>
      </c>
      <c r="D108" s="185">
        <v>18</v>
      </c>
      <c r="E108" s="185">
        <v>893</v>
      </c>
      <c r="F108" s="185">
        <v>4</v>
      </c>
      <c r="G108" s="185">
        <v>113</v>
      </c>
      <c r="H108" s="185">
        <v>6</v>
      </c>
      <c r="I108" s="185">
        <v>6</v>
      </c>
      <c r="J108" s="185">
        <v>7</v>
      </c>
      <c r="K108" s="185">
        <v>10</v>
      </c>
      <c r="L108" s="178">
        <v>1155</v>
      </c>
    </row>
    <row r="109" spans="1:12">
      <c r="A109" s="184" t="s">
        <v>315</v>
      </c>
      <c r="B109" s="185">
        <v>3</v>
      </c>
      <c r="C109" s="185">
        <v>751</v>
      </c>
      <c r="D109" s="185">
        <v>156</v>
      </c>
      <c r="E109" s="185">
        <v>5798</v>
      </c>
      <c r="F109" s="185">
        <v>5</v>
      </c>
      <c r="G109" s="185">
        <v>755</v>
      </c>
      <c r="H109" s="185">
        <v>16</v>
      </c>
      <c r="I109" s="185">
        <v>25</v>
      </c>
      <c r="J109" s="185">
        <v>34</v>
      </c>
      <c r="K109" s="185">
        <v>24</v>
      </c>
      <c r="L109" s="178">
        <v>7567</v>
      </c>
    </row>
    <row r="110" spans="1:12">
      <c r="A110" s="184" t="s">
        <v>776</v>
      </c>
      <c r="B110" s="185"/>
      <c r="C110" s="185">
        <v>2</v>
      </c>
      <c r="D110" s="185"/>
      <c r="E110" s="185">
        <v>4</v>
      </c>
      <c r="F110" s="185"/>
      <c r="G110" s="185">
        <v>1</v>
      </c>
      <c r="H110" s="185"/>
      <c r="I110" s="185"/>
      <c r="J110" s="185"/>
      <c r="K110" s="185"/>
      <c r="L110" s="178">
        <v>7</v>
      </c>
    </row>
    <row r="111" spans="1:12" s="19" customFormat="1">
      <c r="A111" s="186" t="s">
        <v>172</v>
      </c>
      <c r="B111" s="178">
        <v>407</v>
      </c>
      <c r="C111" s="178">
        <v>21405</v>
      </c>
      <c r="D111" s="178">
        <v>5080</v>
      </c>
      <c r="E111" s="178">
        <v>211843</v>
      </c>
      <c r="F111" s="178">
        <v>480</v>
      </c>
      <c r="G111" s="178">
        <v>26818</v>
      </c>
      <c r="H111" s="178">
        <v>569</v>
      </c>
      <c r="I111" s="178">
        <v>279</v>
      </c>
      <c r="J111" s="178">
        <v>1371</v>
      </c>
      <c r="K111" s="178">
        <v>763</v>
      </c>
      <c r="L111" s="178">
        <v>269015</v>
      </c>
    </row>
    <row r="112" spans="1:12" s="97" customFormat="1">
      <c r="A112" s="97" t="s">
        <v>965</v>
      </c>
    </row>
    <row r="113" spans="1:13" ht="17.25" customHeight="1">
      <c r="A113" s="934" t="s">
        <v>1067</v>
      </c>
      <c r="B113" s="934"/>
      <c r="C113" s="934"/>
      <c r="D113" s="934"/>
      <c r="E113" s="934"/>
      <c r="F113" s="934"/>
      <c r="G113" s="934"/>
      <c r="H113" s="934"/>
      <c r="I113" s="934"/>
      <c r="J113" s="86"/>
      <c r="K113" s="86"/>
      <c r="L113" s="86"/>
    </row>
    <row r="114" spans="1:13">
      <c r="A114" s="19"/>
      <c r="D114" s="74"/>
      <c r="E114" s="74"/>
      <c r="F114" s="74"/>
      <c r="G114" s="74"/>
      <c r="H114" s="74"/>
      <c r="I114" s="74"/>
      <c r="J114" s="74"/>
      <c r="K114" s="74"/>
      <c r="L114" s="89"/>
      <c r="M114" s="74"/>
    </row>
    <row r="115" spans="1:13" s="88" customFormat="1" ht="51">
      <c r="A115" s="90" t="s">
        <v>211</v>
      </c>
      <c r="B115" s="90" t="s">
        <v>739</v>
      </c>
      <c r="C115" s="90" t="s">
        <v>768</v>
      </c>
      <c r="D115" s="90" t="s">
        <v>846</v>
      </c>
      <c r="E115" s="90" t="s">
        <v>769</v>
      </c>
      <c r="F115" s="90" t="s">
        <v>770</v>
      </c>
      <c r="G115" s="90" t="s">
        <v>771</v>
      </c>
      <c r="H115" s="90" t="s">
        <v>847</v>
      </c>
      <c r="I115" s="90" t="s">
        <v>848</v>
      </c>
      <c r="J115" s="90" t="s">
        <v>772</v>
      </c>
      <c r="K115" s="90" t="s">
        <v>773</v>
      </c>
      <c r="L115" s="90" t="s">
        <v>261</v>
      </c>
    </row>
    <row r="116" spans="1:13">
      <c r="A116" s="214" t="s">
        <v>212</v>
      </c>
      <c r="B116" s="215">
        <v>1</v>
      </c>
      <c r="C116" s="215">
        <v>11</v>
      </c>
      <c r="D116" s="215">
        <v>3</v>
      </c>
      <c r="E116" s="215">
        <v>153</v>
      </c>
      <c r="F116" s="215"/>
      <c r="G116" s="215">
        <v>22</v>
      </c>
      <c r="H116" s="215"/>
      <c r="I116" s="215"/>
      <c r="J116" s="215"/>
      <c r="K116" s="215"/>
      <c r="L116" s="209">
        <v>190</v>
      </c>
    </row>
    <row r="117" spans="1:13">
      <c r="A117" s="184" t="s">
        <v>213</v>
      </c>
      <c r="B117" s="185">
        <v>1</v>
      </c>
      <c r="C117" s="185">
        <v>81</v>
      </c>
      <c r="D117" s="185">
        <v>6</v>
      </c>
      <c r="E117" s="185">
        <v>900</v>
      </c>
      <c r="F117" s="185">
        <v>2</v>
      </c>
      <c r="G117" s="185">
        <v>128</v>
      </c>
      <c r="H117" s="185">
        <v>6</v>
      </c>
      <c r="I117" s="185"/>
      <c r="J117" s="185">
        <v>1</v>
      </c>
      <c r="K117" s="185">
        <v>1</v>
      </c>
      <c r="L117" s="178">
        <v>1126</v>
      </c>
    </row>
    <row r="118" spans="1:13">
      <c r="A118" s="184" t="s">
        <v>214</v>
      </c>
      <c r="B118" s="185">
        <v>4</v>
      </c>
      <c r="C118" s="185">
        <v>606</v>
      </c>
      <c r="D118" s="185">
        <v>106</v>
      </c>
      <c r="E118" s="185">
        <v>6746</v>
      </c>
      <c r="F118" s="185">
        <v>9</v>
      </c>
      <c r="G118" s="185">
        <v>895</v>
      </c>
      <c r="H118" s="185">
        <v>12</v>
      </c>
      <c r="I118" s="185">
        <v>7</v>
      </c>
      <c r="J118" s="185">
        <v>26</v>
      </c>
      <c r="K118" s="185">
        <v>13</v>
      </c>
      <c r="L118" s="178">
        <v>8424</v>
      </c>
    </row>
    <row r="119" spans="1:13">
      <c r="A119" s="184" t="s">
        <v>215</v>
      </c>
      <c r="B119" s="185">
        <v>31</v>
      </c>
      <c r="C119" s="185">
        <v>1103</v>
      </c>
      <c r="D119" s="185">
        <v>215</v>
      </c>
      <c r="E119" s="185">
        <v>10321</v>
      </c>
      <c r="F119" s="185">
        <v>14</v>
      </c>
      <c r="G119" s="185">
        <v>1338</v>
      </c>
      <c r="H119" s="185">
        <v>33</v>
      </c>
      <c r="I119" s="185">
        <v>9</v>
      </c>
      <c r="J119" s="185">
        <v>79</v>
      </c>
      <c r="K119" s="185">
        <v>37</v>
      </c>
      <c r="L119" s="178">
        <v>13180</v>
      </c>
    </row>
    <row r="120" spans="1:13">
      <c r="A120" s="184" t="s">
        <v>316</v>
      </c>
      <c r="B120" s="185">
        <v>1</v>
      </c>
      <c r="C120" s="185">
        <v>42</v>
      </c>
      <c r="D120" s="185">
        <v>3</v>
      </c>
      <c r="E120" s="185">
        <v>153</v>
      </c>
      <c r="F120" s="185">
        <v>5</v>
      </c>
      <c r="G120" s="185">
        <v>21</v>
      </c>
      <c r="H120" s="185">
        <v>1</v>
      </c>
      <c r="I120" s="185"/>
      <c r="J120" s="185">
        <v>2</v>
      </c>
      <c r="K120" s="185">
        <v>1</v>
      </c>
      <c r="L120" s="178">
        <v>229</v>
      </c>
    </row>
    <row r="121" spans="1:13">
      <c r="A121" s="184" t="s">
        <v>317</v>
      </c>
      <c r="B121" s="185"/>
      <c r="C121" s="185">
        <v>753</v>
      </c>
      <c r="D121" s="185">
        <v>90</v>
      </c>
      <c r="E121" s="185">
        <v>6271</v>
      </c>
      <c r="F121" s="185">
        <v>4</v>
      </c>
      <c r="G121" s="185">
        <v>617</v>
      </c>
      <c r="H121" s="185">
        <v>29</v>
      </c>
      <c r="I121" s="185">
        <v>9</v>
      </c>
      <c r="J121" s="185">
        <v>21</v>
      </c>
      <c r="K121" s="185">
        <v>6</v>
      </c>
      <c r="L121" s="178">
        <v>7800</v>
      </c>
    </row>
    <row r="122" spans="1:13">
      <c r="A122" s="184" t="s">
        <v>216</v>
      </c>
      <c r="B122" s="185">
        <v>1</v>
      </c>
      <c r="C122" s="185">
        <v>142</v>
      </c>
      <c r="D122" s="185">
        <v>30</v>
      </c>
      <c r="E122" s="185">
        <v>1693</v>
      </c>
      <c r="F122" s="185">
        <v>14</v>
      </c>
      <c r="G122" s="185">
        <v>308</v>
      </c>
      <c r="H122" s="185">
        <v>5</v>
      </c>
      <c r="I122" s="185"/>
      <c r="J122" s="185">
        <v>10</v>
      </c>
      <c r="K122" s="185">
        <v>5</v>
      </c>
      <c r="L122" s="178">
        <v>2208</v>
      </c>
    </row>
    <row r="123" spans="1:13">
      <c r="A123" s="184" t="s">
        <v>217</v>
      </c>
      <c r="B123" s="185">
        <v>3</v>
      </c>
      <c r="C123" s="185">
        <v>439</v>
      </c>
      <c r="D123" s="185">
        <v>77</v>
      </c>
      <c r="E123" s="185">
        <v>4265</v>
      </c>
      <c r="F123" s="185">
        <v>11</v>
      </c>
      <c r="G123" s="185">
        <v>624</v>
      </c>
      <c r="H123" s="185">
        <v>10</v>
      </c>
      <c r="I123" s="185">
        <v>17</v>
      </c>
      <c r="J123" s="185">
        <v>41</v>
      </c>
      <c r="K123" s="185">
        <v>33</v>
      </c>
      <c r="L123" s="178">
        <v>5520</v>
      </c>
    </row>
    <row r="124" spans="1:13">
      <c r="A124" s="184" t="s">
        <v>318</v>
      </c>
      <c r="B124" s="185">
        <v>2</v>
      </c>
      <c r="C124" s="185">
        <v>391</v>
      </c>
      <c r="D124" s="185">
        <v>84</v>
      </c>
      <c r="E124" s="185">
        <v>5496</v>
      </c>
      <c r="F124" s="185">
        <v>5</v>
      </c>
      <c r="G124" s="185">
        <v>699</v>
      </c>
      <c r="H124" s="185">
        <v>25</v>
      </c>
      <c r="I124" s="185">
        <v>3</v>
      </c>
      <c r="J124" s="185">
        <v>14</v>
      </c>
      <c r="K124" s="185">
        <v>14</v>
      </c>
      <c r="L124" s="178">
        <v>6733</v>
      </c>
    </row>
    <row r="125" spans="1:13">
      <c r="A125" s="184" t="s">
        <v>218</v>
      </c>
      <c r="B125" s="185">
        <v>1</v>
      </c>
      <c r="C125" s="185">
        <v>77</v>
      </c>
      <c r="D125" s="185">
        <v>4</v>
      </c>
      <c r="E125" s="185">
        <v>596</v>
      </c>
      <c r="F125" s="185">
        <v>2</v>
      </c>
      <c r="G125" s="185">
        <v>85</v>
      </c>
      <c r="H125" s="185">
        <v>2</v>
      </c>
      <c r="I125" s="185"/>
      <c r="J125" s="185"/>
      <c r="K125" s="185">
        <v>1</v>
      </c>
      <c r="L125" s="178">
        <v>768</v>
      </c>
    </row>
    <row r="126" spans="1:13">
      <c r="A126" s="184" t="s">
        <v>219</v>
      </c>
      <c r="B126" s="185">
        <v>1</v>
      </c>
      <c r="C126" s="185">
        <v>108</v>
      </c>
      <c r="D126" s="185">
        <v>14</v>
      </c>
      <c r="E126" s="185">
        <v>980</v>
      </c>
      <c r="F126" s="185">
        <v>19</v>
      </c>
      <c r="G126" s="185">
        <v>121</v>
      </c>
      <c r="H126" s="185">
        <v>2</v>
      </c>
      <c r="I126" s="185"/>
      <c r="J126" s="185">
        <v>5</v>
      </c>
      <c r="K126" s="185">
        <v>4</v>
      </c>
      <c r="L126" s="178">
        <v>1254</v>
      </c>
    </row>
    <row r="127" spans="1:13">
      <c r="A127" s="184" t="s">
        <v>220</v>
      </c>
      <c r="B127" s="185"/>
      <c r="C127" s="185">
        <v>601</v>
      </c>
      <c r="D127" s="185">
        <v>54</v>
      </c>
      <c r="E127" s="185">
        <v>3431</v>
      </c>
      <c r="F127" s="185">
        <v>5</v>
      </c>
      <c r="G127" s="185">
        <v>425</v>
      </c>
      <c r="H127" s="185">
        <v>13</v>
      </c>
      <c r="I127" s="185">
        <v>1</v>
      </c>
      <c r="J127" s="185">
        <v>4</v>
      </c>
      <c r="K127" s="185">
        <v>1</v>
      </c>
      <c r="L127" s="178">
        <v>4535</v>
      </c>
    </row>
    <row r="128" spans="1:13">
      <c r="A128" s="184" t="s">
        <v>221</v>
      </c>
      <c r="B128" s="185">
        <v>1</v>
      </c>
      <c r="C128" s="185">
        <v>53</v>
      </c>
      <c r="D128" s="185">
        <v>2</v>
      </c>
      <c r="E128" s="185">
        <v>209</v>
      </c>
      <c r="F128" s="185">
        <v>4</v>
      </c>
      <c r="G128" s="185">
        <v>29</v>
      </c>
      <c r="H128" s="185"/>
      <c r="I128" s="185">
        <v>1</v>
      </c>
      <c r="J128" s="185">
        <v>6</v>
      </c>
      <c r="K128" s="185">
        <v>2</v>
      </c>
      <c r="L128" s="178">
        <v>307</v>
      </c>
    </row>
    <row r="129" spans="1:12">
      <c r="A129" s="184" t="s">
        <v>222</v>
      </c>
      <c r="B129" s="185">
        <v>1</v>
      </c>
      <c r="C129" s="185">
        <v>128</v>
      </c>
      <c r="D129" s="185">
        <v>11</v>
      </c>
      <c r="E129" s="185">
        <v>497</v>
      </c>
      <c r="F129" s="185">
        <v>18</v>
      </c>
      <c r="G129" s="185">
        <v>77</v>
      </c>
      <c r="H129" s="185">
        <v>5</v>
      </c>
      <c r="I129" s="185">
        <v>2</v>
      </c>
      <c r="J129" s="185">
        <v>9</v>
      </c>
      <c r="K129" s="185">
        <v>2</v>
      </c>
      <c r="L129" s="178">
        <v>750</v>
      </c>
    </row>
    <row r="130" spans="1:12">
      <c r="A130" s="184" t="s">
        <v>319</v>
      </c>
      <c r="B130" s="185">
        <v>1</v>
      </c>
      <c r="C130" s="185">
        <v>48</v>
      </c>
      <c r="D130" s="185">
        <v>1</v>
      </c>
      <c r="E130" s="185">
        <v>278</v>
      </c>
      <c r="F130" s="185"/>
      <c r="G130" s="185">
        <v>54</v>
      </c>
      <c r="H130" s="185">
        <v>5</v>
      </c>
      <c r="I130" s="185"/>
      <c r="J130" s="185">
        <v>1</v>
      </c>
      <c r="K130" s="185"/>
      <c r="L130" s="178">
        <v>388</v>
      </c>
    </row>
    <row r="131" spans="1:12">
      <c r="A131" s="184" t="s">
        <v>310</v>
      </c>
      <c r="B131" s="185">
        <v>15</v>
      </c>
      <c r="C131" s="185">
        <v>903</v>
      </c>
      <c r="D131" s="185">
        <v>285</v>
      </c>
      <c r="E131" s="185">
        <v>12312</v>
      </c>
      <c r="F131" s="185">
        <v>19</v>
      </c>
      <c r="G131" s="185">
        <v>1875</v>
      </c>
      <c r="H131" s="185">
        <v>27</v>
      </c>
      <c r="I131" s="185">
        <v>18</v>
      </c>
      <c r="J131" s="185">
        <v>7</v>
      </c>
      <c r="K131" s="185">
        <v>32</v>
      </c>
      <c r="L131" s="178">
        <v>15493</v>
      </c>
    </row>
    <row r="132" spans="1:12">
      <c r="A132" s="184" t="s">
        <v>223</v>
      </c>
      <c r="B132" s="185">
        <v>2</v>
      </c>
      <c r="C132" s="185">
        <v>230</v>
      </c>
      <c r="D132" s="185">
        <v>34</v>
      </c>
      <c r="E132" s="185">
        <v>1835</v>
      </c>
      <c r="F132" s="185">
        <v>4</v>
      </c>
      <c r="G132" s="185">
        <v>191</v>
      </c>
      <c r="H132" s="185">
        <v>4</v>
      </c>
      <c r="I132" s="185">
        <v>7</v>
      </c>
      <c r="J132" s="185">
        <v>23</v>
      </c>
      <c r="K132" s="185">
        <v>21</v>
      </c>
      <c r="L132" s="178">
        <v>2351</v>
      </c>
    </row>
    <row r="133" spans="1:12">
      <c r="A133" s="184" t="s">
        <v>224</v>
      </c>
      <c r="B133" s="185"/>
      <c r="C133" s="185">
        <v>45</v>
      </c>
      <c r="D133" s="185">
        <v>4</v>
      </c>
      <c r="E133" s="185">
        <v>260</v>
      </c>
      <c r="F133" s="185">
        <v>3</v>
      </c>
      <c r="G133" s="185">
        <v>63</v>
      </c>
      <c r="H133" s="185">
        <v>2</v>
      </c>
      <c r="I133" s="185"/>
      <c r="J133" s="185"/>
      <c r="K133" s="185"/>
      <c r="L133" s="178">
        <v>377</v>
      </c>
    </row>
    <row r="134" spans="1:12">
      <c r="A134" s="184" t="s">
        <v>225</v>
      </c>
      <c r="B134" s="185"/>
      <c r="C134" s="185">
        <v>93</v>
      </c>
      <c r="D134" s="185">
        <v>13</v>
      </c>
      <c r="E134" s="185">
        <v>1048</v>
      </c>
      <c r="F134" s="185">
        <v>9</v>
      </c>
      <c r="G134" s="185">
        <v>134</v>
      </c>
      <c r="H134" s="185">
        <v>3</v>
      </c>
      <c r="I134" s="185">
        <v>1</v>
      </c>
      <c r="J134" s="185">
        <v>1</v>
      </c>
      <c r="K134" s="185"/>
      <c r="L134" s="178">
        <v>1302</v>
      </c>
    </row>
    <row r="135" spans="1:12">
      <c r="A135" s="184" t="s">
        <v>311</v>
      </c>
      <c r="B135" s="185">
        <v>27</v>
      </c>
      <c r="C135" s="185">
        <v>897</v>
      </c>
      <c r="D135" s="185">
        <v>174</v>
      </c>
      <c r="E135" s="185">
        <v>9131</v>
      </c>
      <c r="F135" s="185">
        <v>6</v>
      </c>
      <c r="G135" s="185">
        <v>1101</v>
      </c>
      <c r="H135" s="185">
        <v>20</v>
      </c>
      <c r="I135" s="185">
        <v>2</v>
      </c>
      <c r="J135" s="185">
        <v>66</v>
      </c>
      <c r="K135" s="185">
        <v>27</v>
      </c>
      <c r="L135" s="178">
        <v>11451</v>
      </c>
    </row>
    <row r="136" spans="1:12">
      <c r="A136" s="184" t="s">
        <v>312</v>
      </c>
      <c r="B136" s="185">
        <v>4</v>
      </c>
      <c r="C136" s="185">
        <v>870</v>
      </c>
      <c r="D136" s="185">
        <v>174</v>
      </c>
      <c r="E136" s="185">
        <v>8418</v>
      </c>
      <c r="F136" s="185">
        <v>12</v>
      </c>
      <c r="G136" s="185">
        <v>1143</v>
      </c>
      <c r="H136" s="185">
        <v>11</v>
      </c>
      <c r="I136" s="185">
        <v>8</v>
      </c>
      <c r="J136" s="185">
        <v>66</v>
      </c>
      <c r="K136" s="185">
        <v>19</v>
      </c>
      <c r="L136" s="178">
        <v>10725</v>
      </c>
    </row>
    <row r="137" spans="1:12">
      <c r="A137" s="184" t="s">
        <v>226</v>
      </c>
      <c r="B137" s="185">
        <v>1</v>
      </c>
      <c r="C137" s="185">
        <v>60</v>
      </c>
      <c r="D137" s="185">
        <v>3</v>
      </c>
      <c r="E137" s="185">
        <v>458</v>
      </c>
      <c r="F137" s="185">
        <v>14</v>
      </c>
      <c r="G137" s="185">
        <v>74</v>
      </c>
      <c r="H137" s="185">
        <v>1</v>
      </c>
      <c r="I137" s="185"/>
      <c r="J137" s="185"/>
      <c r="K137" s="185"/>
      <c r="L137" s="178">
        <v>611</v>
      </c>
    </row>
    <row r="138" spans="1:12">
      <c r="A138" s="184" t="s">
        <v>320</v>
      </c>
      <c r="B138" s="185">
        <v>3</v>
      </c>
      <c r="C138" s="185">
        <v>687</v>
      </c>
      <c r="D138" s="185">
        <v>129</v>
      </c>
      <c r="E138" s="185">
        <v>7945</v>
      </c>
      <c r="F138" s="185">
        <v>47</v>
      </c>
      <c r="G138" s="185">
        <v>931</v>
      </c>
      <c r="H138" s="185">
        <v>24</v>
      </c>
      <c r="I138" s="185">
        <v>20</v>
      </c>
      <c r="J138" s="185">
        <v>78</v>
      </c>
      <c r="K138" s="185">
        <v>58</v>
      </c>
      <c r="L138" s="178">
        <v>9922</v>
      </c>
    </row>
    <row r="139" spans="1:12">
      <c r="A139" s="184" t="s">
        <v>227</v>
      </c>
      <c r="B139" s="185">
        <v>2</v>
      </c>
      <c r="C139" s="185">
        <v>127</v>
      </c>
      <c r="D139" s="185">
        <v>11</v>
      </c>
      <c r="E139" s="185">
        <v>1031</v>
      </c>
      <c r="F139" s="185">
        <v>33</v>
      </c>
      <c r="G139" s="185">
        <v>128</v>
      </c>
      <c r="H139" s="185"/>
      <c r="I139" s="185"/>
      <c r="J139" s="185"/>
      <c r="K139" s="185"/>
      <c r="L139" s="178">
        <v>1332</v>
      </c>
    </row>
    <row r="140" spans="1:12">
      <c r="A140" s="184" t="s">
        <v>228</v>
      </c>
      <c r="B140" s="185">
        <v>3</v>
      </c>
      <c r="C140" s="185">
        <v>319</v>
      </c>
      <c r="D140" s="185">
        <v>60</v>
      </c>
      <c r="E140" s="185">
        <v>2965</v>
      </c>
      <c r="F140" s="185">
        <v>28</v>
      </c>
      <c r="G140" s="185">
        <v>425</v>
      </c>
      <c r="H140" s="185">
        <v>6</v>
      </c>
      <c r="I140" s="185">
        <v>13</v>
      </c>
      <c r="J140" s="185">
        <v>11</v>
      </c>
      <c r="K140" s="185">
        <v>11</v>
      </c>
      <c r="L140" s="178">
        <v>3841</v>
      </c>
    </row>
    <row r="141" spans="1:12">
      <c r="A141" s="184" t="s">
        <v>229</v>
      </c>
      <c r="B141" s="185">
        <v>1</v>
      </c>
      <c r="C141" s="185">
        <v>252</v>
      </c>
      <c r="D141" s="185">
        <v>25</v>
      </c>
      <c r="E141" s="185">
        <v>1977</v>
      </c>
      <c r="F141" s="185">
        <v>3</v>
      </c>
      <c r="G141" s="185">
        <v>217</v>
      </c>
      <c r="H141" s="185">
        <v>10</v>
      </c>
      <c r="I141" s="185">
        <v>3</v>
      </c>
      <c r="J141" s="185">
        <v>11</v>
      </c>
      <c r="K141" s="185">
        <v>1</v>
      </c>
      <c r="L141" s="178">
        <v>2500</v>
      </c>
    </row>
    <row r="142" spans="1:12">
      <c r="A142" s="184" t="s">
        <v>230</v>
      </c>
      <c r="B142" s="185">
        <v>1</v>
      </c>
      <c r="C142" s="185">
        <v>646</v>
      </c>
      <c r="D142" s="185">
        <v>66</v>
      </c>
      <c r="E142" s="185">
        <v>5021</v>
      </c>
      <c r="F142" s="185">
        <v>7</v>
      </c>
      <c r="G142" s="185">
        <v>539</v>
      </c>
      <c r="H142" s="185">
        <v>6</v>
      </c>
      <c r="I142" s="185">
        <v>1</v>
      </c>
      <c r="J142" s="185">
        <v>10</v>
      </c>
      <c r="K142" s="185">
        <v>6</v>
      </c>
      <c r="L142" s="178">
        <v>6303</v>
      </c>
    </row>
    <row r="143" spans="1:12">
      <c r="A143" s="184" t="s">
        <v>774</v>
      </c>
      <c r="B143" s="185">
        <v>1</v>
      </c>
      <c r="C143" s="185">
        <v>113</v>
      </c>
      <c r="D143" s="185">
        <v>12</v>
      </c>
      <c r="E143" s="185">
        <v>1017</v>
      </c>
      <c r="F143" s="185">
        <v>2</v>
      </c>
      <c r="G143" s="185">
        <v>167</v>
      </c>
      <c r="H143" s="185">
        <v>12</v>
      </c>
      <c r="I143" s="185"/>
      <c r="J143" s="185"/>
      <c r="K143" s="185"/>
      <c r="L143" s="178">
        <v>1324</v>
      </c>
    </row>
    <row r="144" spans="1:12">
      <c r="A144" s="184" t="s">
        <v>232</v>
      </c>
      <c r="B144" s="185">
        <v>1</v>
      </c>
      <c r="C144" s="185">
        <v>182</v>
      </c>
      <c r="D144" s="185">
        <v>43</v>
      </c>
      <c r="E144" s="185">
        <v>2200</v>
      </c>
      <c r="F144" s="185">
        <v>8</v>
      </c>
      <c r="G144" s="185">
        <v>367</v>
      </c>
      <c r="H144" s="185">
        <v>9</v>
      </c>
      <c r="I144" s="185"/>
      <c r="J144" s="185">
        <v>11</v>
      </c>
      <c r="K144" s="185">
        <v>3</v>
      </c>
      <c r="L144" s="178">
        <v>2824</v>
      </c>
    </row>
    <row r="145" spans="1:12">
      <c r="A145" s="184" t="s">
        <v>313</v>
      </c>
      <c r="B145" s="185">
        <v>4</v>
      </c>
      <c r="C145" s="185">
        <v>939</v>
      </c>
      <c r="D145" s="185">
        <v>259</v>
      </c>
      <c r="E145" s="185">
        <v>10381</v>
      </c>
      <c r="F145" s="185">
        <v>12</v>
      </c>
      <c r="G145" s="185">
        <v>1439</v>
      </c>
      <c r="H145" s="185">
        <v>13</v>
      </c>
      <c r="I145" s="185">
        <v>11</v>
      </c>
      <c r="J145" s="185">
        <v>54</v>
      </c>
      <c r="K145" s="185">
        <v>26</v>
      </c>
      <c r="L145" s="178">
        <v>13138</v>
      </c>
    </row>
    <row r="146" spans="1:12" s="19" customFormat="1">
      <c r="A146" s="186" t="s">
        <v>33</v>
      </c>
      <c r="B146" s="178">
        <v>236</v>
      </c>
      <c r="C146" s="178">
        <v>3366</v>
      </c>
      <c r="D146" s="178">
        <v>865</v>
      </c>
      <c r="E146" s="178">
        <v>37539</v>
      </c>
      <c r="F146" s="178">
        <v>56</v>
      </c>
      <c r="G146" s="178">
        <v>4214</v>
      </c>
      <c r="H146" s="178">
        <v>73</v>
      </c>
      <c r="I146" s="178">
        <v>79</v>
      </c>
      <c r="J146" s="178">
        <v>308</v>
      </c>
      <c r="K146" s="178">
        <v>217</v>
      </c>
      <c r="L146" s="178">
        <v>46953</v>
      </c>
    </row>
    <row r="147" spans="1:12">
      <c r="A147" s="184" t="s">
        <v>233</v>
      </c>
      <c r="B147" s="185"/>
      <c r="C147" s="185">
        <v>712</v>
      </c>
      <c r="D147" s="185">
        <v>77</v>
      </c>
      <c r="E147" s="185">
        <v>5468</v>
      </c>
      <c r="F147" s="185">
        <v>3</v>
      </c>
      <c r="G147" s="185">
        <v>605</v>
      </c>
      <c r="H147" s="185">
        <v>15</v>
      </c>
      <c r="I147" s="185">
        <v>2</v>
      </c>
      <c r="J147" s="185">
        <v>63</v>
      </c>
      <c r="K147" s="185">
        <v>26</v>
      </c>
      <c r="L147" s="178">
        <v>6971</v>
      </c>
    </row>
    <row r="148" spans="1:12">
      <c r="A148" s="184" t="s">
        <v>234</v>
      </c>
      <c r="B148" s="185">
        <v>5</v>
      </c>
      <c r="C148" s="185">
        <v>330</v>
      </c>
      <c r="D148" s="185">
        <v>35</v>
      </c>
      <c r="E148" s="185">
        <v>2545</v>
      </c>
      <c r="F148" s="185">
        <v>3</v>
      </c>
      <c r="G148" s="185">
        <v>277</v>
      </c>
      <c r="H148" s="185">
        <v>4</v>
      </c>
      <c r="I148" s="185">
        <v>2</v>
      </c>
      <c r="J148" s="185">
        <v>14</v>
      </c>
      <c r="K148" s="185">
        <v>8</v>
      </c>
      <c r="L148" s="178">
        <v>3223</v>
      </c>
    </row>
    <row r="149" spans="1:12">
      <c r="A149" s="184" t="s">
        <v>235</v>
      </c>
      <c r="B149" s="185">
        <v>11</v>
      </c>
      <c r="C149" s="185">
        <v>483</v>
      </c>
      <c r="D149" s="185">
        <v>107</v>
      </c>
      <c r="E149" s="185">
        <v>4041</v>
      </c>
      <c r="F149" s="185">
        <v>4</v>
      </c>
      <c r="G149" s="185">
        <v>560</v>
      </c>
      <c r="H149" s="185">
        <v>2</v>
      </c>
      <c r="I149" s="185">
        <v>3</v>
      </c>
      <c r="J149" s="185">
        <v>73</v>
      </c>
      <c r="K149" s="185">
        <v>19</v>
      </c>
      <c r="L149" s="178">
        <v>5303</v>
      </c>
    </row>
    <row r="150" spans="1:12">
      <c r="A150" s="184" t="s">
        <v>775</v>
      </c>
      <c r="B150" s="185">
        <v>1</v>
      </c>
      <c r="C150" s="185">
        <v>465</v>
      </c>
      <c r="D150" s="185">
        <v>37</v>
      </c>
      <c r="E150" s="185">
        <v>3172</v>
      </c>
      <c r="F150" s="185"/>
      <c r="G150" s="185">
        <v>318</v>
      </c>
      <c r="H150" s="185">
        <v>26</v>
      </c>
      <c r="I150" s="185">
        <v>3</v>
      </c>
      <c r="J150" s="185">
        <v>21</v>
      </c>
      <c r="K150" s="185">
        <v>10</v>
      </c>
      <c r="L150" s="178">
        <v>4053</v>
      </c>
    </row>
    <row r="151" spans="1:12">
      <c r="A151" s="184" t="s">
        <v>236</v>
      </c>
      <c r="B151" s="185"/>
      <c r="C151" s="185">
        <v>130</v>
      </c>
      <c r="D151" s="185">
        <v>11</v>
      </c>
      <c r="E151" s="185">
        <v>946</v>
      </c>
      <c r="F151" s="185">
        <v>2</v>
      </c>
      <c r="G151" s="185">
        <v>134</v>
      </c>
      <c r="H151" s="185">
        <v>4</v>
      </c>
      <c r="I151" s="185"/>
      <c r="J151" s="185">
        <v>4</v>
      </c>
      <c r="K151" s="185">
        <v>6</v>
      </c>
      <c r="L151" s="178">
        <v>1237</v>
      </c>
    </row>
    <row r="152" spans="1:12">
      <c r="A152" s="184" t="s">
        <v>321</v>
      </c>
      <c r="B152" s="185">
        <v>6</v>
      </c>
      <c r="C152" s="185">
        <v>1100</v>
      </c>
      <c r="D152" s="185">
        <v>215</v>
      </c>
      <c r="E152" s="185">
        <v>13140</v>
      </c>
      <c r="F152" s="185">
        <v>3</v>
      </c>
      <c r="G152" s="185">
        <v>1570</v>
      </c>
      <c r="H152" s="185">
        <v>22</v>
      </c>
      <c r="I152" s="185">
        <v>5</v>
      </c>
      <c r="J152" s="185">
        <v>48</v>
      </c>
      <c r="K152" s="185">
        <v>14</v>
      </c>
      <c r="L152" s="178">
        <v>16123</v>
      </c>
    </row>
    <row r="153" spans="1:12">
      <c r="A153" s="184" t="s">
        <v>314</v>
      </c>
      <c r="B153" s="185"/>
      <c r="C153" s="185">
        <v>441</v>
      </c>
      <c r="D153" s="185">
        <v>172</v>
      </c>
      <c r="E153" s="185">
        <v>2942</v>
      </c>
      <c r="F153" s="185">
        <v>7</v>
      </c>
      <c r="G153" s="185">
        <v>415</v>
      </c>
      <c r="H153" s="185">
        <v>2</v>
      </c>
      <c r="I153" s="185">
        <v>8</v>
      </c>
      <c r="J153" s="185">
        <v>36</v>
      </c>
      <c r="K153" s="185">
        <v>19</v>
      </c>
      <c r="L153" s="178">
        <v>4042</v>
      </c>
    </row>
    <row r="154" spans="1:12">
      <c r="A154" s="184" t="s">
        <v>237</v>
      </c>
      <c r="B154" s="185">
        <v>4</v>
      </c>
      <c r="C154" s="185">
        <v>873</v>
      </c>
      <c r="D154" s="185">
        <v>1573</v>
      </c>
      <c r="E154" s="185">
        <v>9878</v>
      </c>
      <c r="F154" s="185">
        <v>11</v>
      </c>
      <c r="G154" s="185">
        <v>1257</v>
      </c>
      <c r="H154" s="185">
        <v>32</v>
      </c>
      <c r="I154" s="185">
        <v>16</v>
      </c>
      <c r="J154" s="185">
        <v>95</v>
      </c>
      <c r="K154" s="185">
        <v>33</v>
      </c>
      <c r="L154" s="178">
        <v>13772</v>
      </c>
    </row>
    <row r="155" spans="1:12">
      <c r="A155" s="184" t="s">
        <v>238</v>
      </c>
      <c r="B155" s="185">
        <v>2</v>
      </c>
      <c r="C155" s="185">
        <v>152</v>
      </c>
      <c r="D155" s="185">
        <v>20</v>
      </c>
      <c r="E155" s="185">
        <v>1530</v>
      </c>
      <c r="F155" s="185">
        <v>6</v>
      </c>
      <c r="G155" s="185">
        <v>220</v>
      </c>
      <c r="H155" s="185">
        <v>2</v>
      </c>
      <c r="I155" s="185"/>
      <c r="J155" s="185">
        <v>2</v>
      </c>
      <c r="K155" s="185">
        <v>1</v>
      </c>
      <c r="L155" s="178">
        <v>1935</v>
      </c>
    </row>
    <row r="156" spans="1:12">
      <c r="A156" s="184" t="s">
        <v>239</v>
      </c>
      <c r="B156" s="185">
        <v>6</v>
      </c>
      <c r="C156" s="185">
        <v>389</v>
      </c>
      <c r="D156" s="185">
        <v>72</v>
      </c>
      <c r="E156" s="185">
        <v>4370</v>
      </c>
      <c r="F156" s="185">
        <v>4</v>
      </c>
      <c r="G156" s="185">
        <v>689</v>
      </c>
      <c r="H156" s="185">
        <v>15</v>
      </c>
      <c r="I156" s="185">
        <v>5</v>
      </c>
      <c r="J156" s="185">
        <v>19</v>
      </c>
      <c r="K156" s="185">
        <v>13</v>
      </c>
      <c r="L156" s="178">
        <v>5582</v>
      </c>
    </row>
    <row r="157" spans="1:12">
      <c r="A157" s="184" t="s">
        <v>325</v>
      </c>
      <c r="B157" s="185">
        <v>17</v>
      </c>
      <c r="C157" s="185">
        <v>804</v>
      </c>
      <c r="D157" s="185">
        <v>125</v>
      </c>
      <c r="E157" s="185">
        <v>8095</v>
      </c>
      <c r="F157" s="185">
        <v>10</v>
      </c>
      <c r="G157" s="185">
        <v>1111</v>
      </c>
      <c r="H157" s="185">
        <v>31</v>
      </c>
      <c r="I157" s="185">
        <v>10</v>
      </c>
      <c r="J157" s="185">
        <v>45</v>
      </c>
      <c r="K157" s="185">
        <v>45</v>
      </c>
      <c r="L157" s="178">
        <v>10293</v>
      </c>
    </row>
    <row r="158" spans="1:12">
      <c r="A158" s="184" t="s">
        <v>326</v>
      </c>
      <c r="B158" s="185">
        <v>1</v>
      </c>
      <c r="C158" s="185">
        <v>19</v>
      </c>
      <c r="D158" s="185">
        <v>2</v>
      </c>
      <c r="E158" s="185">
        <v>197</v>
      </c>
      <c r="F158" s="185">
        <v>13</v>
      </c>
      <c r="G158" s="185">
        <v>22</v>
      </c>
      <c r="H158" s="185"/>
      <c r="I158" s="185"/>
      <c r="J158" s="185">
        <v>1</v>
      </c>
      <c r="K158" s="185"/>
      <c r="L158" s="178">
        <v>255</v>
      </c>
    </row>
    <row r="159" spans="1:12">
      <c r="A159" s="184" t="s">
        <v>327</v>
      </c>
      <c r="B159" s="185">
        <v>1</v>
      </c>
      <c r="C159" s="185">
        <v>47</v>
      </c>
      <c r="D159" s="185">
        <v>2</v>
      </c>
      <c r="E159" s="185">
        <v>260</v>
      </c>
      <c r="F159" s="185">
        <v>5</v>
      </c>
      <c r="G159" s="185">
        <v>16</v>
      </c>
      <c r="H159" s="185">
        <v>2</v>
      </c>
      <c r="I159" s="185"/>
      <c r="J159" s="185">
        <v>1</v>
      </c>
      <c r="K159" s="185"/>
      <c r="L159" s="178">
        <v>334</v>
      </c>
    </row>
    <row r="160" spans="1:12">
      <c r="A160" s="184" t="s">
        <v>240</v>
      </c>
      <c r="B160" s="185">
        <v>2</v>
      </c>
      <c r="C160" s="185">
        <v>115</v>
      </c>
      <c r="D160" s="185">
        <v>15</v>
      </c>
      <c r="E160" s="185">
        <v>1161</v>
      </c>
      <c r="F160" s="185">
        <v>6</v>
      </c>
      <c r="G160" s="185">
        <v>199</v>
      </c>
      <c r="H160" s="185">
        <v>3</v>
      </c>
      <c r="I160" s="185"/>
      <c r="J160" s="185">
        <v>18</v>
      </c>
      <c r="K160" s="185">
        <v>7</v>
      </c>
      <c r="L160" s="178">
        <v>1526</v>
      </c>
    </row>
    <row r="161" spans="1:12">
      <c r="A161" s="184" t="s">
        <v>242</v>
      </c>
      <c r="B161" s="185"/>
      <c r="C161" s="185">
        <v>75</v>
      </c>
      <c r="D161" s="185">
        <v>16</v>
      </c>
      <c r="E161" s="185">
        <v>1100</v>
      </c>
      <c r="F161" s="185">
        <v>4</v>
      </c>
      <c r="G161" s="185">
        <v>139</v>
      </c>
      <c r="H161" s="185">
        <v>5</v>
      </c>
      <c r="I161" s="185"/>
      <c r="J161" s="185">
        <v>1</v>
      </c>
      <c r="K161" s="185"/>
      <c r="L161" s="178">
        <v>1340</v>
      </c>
    </row>
    <row r="162" spans="1:12">
      <c r="A162" s="184" t="s">
        <v>241</v>
      </c>
      <c r="B162" s="185"/>
      <c r="C162" s="185">
        <v>321</v>
      </c>
      <c r="D162" s="185">
        <v>40</v>
      </c>
      <c r="E162" s="185">
        <v>2818</v>
      </c>
      <c r="F162" s="185">
        <v>12</v>
      </c>
      <c r="G162" s="185">
        <v>370</v>
      </c>
      <c r="H162" s="185">
        <v>20</v>
      </c>
      <c r="I162" s="185">
        <v>6</v>
      </c>
      <c r="J162" s="185">
        <v>63</v>
      </c>
      <c r="K162" s="185">
        <v>48</v>
      </c>
      <c r="L162" s="178">
        <v>3698</v>
      </c>
    </row>
    <row r="163" spans="1:12">
      <c r="A163" s="184" t="s">
        <v>243</v>
      </c>
      <c r="B163" s="185">
        <v>2</v>
      </c>
      <c r="C163" s="185">
        <v>70</v>
      </c>
      <c r="D163" s="185">
        <v>7</v>
      </c>
      <c r="E163" s="185">
        <v>495</v>
      </c>
      <c r="F163" s="185">
        <v>4</v>
      </c>
      <c r="G163" s="185">
        <v>79</v>
      </c>
      <c r="H163" s="185">
        <v>4</v>
      </c>
      <c r="I163" s="185">
        <v>1</v>
      </c>
      <c r="J163" s="185"/>
      <c r="K163" s="185"/>
      <c r="L163" s="178">
        <v>662</v>
      </c>
    </row>
    <row r="164" spans="1:12">
      <c r="A164" s="184" t="s">
        <v>244</v>
      </c>
      <c r="B164" s="185"/>
      <c r="C164" s="185">
        <v>98</v>
      </c>
      <c r="D164" s="185">
        <v>19</v>
      </c>
      <c r="E164" s="185">
        <v>903</v>
      </c>
      <c r="F164" s="185">
        <v>4</v>
      </c>
      <c r="G164" s="185">
        <v>116</v>
      </c>
      <c r="H164" s="185">
        <v>9</v>
      </c>
      <c r="I164" s="185">
        <v>4</v>
      </c>
      <c r="J164" s="185">
        <v>6</v>
      </c>
      <c r="K164" s="185">
        <v>9</v>
      </c>
      <c r="L164" s="178">
        <v>1168</v>
      </c>
    </row>
    <row r="165" spans="1:12">
      <c r="A165" s="184" t="s">
        <v>315</v>
      </c>
      <c r="B165" s="185">
        <v>3</v>
      </c>
      <c r="C165" s="185">
        <v>764</v>
      </c>
      <c r="D165" s="185">
        <v>161</v>
      </c>
      <c r="E165" s="185">
        <v>5826</v>
      </c>
      <c r="F165" s="185">
        <v>5</v>
      </c>
      <c r="G165" s="185">
        <v>777</v>
      </c>
      <c r="H165" s="185">
        <v>17</v>
      </c>
      <c r="I165" s="185">
        <v>25</v>
      </c>
      <c r="J165" s="185">
        <v>33</v>
      </c>
      <c r="K165" s="185">
        <v>23</v>
      </c>
      <c r="L165" s="178">
        <v>7634</v>
      </c>
    </row>
    <row r="166" spans="1:12">
      <c r="A166" s="184" t="s">
        <v>776</v>
      </c>
      <c r="B166" s="185"/>
      <c r="C166" s="185">
        <v>2</v>
      </c>
      <c r="D166" s="185"/>
      <c r="E166" s="185">
        <v>3</v>
      </c>
      <c r="F166" s="185"/>
      <c r="G166" s="185">
        <v>1</v>
      </c>
      <c r="H166" s="185"/>
      <c r="I166" s="185"/>
      <c r="J166" s="185"/>
      <c r="K166" s="185"/>
      <c r="L166" s="178">
        <v>6</v>
      </c>
    </row>
    <row r="167" spans="1:12" s="19" customFormat="1">
      <c r="A167" s="186" t="s">
        <v>172</v>
      </c>
      <c r="B167" s="178">
        <v>411</v>
      </c>
      <c r="C167" s="178">
        <v>21702</v>
      </c>
      <c r="D167" s="178">
        <v>5563</v>
      </c>
      <c r="E167" s="178">
        <v>214417</v>
      </c>
      <c r="F167" s="178">
        <v>481</v>
      </c>
      <c r="G167" s="178">
        <v>27326</v>
      </c>
      <c r="H167" s="178">
        <v>584</v>
      </c>
      <c r="I167" s="178">
        <v>302</v>
      </c>
      <c r="J167" s="178">
        <v>1408</v>
      </c>
      <c r="K167" s="178">
        <v>822</v>
      </c>
      <c r="L167" s="178">
        <v>273016</v>
      </c>
    </row>
    <row r="168" spans="1:12" s="97" customFormat="1">
      <c r="A168" s="97" t="s">
        <v>965</v>
      </c>
    </row>
  </sheetData>
  <mergeCells count="3">
    <mergeCell ref="A1:I1"/>
    <mergeCell ref="A57:I57"/>
    <mergeCell ref="A113:I113"/>
  </mergeCells>
  <pageMargins left="0.70866141732283472" right="0.70866141732283472" top="0.74803149606299213" bottom="0.74803149606299213" header="0.31496062992125984" footer="0.31496062992125984"/>
  <pageSetup paperSize="9" scale="66" fitToHeight="3" orientation="landscape" r:id="rId1"/>
</worksheet>
</file>

<file path=xl/worksheets/sheet72.xml><?xml version="1.0" encoding="utf-8"?>
<worksheet xmlns="http://schemas.openxmlformats.org/spreadsheetml/2006/main" xmlns:r="http://schemas.openxmlformats.org/officeDocument/2006/relationships">
  <sheetPr>
    <pageSetUpPr fitToPage="1"/>
  </sheetPr>
  <dimension ref="A1:R58"/>
  <sheetViews>
    <sheetView workbookViewId="0">
      <selection activeCell="A16" sqref="A16:XFD16"/>
    </sheetView>
  </sheetViews>
  <sheetFormatPr defaultRowHeight="12.75"/>
  <cols>
    <col min="1" max="1" width="19.28515625" style="46" customWidth="1"/>
    <col min="2" max="2" width="9.140625" style="46"/>
    <col min="3" max="8" width="9.7109375" style="46" customWidth="1"/>
    <col min="9" max="16384" width="9.140625" style="46"/>
  </cols>
  <sheetData>
    <row r="1" spans="1:4" s="56" customFormat="1" ht="15">
      <c r="A1" s="119" t="s">
        <v>1050</v>
      </c>
    </row>
    <row r="2" spans="1:4" s="56" customFormat="1" ht="9" customHeight="1"/>
    <row r="3" spans="1:4" s="56" customFormat="1" ht="22.5" customHeight="1">
      <c r="A3" s="110" t="s">
        <v>0</v>
      </c>
      <c r="B3" s="110">
        <v>2016</v>
      </c>
      <c r="C3" s="110">
        <v>2017</v>
      </c>
      <c r="D3" s="110">
        <v>2018</v>
      </c>
    </row>
    <row r="4" spans="1:4" s="56" customFormat="1" ht="12" customHeight="1">
      <c r="A4" s="201" t="s">
        <v>950</v>
      </c>
      <c r="B4" s="216">
        <v>2592</v>
      </c>
      <c r="C4" s="216">
        <v>2902</v>
      </c>
      <c r="D4" s="216">
        <v>2731</v>
      </c>
    </row>
    <row r="5" spans="1:4" s="56" customFormat="1" ht="12" customHeight="1">
      <c r="A5" s="162" t="s">
        <v>951</v>
      </c>
      <c r="B5" s="187">
        <v>1873</v>
      </c>
      <c r="C5" s="187">
        <v>2090</v>
      </c>
      <c r="D5" s="187">
        <v>2385</v>
      </c>
    </row>
    <row r="6" spans="1:4" s="56" customFormat="1" ht="12" customHeight="1">
      <c r="A6" s="162" t="s">
        <v>952</v>
      </c>
      <c r="B6" s="187">
        <v>4312</v>
      </c>
      <c r="C6" s="187">
        <v>4703</v>
      </c>
      <c r="D6" s="187">
        <v>5208</v>
      </c>
    </row>
    <row r="7" spans="1:4" s="56" customFormat="1" ht="12" customHeight="1">
      <c r="A7" s="162" t="s">
        <v>953</v>
      </c>
      <c r="B7" s="187">
        <v>9847</v>
      </c>
      <c r="C7" s="187">
        <v>8931</v>
      </c>
      <c r="D7" s="187">
        <v>8142</v>
      </c>
    </row>
    <row r="8" spans="1:4" s="56" customFormat="1" ht="12" customHeight="1">
      <c r="A8" s="162" t="s">
        <v>954</v>
      </c>
      <c r="B8" s="187">
        <v>8777</v>
      </c>
      <c r="C8" s="187">
        <v>9136</v>
      </c>
      <c r="D8" s="187">
        <v>9146</v>
      </c>
    </row>
    <row r="9" spans="1:4" s="56" customFormat="1" ht="12" customHeight="1">
      <c r="A9" s="162" t="s">
        <v>955</v>
      </c>
      <c r="B9" s="187">
        <v>5056</v>
      </c>
      <c r="C9" s="187">
        <v>5266</v>
      </c>
      <c r="D9" s="187">
        <v>5536</v>
      </c>
    </row>
    <row r="10" spans="1:4" s="56" customFormat="1" ht="12" customHeight="1">
      <c r="A10" s="162" t="s">
        <v>956</v>
      </c>
      <c r="B10" s="187">
        <v>2349</v>
      </c>
      <c r="C10" s="187">
        <v>2695</v>
      </c>
      <c r="D10" s="187">
        <v>2934</v>
      </c>
    </row>
    <row r="11" spans="1:4" s="56" customFormat="1" ht="12" customHeight="1">
      <c r="A11" s="162" t="s">
        <v>957</v>
      </c>
      <c r="B11" s="187">
        <v>601</v>
      </c>
      <c r="C11" s="187">
        <v>664</v>
      </c>
      <c r="D11" s="187">
        <v>744</v>
      </c>
    </row>
    <row r="12" spans="1:4" s="56" customFormat="1" ht="12" customHeight="1">
      <c r="A12" s="162" t="s">
        <v>958</v>
      </c>
      <c r="B12" s="187">
        <v>619</v>
      </c>
      <c r="C12" s="187">
        <v>655</v>
      </c>
      <c r="D12" s="187">
        <v>689</v>
      </c>
    </row>
    <row r="13" spans="1:4" s="56" customFormat="1" ht="12" customHeight="1">
      <c r="A13" s="162" t="s">
        <v>959</v>
      </c>
      <c r="B13" s="187">
        <v>24</v>
      </c>
      <c r="C13" s="187">
        <v>24</v>
      </c>
      <c r="D13" s="187">
        <v>24</v>
      </c>
    </row>
    <row r="14" spans="1:4" s="56" customFormat="1" ht="12" customHeight="1">
      <c r="A14" s="163" t="s">
        <v>68</v>
      </c>
      <c r="B14" s="188">
        <v>36050</v>
      </c>
      <c r="C14" s="188">
        <v>37066</v>
      </c>
      <c r="D14" s="188">
        <v>37539</v>
      </c>
    </row>
    <row r="15" spans="1:4" s="56" customFormat="1">
      <c r="A15" s="65"/>
      <c r="B15" s="122"/>
      <c r="C15" s="122"/>
      <c r="D15" s="122"/>
    </row>
    <row r="16" spans="1:4" ht="15">
      <c r="A16" s="67" t="s">
        <v>1062</v>
      </c>
    </row>
    <row r="17" spans="1:8" ht="10.5" customHeight="1">
      <c r="A17" s="69"/>
    </row>
    <row r="18" spans="1:8" ht="24" customHeight="1">
      <c r="A18" s="109"/>
      <c r="B18" s="109" t="s">
        <v>0</v>
      </c>
      <c r="C18" s="109" t="s">
        <v>33</v>
      </c>
      <c r="D18" s="109" t="s">
        <v>331</v>
      </c>
      <c r="E18" s="109" t="s">
        <v>332</v>
      </c>
      <c r="F18" s="109" t="s">
        <v>333</v>
      </c>
      <c r="G18" s="109" t="s">
        <v>966</v>
      </c>
      <c r="H18" s="109" t="s">
        <v>529</v>
      </c>
    </row>
    <row r="19" spans="1:8" ht="12" customHeight="1">
      <c r="A19" s="941" t="s">
        <v>691</v>
      </c>
      <c r="B19" s="232">
        <v>2013</v>
      </c>
      <c r="C19" s="233">
        <v>767</v>
      </c>
      <c r="D19" s="233">
        <v>1348</v>
      </c>
      <c r="E19" s="233">
        <v>427</v>
      </c>
      <c r="F19" s="233">
        <v>762</v>
      </c>
      <c r="G19" s="234">
        <v>3304</v>
      </c>
      <c r="H19" s="234">
        <v>181227</v>
      </c>
    </row>
    <row r="20" spans="1:8" ht="12" customHeight="1">
      <c r="A20" s="937"/>
      <c r="B20" s="221">
        <v>2014</v>
      </c>
      <c r="C20" s="222">
        <v>795</v>
      </c>
      <c r="D20" s="222">
        <v>1287</v>
      </c>
      <c r="E20" s="222">
        <v>413</v>
      </c>
      <c r="F20" s="222">
        <v>821</v>
      </c>
      <c r="G20" s="223">
        <v>3316</v>
      </c>
      <c r="H20" s="223">
        <v>177031</v>
      </c>
    </row>
    <row r="21" spans="1:8" ht="12" customHeight="1">
      <c r="A21" s="937"/>
      <c r="B21" s="221">
        <v>2015</v>
      </c>
      <c r="C21" s="222">
        <v>798</v>
      </c>
      <c r="D21" s="222">
        <v>1291</v>
      </c>
      <c r="E21" s="222">
        <v>387</v>
      </c>
      <c r="F21" s="222">
        <v>1062</v>
      </c>
      <c r="G21" s="223">
        <v>3538</v>
      </c>
      <c r="H21" s="223">
        <v>174539</v>
      </c>
    </row>
    <row r="22" spans="1:8" ht="12" customHeight="1">
      <c r="A22" s="937"/>
      <c r="B22" s="221">
        <v>2016</v>
      </c>
      <c r="C22" s="222">
        <v>710</v>
      </c>
      <c r="D22" s="222">
        <v>1327</v>
      </c>
      <c r="E22" s="222">
        <v>466</v>
      </c>
      <c r="F22" s="222">
        <v>952</v>
      </c>
      <c r="G22" s="223">
        <v>3455</v>
      </c>
      <c r="H22" s="223">
        <v>175791</v>
      </c>
    </row>
    <row r="23" spans="1:8" ht="12" customHeight="1">
      <c r="A23" s="938"/>
      <c r="B23" s="221">
        <v>2017</v>
      </c>
      <c r="C23" s="222">
        <v>758</v>
      </c>
      <c r="D23" s="222">
        <v>1249</v>
      </c>
      <c r="E23" s="222">
        <v>434</v>
      </c>
      <c r="F23" s="222">
        <v>1027</v>
      </c>
      <c r="G23" s="223">
        <v>3468</v>
      </c>
      <c r="H23" s="223">
        <v>174933</v>
      </c>
    </row>
    <row r="24" spans="1:8" ht="12" customHeight="1">
      <c r="A24" s="936" t="s">
        <v>777</v>
      </c>
      <c r="B24" s="221">
        <v>2013</v>
      </c>
      <c r="C24" s="222">
        <v>26</v>
      </c>
      <c r="D24" s="222">
        <v>39</v>
      </c>
      <c r="E24" s="222">
        <v>5</v>
      </c>
      <c r="F24" s="222">
        <v>13</v>
      </c>
      <c r="G24" s="223">
        <v>83</v>
      </c>
      <c r="H24" s="223">
        <v>3385</v>
      </c>
    </row>
    <row r="25" spans="1:8" ht="12" customHeight="1">
      <c r="A25" s="937"/>
      <c r="B25" s="221">
        <v>2014</v>
      </c>
      <c r="C25" s="222">
        <v>29</v>
      </c>
      <c r="D25" s="222">
        <v>49</v>
      </c>
      <c r="E25" s="222">
        <v>10</v>
      </c>
      <c r="F25" s="222">
        <v>12</v>
      </c>
      <c r="G25" s="223">
        <v>100</v>
      </c>
      <c r="H25" s="223">
        <v>3381</v>
      </c>
    </row>
    <row r="26" spans="1:8" ht="12" customHeight="1">
      <c r="A26" s="937"/>
      <c r="B26" s="221">
        <v>2015</v>
      </c>
      <c r="C26" s="222">
        <v>23</v>
      </c>
      <c r="D26" s="222">
        <v>33</v>
      </c>
      <c r="E26" s="222">
        <v>7</v>
      </c>
      <c r="F26" s="222">
        <v>7</v>
      </c>
      <c r="G26" s="223">
        <v>70</v>
      </c>
      <c r="H26" s="223">
        <v>3428</v>
      </c>
    </row>
    <row r="27" spans="1:8" ht="12" customHeight="1">
      <c r="A27" s="937"/>
      <c r="B27" s="221">
        <v>2016</v>
      </c>
      <c r="C27" s="222">
        <v>21</v>
      </c>
      <c r="D27" s="222">
        <v>30</v>
      </c>
      <c r="E27" s="222">
        <v>7</v>
      </c>
      <c r="F27" s="222">
        <v>9</v>
      </c>
      <c r="G27" s="223">
        <v>67</v>
      </c>
      <c r="H27" s="223">
        <v>3283</v>
      </c>
    </row>
    <row r="28" spans="1:8" ht="12" customHeight="1">
      <c r="A28" s="938"/>
      <c r="B28" s="221">
        <v>2017</v>
      </c>
      <c r="C28" s="222">
        <v>16</v>
      </c>
      <c r="D28" s="222">
        <v>34</v>
      </c>
      <c r="E28" s="222">
        <v>4</v>
      </c>
      <c r="F28" s="222">
        <v>15</v>
      </c>
      <c r="G28" s="223">
        <v>69</v>
      </c>
      <c r="H28" s="223">
        <v>3378</v>
      </c>
    </row>
    <row r="29" spans="1:8" ht="12" customHeight="1">
      <c r="A29" s="936" t="s">
        <v>778</v>
      </c>
      <c r="B29" s="221">
        <v>2013</v>
      </c>
      <c r="C29" s="222">
        <v>1064</v>
      </c>
      <c r="D29" s="222">
        <v>1900</v>
      </c>
      <c r="E29" s="222">
        <v>590</v>
      </c>
      <c r="F29" s="222">
        <v>1036</v>
      </c>
      <c r="G29" s="223">
        <v>4590</v>
      </c>
      <c r="H29" s="223">
        <v>257421</v>
      </c>
    </row>
    <row r="30" spans="1:8" ht="12" customHeight="1">
      <c r="A30" s="937"/>
      <c r="B30" s="221">
        <v>2014</v>
      </c>
      <c r="C30" s="222">
        <v>1032</v>
      </c>
      <c r="D30" s="222">
        <v>1779</v>
      </c>
      <c r="E30" s="222">
        <v>571</v>
      </c>
      <c r="F30" s="222">
        <v>1002</v>
      </c>
      <c r="G30" s="223">
        <v>4384</v>
      </c>
      <c r="H30" s="223">
        <v>251147</v>
      </c>
    </row>
    <row r="31" spans="1:8" ht="12" customHeight="1">
      <c r="A31" s="937"/>
      <c r="B31" s="221">
        <v>2015</v>
      </c>
      <c r="C31" s="222">
        <v>1059</v>
      </c>
      <c r="D31" s="222">
        <v>1813</v>
      </c>
      <c r="E31" s="222">
        <v>515</v>
      </c>
      <c r="F31" s="222">
        <v>1340</v>
      </c>
      <c r="G31" s="223">
        <v>4727</v>
      </c>
      <c r="H31" s="223">
        <v>246920</v>
      </c>
    </row>
    <row r="32" spans="1:8" ht="12" customHeight="1">
      <c r="A32" s="937"/>
      <c r="B32" s="221">
        <v>2016</v>
      </c>
      <c r="C32" s="222">
        <v>964</v>
      </c>
      <c r="D32" s="222">
        <v>1860</v>
      </c>
      <c r="E32" s="222">
        <v>616</v>
      </c>
      <c r="F32" s="222">
        <v>1190</v>
      </c>
      <c r="G32" s="223">
        <v>4630</v>
      </c>
      <c r="H32" s="223">
        <v>249175</v>
      </c>
    </row>
    <row r="33" spans="1:14" ht="12" customHeight="1">
      <c r="A33" s="938"/>
      <c r="B33" s="221">
        <v>2017</v>
      </c>
      <c r="C33" s="222">
        <v>1038</v>
      </c>
      <c r="D33" s="222">
        <v>1773</v>
      </c>
      <c r="E33" s="222">
        <v>602</v>
      </c>
      <c r="F33" s="222">
        <v>1262</v>
      </c>
      <c r="G33" s="223">
        <v>4675</v>
      </c>
      <c r="H33" s="223">
        <v>246750</v>
      </c>
    </row>
    <row r="34" spans="1:14" ht="12" customHeight="1">
      <c r="A34" s="936" t="s">
        <v>1052</v>
      </c>
      <c r="B34" s="221">
        <v>2013</v>
      </c>
      <c r="C34" s="222">
        <v>138.69999999999999</v>
      </c>
      <c r="D34" s="222">
        <v>140.9</v>
      </c>
      <c r="E34" s="222">
        <v>138.19999999999999</v>
      </c>
      <c r="F34" s="222">
        <v>136</v>
      </c>
      <c r="G34" s="223">
        <v>138.9</v>
      </c>
      <c r="H34" s="223">
        <v>142</v>
      </c>
    </row>
    <row r="35" spans="1:14" ht="12" customHeight="1">
      <c r="A35" s="937"/>
      <c r="B35" s="221">
        <v>2014</v>
      </c>
      <c r="C35" s="222">
        <v>129.80000000000001</v>
      </c>
      <c r="D35" s="222">
        <v>138.19999999999999</v>
      </c>
      <c r="E35" s="222">
        <v>138.30000000000001</v>
      </c>
      <c r="F35" s="222">
        <v>122</v>
      </c>
      <c r="G35" s="223">
        <v>132.19999999999999</v>
      </c>
      <c r="H35" s="223">
        <v>141.9</v>
      </c>
    </row>
    <row r="36" spans="1:14" ht="12" customHeight="1">
      <c r="A36" s="937"/>
      <c r="B36" s="221">
        <v>2015</v>
      </c>
      <c r="C36" s="222">
        <v>132.70676691729324</v>
      </c>
      <c r="D36" s="222">
        <v>140.43377226955849</v>
      </c>
      <c r="E36" s="222">
        <v>133.07493540051681</v>
      </c>
      <c r="F36" s="222">
        <v>126.17702448210923</v>
      </c>
      <c r="G36" s="223">
        <v>133.60655737704917</v>
      </c>
      <c r="H36" s="223">
        <v>141.46981476919197</v>
      </c>
      <c r="I36" s="217"/>
      <c r="J36" s="217"/>
      <c r="K36" s="217"/>
      <c r="L36" s="217"/>
      <c r="M36" s="217"/>
      <c r="N36" s="217"/>
    </row>
    <row r="37" spans="1:14" ht="12" customHeight="1">
      <c r="A37" s="937"/>
      <c r="B37" s="221">
        <v>2016</v>
      </c>
      <c r="C37" s="222">
        <v>135.77464788732394</v>
      </c>
      <c r="D37" s="222">
        <v>140.16578749058027</v>
      </c>
      <c r="E37" s="222">
        <v>132.18884120171674</v>
      </c>
      <c r="F37" s="222">
        <v>125</v>
      </c>
      <c r="G37" s="223">
        <v>134.00868306801738</v>
      </c>
      <c r="H37" s="223">
        <v>141.74502676473767</v>
      </c>
      <c r="I37" s="217"/>
      <c r="J37" s="217"/>
      <c r="K37" s="217"/>
      <c r="L37" s="217"/>
      <c r="M37" s="217"/>
      <c r="N37" s="217"/>
    </row>
    <row r="38" spans="1:14" ht="12" customHeight="1">
      <c r="A38" s="938"/>
      <c r="B38" s="221">
        <v>2017</v>
      </c>
      <c r="C38" s="222">
        <v>136.93931398416888</v>
      </c>
      <c r="D38" s="222">
        <v>141.95356285028024</v>
      </c>
      <c r="E38" s="222">
        <v>138.70967741935485</v>
      </c>
      <c r="F38" s="222">
        <v>122.88218111002922</v>
      </c>
      <c r="G38" s="223">
        <v>134.80392156862746</v>
      </c>
      <c r="H38" s="223">
        <v>141.05400353278114</v>
      </c>
      <c r="J38" s="217"/>
      <c r="K38" s="217"/>
      <c r="L38" s="217"/>
      <c r="M38" s="217"/>
      <c r="N38" s="217"/>
    </row>
    <row r="39" spans="1:14" ht="12" customHeight="1">
      <c r="A39" s="936" t="s">
        <v>1053</v>
      </c>
      <c r="B39" s="221">
        <v>2013</v>
      </c>
      <c r="C39" s="238">
        <v>3.4</v>
      </c>
      <c r="D39" s="238">
        <v>2.9</v>
      </c>
      <c r="E39" s="238">
        <v>1.2</v>
      </c>
      <c r="F39" s="238">
        <v>1.7</v>
      </c>
      <c r="G39" s="239">
        <v>2.5</v>
      </c>
      <c r="H39" s="239">
        <v>1.9</v>
      </c>
    </row>
    <row r="40" spans="1:14" ht="12" customHeight="1">
      <c r="A40" s="937"/>
      <c r="B40" s="221">
        <v>2014</v>
      </c>
      <c r="C40" s="238">
        <v>3.6</v>
      </c>
      <c r="D40" s="238">
        <v>3.8</v>
      </c>
      <c r="E40" s="238">
        <v>2.4</v>
      </c>
      <c r="F40" s="238">
        <v>1.5</v>
      </c>
      <c r="G40" s="239">
        <v>3</v>
      </c>
      <c r="H40" s="239">
        <v>1.9</v>
      </c>
    </row>
    <row r="41" spans="1:14" ht="12" customHeight="1">
      <c r="A41" s="937"/>
      <c r="B41" s="221">
        <v>2015</v>
      </c>
      <c r="C41" s="238">
        <v>2.8822055137844611</v>
      </c>
      <c r="D41" s="238">
        <v>2.5561580170410534</v>
      </c>
      <c r="E41" s="238">
        <v>1.8087855297157622</v>
      </c>
      <c r="F41" s="238">
        <v>0.6591337099811676</v>
      </c>
      <c r="G41" s="239">
        <v>1.978518937252685</v>
      </c>
      <c r="H41" s="239">
        <v>1.9640309615615994</v>
      </c>
      <c r="I41" s="217"/>
      <c r="J41" s="217"/>
      <c r="K41" s="217"/>
      <c r="L41" s="217"/>
      <c r="M41" s="217"/>
      <c r="N41" s="217"/>
    </row>
    <row r="42" spans="1:14" ht="12" customHeight="1">
      <c r="A42" s="937"/>
      <c r="B42" s="221">
        <v>2016</v>
      </c>
      <c r="C42" s="238">
        <v>2.9577464788732395</v>
      </c>
      <c r="D42" s="238">
        <v>2.2607385079125848</v>
      </c>
      <c r="E42" s="238">
        <v>1.502145922746781</v>
      </c>
      <c r="F42" s="238">
        <v>0.94537815126050417</v>
      </c>
      <c r="G42" s="239">
        <v>1.939218523878437</v>
      </c>
      <c r="H42" s="239">
        <v>1.8675586349699358</v>
      </c>
      <c r="I42" s="217"/>
      <c r="J42" s="217"/>
      <c r="K42" s="217"/>
      <c r="L42" s="217"/>
      <c r="M42" s="217"/>
      <c r="N42" s="217"/>
    </row>
    <row r="43" spans="1:14" ht="12" customHeight="1">
      <c r="A43" s="938"/>
      <c r="B43" s="221">
        <v>2017</v>
      </c>
      <c r="C43" s="238">
        <v>2.1108179419525066</v>
      </c>
      <c r="D43" s="238">
        <v>2.7221777421937552</v>
      </c>
      <c r="E43" s="238">
        <v>0.92165898617511521</v>
      </c>
      <c r="F43" s="238">
        <v>1.4605647517039921</v>
      </c>
      <c r="G43" s="239">
        <v>1.9896193771626298</v>
      </c>
      <c r="H43" s="239">
        <v>1.9310250210080431</v>
      </c>
      <c r="I43" s="217"/>
      <c r="J43" s="217"/>
      <c r="K43" s="217"/>
      <c r="L43" s="217"/>
      <c r="M43" s="217"/>
      <c r="N43" s="217"/>
    </row>
    <row r="44" spans="1:14" ht="12" customHeight="1">
      <c r="A44" s="30" t="s">
        <v>779</v>
      </c>
      <c r="B44" s="30"/>
      <c r="C44" s="30"/>
      <c r="D44" s="30"/>
      <c r="E44" s="30"/>
      <c r="F44" s="30"/>
      <c r="G44" s="30"/>
      <c r="H44" s="30"/>
    </row>
    <row r="45" spans="1:14" ht="12" customHeight="1">
      <c r="A45" s="940" t="s">
        <v>780</v>
      </c>
      <c r="B45" s="940"/>
      <c r="C45" s="940"/>
      <c r="D45" s="940"/>
      <c r="E45" s="940"/>
      <c r="F45" s="940"/>
      <c r="G45" s="940"/>
      <c r="H45" s="940"/>
    </row>
    <row r="46" spans="1:14">
      <c r="A46" s="127"/>
    </row>
    <row r="47" spans="1:14" ht="30" customHeight="1">
      <c r="A47" s="788" t="s">
        <v>1123</v>
      </c>
      <c r="B47" s="788"/>
      <c r="C47" s="788"/>
      <c r="D47" s="788"/>
      <c r="E47" s="788"/>
      <c r="F47" s="788"/>
      <c r="G47" s="788"/>
      <c r="H47" s="788"/>
    </row>
    <row r="48" spans="1:14" ht="15">
      <c r="A48" s="67"/>
    </row>
    <row r="49" spans="1:18" s="218" customFormat="1" ht="40.5" customHeight="1">
      <c r="A49" s="939" t="s">
        <v>1061</v>
      </c>
      <c r="B49" s="935" t="s">
        <v>1054</v>
      </c>
      <c r="C49" s="935" t="s">
        <v>1055</v>
      </c>
      <c r="D49" s="935" t="s">
        <v>1056</v>
      </c>
      <c r="E49" s="935" t="s">
        <v>1057</v>
      </c>
      <c r="F49" s="935" t="s">
        <v>1058</v>
      </c>
      <c r="G49" s="935" t="s">
        <v>1059</v>
      </c>
    </row>
    <row r="50" spans="1:18" s="218" customFormat="1" ht="40.5" customHeight="1">
      <c r="A50" s="939"/>
      <c r="B50" s="935"/>
      <c r="C50" s="935"/>
      <c r="D50" s="935"/>
      <c r="E50" s="935"/>
      <c r="F50" s="935"/>
      <c r="G50" s="935"/>
    </row>
    <row r="51" spans="1:18" s="218" customFormat="1" ht="12" customHeight="1">
      <c r="A51" s="235" t="s">
        <v>33</v>
      </c>
      <c r="B51" s="236">
        <v>242.90901166796451</v>
      </c>
      <c r="C51" s="236">
        <v>5.1273670009069026</v>
      </c>
      <c r="D51" s="236">
        <v>332.63793418383534</v>
      </c>
      <c r="E51" s="237">
        <v>28.176867460922253</v>
      </c>
      <c r="F51" s="236">
        <v>47.157564800347423</v>
      </c>
      <c r="G51" s="236">
        <v>41.762995003355954</v>
      </c>
    </row>
    <row r="52" spans="1:18" s="218" customFormat="1" ht="12" customHeight="1">
      <c r="A52" s="224" t="s">
        <v>331</v>
      </c>
      <c r="B52" s="225">
        <v>235.01032991762406</v>
      </c>
      <c r="C52" s="225">
        <v>6.3973988928736745</v>
      </c>
      <c r="D52" s="225">
        <v>333.60553638426541</v>
      </c>
      <c r="E52" s="226">
        <v>26.783837915964366</v>
      </c>
      <c r="F52" s="225">
        <v>44.552673022957954</v>
      </c>
      <c r="G52" s="225">
        <v>32.389140804428479</v>
      </c>
    </row>
    <row r="53" spans="1:18" s="218" customFormat="1" ht="12" customHeight="1">
      <c r="A53" s="224" t="s">
        <v>332</v>
      </c>
      <c r="B53" s="225">
        <v>310.72576661201521</v>
      </c>
      <c r="C53" s="225">
        <v>2.863831950341154</v>
      </c>
      <c r="D53" s="225">
        <v>431.00670852634369</v>
      </c>
      <c r="E53" s="226">
        <v>37.545526113172947</v>
      </c>
      <c r="F53" s="225">
        <v>64.833094041636755</v>
      </c>
      <c r="G53" s="225">
        <v>36.925772937789461</v>
      </c>
    </row>
    <row r="54" spans="1:18" s="218" customFormat="1" ht="12" customHeight="1">
      <c r="A54" s="224" t="s">
        <v>333</v>
      </c>
      <c r="B54" s="225">
        <v>437.61345139380097</v>
      </c>
      <c r="C54" s="225">
        <v>6.3916278197731398</v>
      </c>
      <c r="D54" s="225">
        <v>537.74895390358017</v>
      </c>
      <c r="E54" s="226">
        <v>53.468418750911098</v>
      </c>
      <c r="F54" s="225">
        <v>81.393800283585705</v>
      </c>
      <c r="G54" s="225">
        <v>113.8439318635572</v>
      </c>
    </row>
    <row r="55" spans="1:18" s="219" customFormat="1" ht="12" customHeight="1">
      <c r="A55" s="227" t="s">
        <v>1060</v>
      </c>
      <c r="B55" s="228">
        <v>284.75898945045128</v>
      </c>
      <c r="C55" s="228">
        <v>5.6656200323186674</v>
      </c>
      <c r="D55" s="228">
        <v>383.86628479840249</v>
      </c>
      <c r="E55" s="229">
        <v>33.249920902004774</v>
      </c>
      <c r="F55" s="228">
        <v>53.464734348284196</v>
      </c>
      <c r="G55" s="228">
        <v>61.922582569361104</v>
      </c>
    </row>
    <row r="56" spans="1:18" s="218" customFormat="1" ht="12" customHeight="1">
      <c r="A56" s="230" t="s">
        <v>1051</v>
      </c>
      <c r="B56" s="165">
        <v>288.74223675018055</v>
      </c>
      <c r="C56" s="165">
        <v>5.5756848378642676</v>
      </c>
      <c r="D56" s="165">
        <v>407.28248482623093</v>
      </c>
      <c r="E56" s="231">
        <v>34.292958388258207</v>
      </c>
      <c r="F56" s="165">
        <v>56.836753774715426</v>
      </c>
      <c r="G56" s="165">
        <v>67.104031727776359</v>
      </c>
      <c r="H56" s="220"/>
      <c r="I56" s="220"/>
      <c r="K56" s="220"/>
      <c r="L56" s="220"/>
      <c r="M56" s="220"/>
      <c r="N56" s="220"/>
      <c r="P56" s="220"/>
      <c r="Q56" s="220"/>
      <c r="R56" s="220"/>
    </row>
    <row r="57" spans="1:18">
      <c r="A57" s="248" t="s">
        <v>1063</v>
      </c>
    </row>
    <row r="58" spans="1:18">
      <c r="A58" s="248" t="s">
        <v>1064</v>
      </c>
    </row>
  </sheetData>
  <mergeCells count="14">
    <mergeCell ref="A19:A23"/>
    <mergeCell ref="A24:A28"/>
    <mergeCell ref="A29:A33"/>
    <mergeCell ref="D49:D50"/>
    <mergeCell ref="E49:E50"/>
    <mergeCell ref="F49:F50"/>
    <mergeCell ref="G49:G50"/>
    <mergeCell ref="A47:H47"/>
    <mergeCell ref="A34:A38"/>
    <mergeCell ref="A39:A43"/>
    <mergeCell ref="A49:A50"/>
    <mergeCell ref="B49:B50"/>
    <mergeCell ref="C49:C50"/>
    <mergeCell ref="A45:H45"/>
  </mergeCells>
  <pageMargins left="0.70866141732283472" right="0.70866141732283472" top="0.74803149606299213" bottom="0.74803149606299213" header="0.31496062992125984" footer="0.31496062992125984"/>
  <pageSetup paperSize="9" scale="94" orientation="portrait" r:id="rId1"/>
</worksheet>
</file>

<file path=xl/worksheets/sheet73.xml><?xml version="1.0" encoding="utf-8"?>
<worksheet xmlns="http://schemas.openxmlformats.org/spreadsheetml/2006/main" xmlns:r="http://schemas.openxmlformats.org/officeDocument/2006/relationships">
  <dimension ref="A1:B15"/>
  <sheetViews>
    <sheetView workbookViewId="0">
      <selection activeCell="A2" sqref="A2:B15"/>
    </sheetView>
  </sheetViews>
  <sheetFormatPr defaultRowHeight="15"/>
  <cols>
    <col min="1" max="1" width="18" style="132" customWidth="1"/>
    <col min="2" max="2" width="67.7109375" style="41" customWidth="1"/>
    <col min="3" max="16384" width="9.140625" style="130"/>
  </cols>
  <sheetData>
    <row r="1" spans="1:2" s="131" customFormat="1" ht="27.75" customHeight="1">
      <c r="A1" s="942" t="s">
        <v>1021</v>
      </c>
      <c r="B1" s="942"/>
    </row>
    <row r="2" spans="1:2">
      <c r="A2" s="948" t="s">
        <v>741</v>
      </c>
      <c r="B2" s="949" t="s">
        <v>1125</v>
      </c>
    </row>
    <row r="3" spans="1:2" ht="30">
      <c r="A3" s="948" t="s">
        <v>739</v>
      </c>
      <c r="B3" s="949" t="s">
        <v>1126</v>
      </c>
    </row>
    <row r="4" spans="1:2" ht="105">
      <c r="A4" s="950" t="s">
        <v>1127</v>
      </c>
      <c r="B4" s="949" t="s">
        <v>2230</v>
      </c>
    </row>
    <row r="5" spans="1:2" ht="45">
      <c r="A5" s="948" t="s">
        <v>1022</v>
      </c>
      <c r="B5" s="949" t="s">
        <v>1028</v>
      </c>
    </row>
    <row r="6" spans="1:2" ht="30">
      <c r="A6" s="950" t="s">
        <v>687</v>
      </c>
      <c r="B6" s="949" t="s">
        <v>1124</v>
      </c>
    </row>
    <row r="7" spans="1:2" ht="60">
      <c r="A7" s="950" t="s">
        <v>1023</v>
      </c>
      <c r="B7" s="949" t="s">
        <v>1029</v>
      </c>
    </row>
    <row r="8" spans="1:2">
      <c r="A8" s="948" t="s">
        <v>1024</v>
      </c>
      <c r="B8" s="949" t="s">
        <v>1030</v>
      </c>
    </row>
    <row r="9" spans="1:2">
      <c r="A9" s="948" t="s">
        <v>1025</v>
      </c>
      <c r="B9" s="949" t="s">
        <v>1031</v>
      </c>
    </row>
    <row r="10" spans="1:2" ht="45">
      <c r="A10" s="948" t="s">
        <v>356</v>
      </c>
      <c r="B10" s="949" t="s">
        <v>1032</v>
      </c>
    </row>
    <row r="11" spans="1:2" ht="45">
      <c r="A11" s="948" t="s">
        <v>1026</v>
      </c>
      <c r="B11" s="949" t="s">
        <v>1128</v>
      </c>
    </row>
    <row r="12" spans="1:2" ht="30">
      <c r="A12" s="948" t="s">
        <v>1129</v>
      </c>
      <c r="B12" s="949" t="s">
        <v>1130</v>
      </c>
    </row>
    <row r="13" spans="1:2" ht="45">
      <c r="A13" s="948" t="s">
        <v>1132</v>
      </c>
      <c r="B13" s="949" t="s">
        <v>1133</v>
      </c>
    </row>
    <row r="14" spans="1:2" ht="45">
      <c r="A14" s="948" t="s">
        <v>1015</v>
      </c>
      <c r="B14" s="949" t="s">
        <v>1131</v>
      </c>
    </row>
    <row r="15" spans="1:2" ht="105">
      <c r="A15" s="950" t="s">
        <v>1027</v>
      </c>
      <c r="B15" s="949" t="s">
        <v>1033</v>
      </c>
    </row>
  </sheetData>
  <sortState ref="A2:B24">
    <sortCondition ref="A2:A24"/>
  </sortState>
  <mergeCells count="1">
    <mergeCell ref="A1:B1"/>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dimension ref="A1:H40"/>
  <sheetViews>
    <sheetView tabSelected="1" workbookViewId="0">
      <selection activeCell="A20" activeCellId="1" sqref="A3 A20"/>
    </sheetView>
  </sheetViews>
  <sheetFormatPr defaultRowHeight="12.75"/>
  <cols>
    <col min="1" max="1" width="18.28515625" style="1" customWidth="1"/>
    <col min="2" max="5" width="9.140625" style="1"/>
    <col min="6" max="6" width="7.85546875" style="1" customWidth="1"/>
    <col min="7" max="7" width="9.140625" style="1"/>
    <col min="8" max="8" width="9.85546875" style="1" customWidth="1"/>
    <col min="9" max="16384" width="9.140625" style="1"/>
  </cols>
  <sheetData>
    <row r="1" spans="1:8" ht="15">
      <c r="A1" s="6" t="s">
        <v>345</v>
      </c>
    </row>
    <row r="2" spans="1:8" ht="15">
      <c r="A2" s="81"/>
    </row>
    <row r="3" spans="1:8" ht="15">
      <c r="A3" s="6" t="s">
        <v>344</v>
      </c>
    </row>
    <row r="4" spans="1:8">
      <c r="A4" s="22"/>
    </row>
    <row r="5" spans="1:8" s="46" customFormat="1" ht="25.5" customHeight="1">
      <c r="A5" s="943" t="s">
        <v>308</v>
      </c>
      <c r="B5" s="943">
        <v>2015</v>
      </c>
      <c r="C5" s="943">
        <v>2016</v>
      </c>
      <c r="D5" s="943">
        <v>2017</v>
      </c>
      <c r="E5" s="943">
        <v>2018</v>
      </c>
      <c r="F5" s="943" t="s">
        <v>340</v>
      </c>
      <c r="G5" s="943" t="s">
        <v>309</v>
      </c>
      <c r="H5" s="943" t="s">
        <v>341</v>
      </c>
    </row>
    <row r="6" spans="1:8" s="46" customFormat="1" ht="25.5" customHeight="1">
      <c r="A6" s="943"/>
      <c r="B6" s="943"/>
      <c r="C6" s="943"/>
      <c r="D6" s="943"/>
      <c r="E6" s="943"/>
      <c r="F6" s="943"/>
      <c r="G6" s="943"/>
      <c r="H6" s="943"/>
    </row>
    <row r="7" spans="1:8" s="46" customFormat="1" ht="18" customHeight="1">
      <c r="A7" s="137" t="s">
        <v>215</v>
      </c>
      <c r="B7" s="328">
        <v>15775</v>
      </c>
      <c r="C7" s="328">
        <v>15744</v>
      </c>
      <c r="D7" s="328">
        <v>15744</v>
      </c>
      <c r="E7" s="328">
        <v>15731</v>
      </c>
      <c r="F7" s="569">
        <f>(E7-D7)/D7*100</f>
        <v>-8.2571138211382122E-2</v>
      </c>
      <c r="G7" s="569">
        <v>51.34</v>
      </c>
      <c r="H7" s="569">
        <f>E7/G7</f>
        <v>306.40825866770547</v>
      </c>
    </row>
    <row r="8" spans="1:8" s="46" customFormat="1" ht="18" customHeight="1">
      <c r="A8" s="133" t="s">
        <v>310</v>
      </c>
      <c r="B8" s="326">
        <v>18301</v>
      </c>
      <c r="C8" s="326">
        <v>18230</v>
      </c>
      <c r="D8" s="326">
        <v>18210</v>
      </c>
      <c r="E8" s="326">
        <v>18201</v>
      </c>
      <c r="F8" s="562">
        <f t="shared" ref="F8:F17" si="0">(E8-D8)/D8*100</f>
        <v>-4.9423393739703461E-2</v>
      </c>
      <c r="G8" s="562">
        <v>56.34</v>
      </c>
      <c r="H8" s="562">
        <f t="shared" ref="H8:H17" si="1">E8/G8</f>
        <v>323.05644302449411</v>
      </c>
    </row>
    <row r="9" spans="1:8" s="46" customFormat="1" ht="18" customHeight="1">
      <c r="A9" s="133" t="s">
        <v>311</v>
      </c>
      <c r="B9" s="326">
        <v>11697</v>
      </c>
      <c r="C9" s="326">
        <v>11701</v>
      </c>
      <c r="D9" s="326">
        <v>11729</v>
      </c>
      <c r="E9" s="326">
        <v>11746</v>
      </c>
      <c r="F9" s="562">
        <f t="shared" si="0"/>
        <v>0.14493989257396198</v>
      </c>
      <c r="G9" s="562">
        <v>35.76</v>
      </c>
      <c r="H9" s="562">
        <f t="shared" si="1"/>
        <v>328.46756152125283</v>
      </c>
    </row>
    <row r="10" spans="1:8" s="46" customFormat="1" ht="18" customHeight="1">
      <c r="A10" s="133" t="s">
        <v>312</v>
      </c>
      <c r="B10" s="326">
        <v>12205</v>
      </c>
      <c r="C10" s="326">
        <v>12359</v>
      </c>
      <c r="D10" s="326">
        <v>12521</v>
      </c>
      <c r="E10" s="326">
        <v>12642</v>
      </c>
      <c r="F10" s="562">
        <f t="shared" si="0"/>
        <v>0.96637648750099825</v>
      </c>
      <c r="G10" s="562">
        <v>46.4</v>
      </c>
      <c r="H10" s="562">
        <f t="shared" si="1"/>
        <v>272.45689655172413</v>
      </c>
    </row>
    <row r="11" spans="1:8" s="46" customFormat="1" ht="18" customHeight="1">
      <c r="A11" s="133" t="s">
        <v>230</v>
      </c>
      <c r="B11" s="326">
        <v>7733</v>
      </c>
      <c r="C11" s="326">
        <v>7717</v>
      </c>
      <c r="D11" s="326">
        <v>7736</v>
      </c>
      <c r="E11" s="326">
        <v>7774</v>
      </c>
      <c r="F11" s="562">
        <f t="shared" si="0"/>
        <v>0.49120992761116855</v>
      </c>
      <c r="G11" s="562">
        <v>45.6</v>
      </c>
      <c r="H11" s="562">
        <f t="shared" si="1"/>
        <v>170.48245614035088</v>
      </c>
    </row>
    <row r="12" spans="1:8" s="46" customFormat="1" ht="18" customHeight="1">
      <c r="A12" s="133" t="s">
        <v>313</v>
      </c>
      <c r="B12" s="326">
        <v>15293</v>
      </c>
      <c r="C12" s="326">
        <v>15250</v>
      </c>
      <c r="D12" s="326">
        <v>15280</v>
      </c>
      <c r="E12" s="326">
        <v>15200</v>
      </c>
      <c r="F12" s="562">
        <f t="shared" si="0"/>
        <v>-0.52356020942408377</v>
      </c>
      <c r="G12" s="562">
        <v>29.53</v>
      </c>
      <c r="H12" s="562">
        <f t="shared" si="1"/>
        <v>514.73078225533357</v>
      </c>
    </row>
    <row r="13" spans="1:8" s="65" customFormat="1" ht="18" customHeight="1">
      <c r="A13" s="522" t="s">
        <v>33</v>
      </c>
      <c r="B13" s="673">
        <v>51229</v>
      </c>
      <c r="C13" s="673">
        <v>51139</v>
      </c>
      <c r="D13" s="673">
        <v>51127</v>
      </c>
      <c r="E13" s="673">
        <v>51367</v>
      </c>
      <c r="F13" s="674">
        <f t="shared" si="0"/>
        <v>0.4694192892209596</v>
      </c>
      <c r="G13" s="674">
        <v>38.21</v>
      </c>
      <c r="H13" s="674">
        <f t="shared" si="1"/>
        <v>1344.333943993719</v>
      </c>
    </row>
    <row r="14" spans="1:8" s="46" customFormat="1" ht="18" customHeight="1">
      <c r="A14" s="133" t="s">
        <v>235</v>
      </c>
      <c r="B14" s="326">
        <v>5967</v>
      </c>
      <c r="C14" s="326">
        <v>5952</v>
      </c>
      <c r="D14" s="326">
        <v>5939</v>
      </c>
      <c r="E14" s="326">
        <v>5988</v>
      </c>
      <c r="F14" s="562">
        <f t="shared" si="0"/>
        <v>0.82505472301734295</v>
      </c>
      <c r="G14" s="562">
        <v>15.86</v>
      </c>
      <c r="H14" s="562">
        <f t="shared" si="1"/>
        <v>377.55359394703657</v>
      </c>
    </row>
    <row r="15" spans="1:8" s="46" customFormat="1" ht="18" customHeight="1">
      <c r="A15" s="133" t="s">
        <v>314</v>
      </c>
      <c r="B15" s="326">
        <v>4383</v>
      </c>
      <c r="C15" s="326">
        <v>4367</v>
      </c>
      <c r="D15" s="326">
        <v>4328</v>
      </c>
      <c r="E15" s="326">
        <v>4285</v>
      </c>
      <c r="F15" s="562">
        <f t="shared" si="0"/>
        <v>-0.99353049907578561</v>
      </c>
      <c r="G15" s="562">
        <v>51.76</v>
      </c>
      <c r="H15" s="562">
        <f t="shared" si="1"/>
        <v>82.785935085007736</v>
      </c>
    </row>
    <row r="16" spans="1:8" s="46" customFormat="1" ht="18" customHeight="1">
      <c r="A16" s="133" t="s">
        <v>315</v>
      </c>
      <c r="B16" s="326">
        <v>8572</v>
      </c>
      <c r="C16" s="326">
        <v>8488</v>
      </c>
      <c r="D16" s="326">
        <v>8483</v>
      </c>
      <c r="E16" s="326">
        <v>8517</v>
      </c>
      <c r="F16" s="562">
        <f t="shared" si="0"/>
        <v>0.40080160320641278</v>
      </c>
      <c r="G16" s="562">
        <v>45.54</v>
      </c>
      <c r="H16" s="562">
        <f t="shared" si="1"/>
        <v>187.02239789196312</v>
      </c>
    </row>
    <row r="17" spans="1:8" s="19" customFormat="1" ht="18" customHeight="1">
      <c r="A17" s="548" t="s">
        <v>68</v>
      </c>
      <c r="B17" s="327">
        <v>151155</v>
      </c>
      <c r="C17" s="327">
        <v>150947</v>
      </c>
      <c r="D17" s="563">
        <f>SUM(D7:D16)</f>
        <v>151097</v>
      </c>
      <c r="E17" s="563">
        <f>SUM(E7:E16)</f>
        <v>151451</v>
      </c>
      <c r="F17" s="564">
        <f t="shared" si="0"/>
        <v>0.23428658411484013</v>
      </c>
      <c r="G17" s="564">
        <v>416.34</v>
      </c>
      <c r="H17" s="564">
        <f t="shared" si="1"/>
        <v>363.76759379353416</v>
      </c>
    </row>
    <row r="18" spans="1:8" s="46" customFormat="1" ht="17.25" customHeight="1">
      <c r="A18" s="97" t="s">
        <v>347</v>
      </c>
      <c r="G18" s="309"/>
    </row>
    <row r="19" spans="1:8" s="46" customFormat="1">
      <c r="A19" s="561"/>
    </row>
    <row r="20" spans="1:8" s="46" customFormat="1" ht="15">
      <c r="A20" s="373" t="s">
        <v>346</v>
      </c>
      <c r="B20" s="56"/>
      <c r="C20" s="56"/>
      <c r="D20" s="56"/>
      <c r="E20" s="56"/>
      <c r="F20" s="56"/>
    </row>
    <row r="21" spans="1:8" s="46" customFormat="1">
      <c r="B21" s="56"/>
      <c r="C21" s="56"/>
      <c r="D21" s="56"/>
      <c r="E21" s="56"/>
      <c r="F21" s="56"/>
    </row>
    <row r="22" spans="1:8" s="46" customFormat="1">
      <c r="A22" s="943" t="s">
        <v>308</v>
      </c>
      <c r="B22" s="943">
        <v>2015</v>
      </c>
      <c r="C22" s="943">
        <v>2016</v>
      </c>
      <c r="D22" s="943">
        <v>2017</v>
      </c>
      <c r="E22" s="943">
        <v>2018</v>
      </c>
      <c r="F22" s="943" t="s">
        <v>342</v>
      </c>
      <c r="G22" s="943" t="s">
        <v>343</v>
      </c>
    </row>
    <row r="23" spans="1:8" s="46" customFormat="1" ht="25.5" customHeight="1">
      <c r="A23" s="943" t="s">
        <v>215</v>
      </c>
      <c r="B23" s="943">
        <v>1596</v>
      </c>
      <c r="C23" s="943">
        <v>1519</v>
      </c>
      <c r="D23" s="943">
        <v>1491</v>
      </c>
      <c r="E23" s="943">
        <v>1505</v>
      </c>
      <c r="F23" s="943"/>
      <c r="G23" s="943"/>
    </row>
    <row r="24" spans="1:8" s="46" customFormat="1" ht="18" customHeight="1">
      <c r="A24" s="137" t="s">
        <v>215</v>
      </c>
      <c r="B24" s="328">
        <v>1596</v>
      </c>
      <c r="C24" s="328">
        <v>1519</v>
      </c>
      <c r="D24" s="328">
        <v>1491</v>
      </c>
      <c r="E24" s="328">
        <v>1505</v>
      </c>
      <c r="F24" s="569">
        <f>(E24-D24)/D24*100</f>
        <v>0.93896713615023475</v>
      </c>
      <c r="G24" s="569">
        <f t="shared" ref="G24:G34" si="2">E24/E7*100</f>
        <v>9.5670968152056446</v>
      </c>
    </row>
    <row r="25" spans="1:8" s="46" customFormat="1" ht="18" customHeight="1">
      <c r="A25" s="133" t="s">
        <v>310</v>
      </c>
      <c r="B25" s="326">
        <v>1104</v>
      </c>
      <c r="C25" s="326">
        <v>1038</v>
      </c>
      <c r="D25" s="326">
        <v>1056</v>
      </c>
      <c r="E25" s="326">
        <v>1141</v>
      </c>
      <c r="F25" s="562">
        <f t="shared" ref="F25:F34" si="3">(E25-D25)/D25*100</f>
        <v>8.0492424242424239</v>
      </c>
      <c r="G25" s="562">
        <f t="shared" si="2"/>
        <v>6.2688863249272018</v>
      </c>
    </row>
    <row r="26" spans="1:8" s="46" customFormat="1" ht="18" customHeight="1">
      <c r="A26" s="133" t="s">
        <v>311</v>
      </c>
      <c r="B26" s="326">
        <v>792</v>
      </c>
      <c r="C26" s="326">
        <v>800</v>
      </c>
      <c r="D26" s="326">
        <v>794</v>
      </c>
      <c r="E26" s="326">
        <v>805</v>
      </c>
      <c r="F26" s="562">
        <f t="shared" si="3"/>
        <v>1.385390428211587</v>
      </c>
      <c r="G26" s="562">
        <f t="shared" si="2"/>
        <v>6.8533969010727063</v>
      </c>
    </row>
    <row r="27" spans="1:8" s="46" customFormat="1" ht="18" customHeight="1">
      <c r="A27" s="133" t="s">
        <v>312</v>
      </c>
      <c r="B27" s="326">
        <v>1045</v>
      </c>
      <c r="C27" s="326">
        <v>1050</v>
      </c>
      <c r="D27" s="326">
        <v>1062</v>
      </c>
      <c r="E27" s="326">
        <v>1097</v>
      </c>
      <c r="F27" s="562">
        <f t="shared" si="3"/>
        <v>3.2956685499058378</v>
      </c>
      <c r="G27" s="562">
        <f t="shared" si="2"/>
        <v>8.6774244581553557</v>
      </c>
    </row>
    <row r="28" spans="1:8" s="46" customFormat="1" ht="18" customHeight="1">
      <c r="A28" s="133" t="s">
        <v>230</v>
      </c>
      <c r="B28" s="326">
        <v>1304</v>
      </c>
      <c r="C28" s="326">
        <v>1278</v>
      </c>
      <c r="D28" s="326">
        <v>1280</v>
      </c>
      <c r="E28" s="326">
        <v>1401</v>
      </c>
      <c r="F28" s="562">
        <f t="shared" si="3"/>
        <v>9.453125</v>
      </c>
      <c r="G28" s="562">
        <f t="shared" si="2"/>
        <v>18.021610496526886</v>
      </c>
    </row>
    <row r="29" spans="1:8" s="46" customFormat="1" ht="18" customHeight="1">
      <c r="A29" s="133" t="s">
        <v>313</v>
      </c>
      <c r="B29" s="326">
        <v>1149</v>
      </c>
      <c r="C29" s="326">
        <v>1102</v>
      </c>
      <c r="D29" s="326">
        <v>1178</v>
      </c>
      <c r="E29" s="326">
        <v>1176</v>
      </c>
      <c r="F29" s="562">
        <f t="shared" si="3"/>
        <v>-0.1697792869269949</v>
      </c>
      <c r="G29" s="562">
        <f t="shared" si="2"/>
        <v>7.7368421052631575</v>
      </c>
    </row>
    <row r="30" spans="1:8" s="65" customFormat="1" ht="18" customHeight="1">
      <c r="A30" s="522" t="s">
        <v>33</v>
      </c>
      <c r="B30" s="673">
        <v>7469</v>
      </c>
      <c r="C30" s="673">
        <v>7025</v>
      </c>
      <c r="D30" s="673">
        <v>7070</v>
      </c>
      <c r="E30" s="673">
        <v>7329</v>
      </c>
      <c r="F30" s="674">
        <f t="shared" si="3"/>
        <v>3.6633663366336631</v>
      </c>
      <c r="G30" s="674">
        <f t="shared" si="2"/>
        <v>14.26791519847373</v>
      </c>
    </row>
    <row r="31" spans="1:8" s="46" customFormat="1" ht="18" customHeight="1">
      <c r="A31" s="133" t="s">
        <v>235</v>
      </c>
      <c r="B31" s="326">
        <v>410</v>
      </c>
      <c r="C31" s="326">
        <v>414</v>
      </c>
      <c r="D31" s="326">
        <v>418</v>
      </c>
      <c r="E31" s="326">
        <v>444</v>
      </c>
      <c r="F31" s="562">
        <f t="shared" si="3"/>
        <v>6.2200956937799043</v>
      </c>
      <c r="G31" s="562">
        <f t="shared" si="2"/>
        <v>7.414829659318638</v>
      </c>
    </row>
    <row r="32" spans="1:8" s="46" customFormat="1" ht="18" customHeight="1">
      <c r="A32" s="133" t="s">
        <v>314</v>
      </c>
      <c r="B32" s="326">
        <v>285</v>
      </c>
      <c r="C32" s="326">
        <v>268</v>
      </c>
      <c r="D32" s="326">
        <v>267</v>
      </c>
      <c r="E32" s="326">
        <v>258</v>
      </c>
      <c r="F32" s="562">
        <f t="shared" si="3"/>
        <v>-3.3707865168539324</v>
      </c>
      <c r="G32" s="562">
        <f t="shared" si="2"/>
        <v>6.021003500583431</v>
      </c>
    </row>
    <row r="33" spans="1:8" s="46" customFormat="1" ht="18" customHeight="1">
      <c r="A33" s="133" t="s">
        <v>315</v>
      </c>
      <c r="B33" s="326">
        <v>716</v>
      </c>
      <c r="C33" s="326">
        <v>644</v>
      </c>
      <c r="D33" s="326">
        <v>664</v>
      </c>
      <c r="E33" s="326">
        <v>697</v>
      </c>
      <c r="F33" s="562">
        <f t="shared" si="3"/>
        <v>4.9698795180722888</v>
      </c>
      <c r="G33" s="562">
        <f t="shared" si="2"/>
        <v>8.1836327345309385</v>
      </c>
    </row>
    <row r="34" spans="1:8" s="19" customFormat="1" ht="18" customHeight="1">
      <c r="A34" s="548" t="s">
        <v>68</v>
      </c>
      <c r="B34" s="327">
        <f>SUM(B24:B33)</f>
        <v>15870</v>
      </c>
      <c r="C34" s="327">
        <f t="shared" ref="C34:E34" si="4">SUM(C24:C33)</f>
        <v>15138</v>
      </c>
      <c r="D34" s="563">
        <f t="shared" si="4"/>
        <v>15280</v>
      </c>
      <c r="E34" s="563">
        <f t="shared" si="4"/>
        <v>15853</v>
      </c>
      <c r="F34" s="564">
        <f t="shared" si="3"/>
        <v>3.75</v>
      </c>
      <c r="G34" s="564">
        <f t="shared" si="2"/>
        <v>10.467411902199391</v>
      </c>
    </row>
    <row r="35" spans="1:8" s="46" customFormat="1" ht="17.25" customHeight="1">
      <c r="A35" s="97" t="s">
        <v>347</v>
      </c>
      <c r="G35" s="309"/>
    </row>
    <row r="36" spans="1:8">
      <c r="A36" s="14"/>
      <c r="G36" s="21"/>
    </row>
    <row r="37" spans="1:8" ht="18" customHeight="1">
      <c r="A37" s="23" t="s">
        <v>191</v>
      </c>
      <c r="B37" s="24"/>
      <c r="C37" s="24"/>
      <c r="D37" s="24"/>
      <c r="E37" s="24"/>
      <c r="F37" s="25"/>
      <c r="G37" s="25"/>
    </row>
    <row r="38" spans="1:8" ht="18" customHeight="1">
      <c r="A38" s="23"/>
      <c r="B38" s="24"/>
      <c r="C38" s="24"/>
      <c r="D38" s="24"/>
      <c r="E38" s="24"/>
      <c r="F38" s="25"/>
      <c r="G38" s="25"/>
      <c r="H38" s="25"/>
    </row>
    <row r="39" spans="1:8" ht="18" customHeight="1">
      <c r="A39" s="23"/>
      <c r="B39" s="24"/>
      <c r="C39" s="24"/>
      <c r="D39" s="24"/>
      <c r="E39" s="24"/>
      <c r="F39" s="25"/>
      <c r="G39" s="25"/>
      <c r="H39" s="25"/>
    </row>
    <row r="40" spans="1:8">
      <c r="A40" s="14"/>
    </row>
  </sheetData>
  <mergeCells count="15">
    <mergeCell ref="A22:A23"/>
    <mergeCell ref="B22:B23"/>
    <mergeCell ref="C22:C23"/>
    <mergeCell ref="D22:D23"/>
    <mergeCell ref="E22:E23"/>
    <mergeCell ref="F22:F23"/>
    <mergeCell ref="D5:D6"/>
    <mergeCell ref="E5:E6"/>
    <mergeCell ref="H5:H6"/>
    <mergeCell ref="G22:G23"/>
    <mergeCell ref="A5:A6"/>
    <mergeCell ref="B5:B6"/>
    <mergeCell ref="C5:C6"/>
    <mergeCell ref="G5:G6"/>
    <mergeCell ref="F5:F6"/>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dimension ref="A1:J56"/>
  <sheetViews>
    <sheetView zoomScaleNormal="100" workbookViewId="0">
      <selection sqref="A1:J1"/>
    </sheetView>
  </sheetViews>
  <sheetFormatPr defaultRowHeight="12.75"/>
  <cols>
    <col min="1" max="1" width="20.85546875" style="1" customWidth="1"/>
    <col min="2" max="2" width="8.5703125" style="1" customWidth="1"/>
    <col min="3" max="9" width="7.85546875" style="1" customWidth="1"/>
    <col min="10" max="10" width="7.85546875" style="42" customWidth="1"/>
    <col min="11" max="16384" width="9.140625" style="1"/>
  </cols>
  <sheetData>
    <row r="1" spans="1:10" ht="32.25" customHeight="1">
      <c r="A1" s="812" t="s">
        <v>1954</v>
      </c>
      <c r="B1" s="812"/>
      <c r="C1" s="812"/>
      <c r="D1" s="812"/>
      <c r="E1" s="812"/>
      <c r="F1" s="812"/>
      <c r="G1" s="812"/>
      <c r="H1" s="812"/>
      <c r="I1" s="812"/>
      <c r="J1" s="812"/>
    </row>
    <row r="2" spans="1:10" ht="7.5" customHeight="1">
      <c r="A2" s="7"/>
      <c r="C2" s="8"/>
      <c r="D2" s="8"/>
      <c r="E2" s="8"/>
      <c r="F2" s="8"/>
      <c r="G2" s="9"/>
    </row>
    <row r="3" spans="1:10" ht="28.5" customHeight="1">
      <c r="A3" s="3" t="s">
        <v>308</v>
      </c>
      <c r="B3" s="3" t="s">
        <v>781</v>
      </c>
      <c r="C3" s="3">
        <v>2013</v>
      </c>
      <c r="D3" s="3">
        <v>2014</v>
      </c>
      <c r="E3" s="3">
        <v>2015</v>
      </c>
      <c r="F3" s="3">
        <v>2016</v>
      </c>
      <c r="G3" s="3">
        <v>2017</v>
      </c>
      <c r="H3" s="3">
        <v>2018</v>
      </c>
      <c r="I3" s="3" t="s">
        <v>1199</v>
      </c>
      <c r="J3" s="289" t="s">
        <v>782</v>
      </c>
    </row>
    <row r="4" spans="1:10" ht="13.5" customHeight="1">
      <c r="A4" s="298" t="s">
        <v>212</v>
      </c>
      <c r="B4" s="299">
        <v>26.950599999999998</v>
      </c>
      <c r="C4" s="300">
        <v>268</v>
      </c>
      <c r="D4" s="300">
        <v>266</v>
      </c>
      <c r="E4" s="300">
        <v>259</v>
      </c>
      <c r="F4" s="300">
        <v>252</v>
      </c>
      <c r="G4" s="300">
        <v>248</v>
      </c>
      <c r="H4" s="300">
        <v>250</v>
      </c>
      <c r="I4" s="201">
        <f>H4-G4</f>
        <v>2</v>
      </c>
      <c r="J4" s="301">
        <f>H4/B4</f>
        <v>9.2762313269463395</v>
      </c>
    </row>
    <row r="5" spans="1:10" ht="13.5" customHeight="1">
      <c r="A5" s="290" t="s">
        <v>213</v>
      </c>
      <c r="B5" s="291">
        <v>15.311400000000001</v>
      </c>
      <c r="C5" s="294">
        <v>1337</v>
      </c>
      <c r="D5" s="294">
        <v>1307</v>
      </c>
      <c r="E5" s="294">
        <v>1309</v>
      </c>
      <c r="F5" s="294">
        <v>1289</v>
      </c>
      <c r="G5" s="294">
        <v>1278</v>
      </c>
      <c r="H5" s="294">
        <v>1306</v>
      </c>
      <c r="I5" s="162">
        <f t="shared" ref="I5:I54" si="0">H5-G5</f>
        <v>28</v>
      </c>
      <c r="J5" s="293">
        <f t="shared" ref="J5:J54" si="1">H5/B5</f>
        <v>85.295923298979844</v>
      </c>
    </row>
    <row r="6" spans="1:10" ht="13.5" customHeight="1">
      <c r="A6" s="290" t="s">
        <v>214</v>
      </c>
      <c r="B6" s="291">
        <v>113.3492</v>
      </c>
      <c r="C6" s="294">
        <v>9205</v>
      </c>
      <c r="D6" s="294">
        <v>9192</v>
      </c>
      <c r="E6" s="294">
        <v>9106</v>
      </c>
      <c r="F6" s="294">
        <v>9066</v>
      </c>
      <c r="G6" s="294">
        <v>9080</v>
      </c>
      <c r="H6" s="294">
        <v>9189</v>
      </c>
      <c r="I6" s="162">
        <f t="shared" si="0"/>
        <v>109</v>
      </c>
      <c r="J6" s="293">
        <f t="shared" si="1"/>
        <v>81.068062235992841</v>
      </c>
    </row>
    <row r="7" spans="1:10" ht="13.5" customHeight="1">
      <c r="A7" s="290" t="s">
        <v>215</v>
      </c>
      <c r="B7" s="291">
        <v>51.338500000000003</v>
      </c>
      <c r="C7" s="294">
        <v>15698</v>
      </c>
      <c r="D7" s="294">
        <v>15739</v>
      </c>
      <c r="E7" s="294">
        <v>15775</v>
      </c>
      <c r="F7" s="294">
        <v>15744</v>
      </c>
      <c r="G7" s="294">
        <v>15744</v>
      </c>
      <c r="H7" s="294">
        <v>15731</v>
      </c>
      <c r="I7" s="162">
        <f t="shared" si="0"/>
        <v>-13</v>
      </c>
      <c r="J7" s="293">
        <f t="shared" si="1"/>
        <v>306.41721125471133</v>
      </c>
    </row>
    <row r="8" spans="1:10" ht="13.5" customHeight="1">
      <c r="A8" s="290" t="s">
        <v>316</v>
      </c>
      <c r="B8" s="291">
        <v>103.41120000000001</v>
      </c>
      <c r="C8" s="292">
        <v>252</v>
      </c>
      <c r="D8" s="292">
        <v>253</v>
      </c>
      <c r="E8" s="292">
        <v>256</v>
      </c>
      <c r="F8" s="292">
        <v>252</v>
      </c>
      <c r="G8" s="292">
        <v>256</v>
      </c>
      <c r="H8" s="292">
        <v>244</v>
      </c>
      <c r="I8" s="162">
        <f t="shared" si="0"/>
        <v>-12</v>
      </c>
      <c r="J8" s="293">
        <f t="shared" si="1"/>
        <v>2.3595123158806781</v>
      </c>
    </row>
    <row r="9" spans="1:10" ht="13.5" customHeight="1">
      <c r="A9" s="290" t="s">
        <v>317</v>
      </c>
      <c r="B9" s="291">
        <v>29.119699999999998</v>
      </c>
      <c r="C9" s="294">
        <v>9363</v>
      </c>
      <c r="D9" s="294">
        <v>9387</v>
      </c>
      <c r="E9" s="294">
        <v>9311</v>
      </c>
      <c r="F9" s="294">
        <v>9333</v>
      </c>
      <c r="G9" s="294">
        <v>9290</v>
      </c>
      <c r="H9" s="294">
        <v>9333</v>
      </c>
      <c r="I9" s="162">
        <f t="shared" si="0"/>
        <v>43</v>
      </c>
      <c r="J9" s="293">
        <f t="shared" si="1"/>
        <v>320.50467552893747</v>
      </c>
    </row>
    <row r="10" spans="1:10" ht="13.5" customHeight="1">
      <c r="A10" s="290" t="s">
        <v>216</v>
      </c>
      <c r="B10" s="291">
        <v>37.3583</v>
      </c>
      <c r="C10" s="294">
        <v>2591</v>
      </c>
      <c r="D10" s="294">
        <v>2576</v>
      </c>
      <c r="E10" s="294">
        <v>2569</v>
      </c>
      <c r="F10" s="294">
        <v>2562</v>
      </c>
      <c r="G10" s="294">
        <v>2571</v>
      </c>
      <c r="H10" s="294">
        <v>2551</v>
      </c>
      <c r="I10" s="162">
        <f t="shared" si="0"/>
        <v>-20</v>
      </c>
      <c r="J10" s="293">
        <f t="shared" si="1"/>
        <v>68.284691755245817</v>
      </c>
    </row>
    <row r="11" spans="1:10" ht="13.5" customHeight="1">
      <c r="A11" s="290" t="s">
        <v>217</v>
      </c>
      <c r="B11" s="291">
        <v>41.790299999999995</v>
      </c>
      <c r="C11" s="294">
        <v>6473</v>
      </c>
      <c r="D11" s="294">
        <v>6430</v>
      </c>
      <c r="E11" s="294">
        <v>6424</v>
      </c>
      <c r="F11" s="294">
        <v>6403</v>
      </c>
      <c r="G11" s="294">
        <v>6339</v>
      </c>
      <c r="H11" s="294">
        <v>6323</v>
      </c>
      <c r="I11" s="162">
        <f t="shared" si="0"/>
        <v>-16</v>
      </c>
      <c r="J11" s="293">
        <f t="shared" si="1"/>
        <v>151.30305357941916</v>
      </c>
    </row>
    <row r="12" spans="1:10" ht="13.5" customHeight="1">
      <c r="A12" s="290" t="s">
        <v>318</v>
      </c>
      <c r="B12" s="291">
        <v>20.4663</v>
      </c>
      <c r="C12" s="294">
        <v>8605</v>
      </c>
      <c r="D12" s="294">
        <v>8608</v>
      </c>
      <c r="E12" s="294">
        <v>8540</v>
      </c>
      <c r="F12" s="294">
        <v>8431</v>
      </c>
      <c r="G12" s="294">
        <v>8404</v>
      </c>
      <c r="H12" s="294">
        <v>8390</v>
      </c>
      <c r="I12" s="162">
        <f t="shared" si="0"/>
        <v>-14</v>
      </c>
      <c r="J12" s="293">
        <f t="shared" si="1"/>
        <v>409.94219766152162</v>
      </c>
    </row>
    <row r="13" spans="1:10" ht="13.5" customHeight="1">
      <c r="A13" s="290" t="s">
        <v>218</v>
      </c>
      <c r="B13" s="291">
        <v>22.4815</v>
      </c>
      <c r="C13" s="292">
        <v>913</v>
      </c>
      <c r="D13" s="292">
        <v>904</v>
      </c>
      <c r="E13" s="292">
        <v>880</v>
      </c>
      <c r="F13" s="292">
        <v>861</v>
      </c>
      <c r="G13" s="292">
        <v>864</v>
      </c>
      <c r="H13" s="292">
        <v>861</v>
      </c>
      <c r="I13" s="162">
        <f t="shared" si="0"/>
        <v>-3</v>
      </c>
      <c r="J13" s="293">
        <f t="shared" si="1"/>
        <v>38.298156261815272</v>
      </c>
    </row>
    <row r="14" spans="1:10" ht="13.5" customHeight="1">
      <c r="A14" s="290" t="s">
        <v>219</v>
      </c>
      <c r="B14" s="291">
        <v>10.596400000000001</v>
      </c>
      <c r="C14" s="294">
        <v>1568</v>
      </c>
      <c r="D14" s="294">
        <v>1560</v>
      </c>
      <c r="E14" s="294">
        <v>1525</v>
      </c>
      <c r="F14" s="294">
        <v>1512</v>
      </c>
      <c r="G14" s="294">
        <v>1533</v>
      </c>
      <c r="H14" s="294">
        <v>1534</v>
      </c>
      <c r="I14" s="162">
        <f t="shared" si="0"/>
        <v>1</v>
      </c>
      <c r="J14" s="293">
        <f t="shared" si="1"/>
        <v>144.76614699331847</v>
      </c>
    </row>
    <row r="15" spans="1:10" ht="13.5" customHeight="1">
      <c r="A15" s="290" t="s">
        <v>220</v>
      </c>
      <c r="B15" s="291">
        <v>33.450299999999999</v>
      </c>
      <c r="C15" s="294">
        <v>5196</v>
      </c>
      <c r="D15" s="294">
        <v>5192</v>
      </c>
      <c r="E15" s="294">
        <v>5190</v>
      </c>
      <c r="F15" s="294">
        <v>5185</v>
      </c>
      <c r="G15" s="294">
        <v>5180</v>
      </c>
      <c r="H15" s="294">
        <v>5188</v>
      </c>
      <c r="I15" s="162">
        <f t="shared" si="0"/>
        <v>8</v>
      </c>
      <c r="J15" s="293">
        <f t="shared" si="1"/>
        <v>155.09576894676582</v>
      </c>
    </row>
    <row r="16" spans="1:10" ht="13.5" customHeight="1">
      <c r="A16" s="290" t="s">
        <v>221</v>
      </c>
      <c r="B16" s="291">
        <v>100.86040000000001</v>
      </c>
      <c r="C16" s="292">
        <v>418</v>
      </c>
      <c r="D16" s="292">
        <v>404</v>
      </c>
      <c r="E16" s="292">
        <v>397</v>
      </c>
      <c r="F16" s="292">
        <v>377</v>
      </c>
      <c r="G16" s="292">
        <v>363</v>
      </c>
      <c r="H16" s="292">
        <v>357</v>
      </c>
      <c r="I16" s="162">
        <f t="shared" si="0"/>
        <v>-6</v>
      </c>
      <c r="J16" s="293">
        <f t="shared" si="1"/>
        <v>3.5395457483809301</v>
      </c>
    </row>
    <row r="17" spans="1:10" ht="13.5" customHeight="1">
      <c r="A17" s="290" t="s">
        <v>222</v>
      </c>
      <c r="B17" s="291">
        <v>165.91229999999999</v>
      </c>
      <c r="C17" s="292">
        <v>968</v>
      </c>
      <c r="D17" s="292">
        <v>965</v>
      </c>
      <c r="E17" s="292">
        <v>956</v>
      </c>
      <c r="F17" s="292">
        <v>944</v>
      </c>
      <c r="G17" s="292">
        <v>946</v>
      </c>
      <c r="H17" s="292">
        <v>912</v>
      </c>
      <c r="I17" s="162">
        <f t="shared" si="0"/>
        <v>-34</v>
      </c>
      <c r="J17" s="293">
        <f t="shared" si="1"/>
        <v>5.4968799781571356</v>
      </c>
    </row>
    <row r="18" spans="1:10" ht="13.5" customHeight="1">
      <c r="A18" s="290" t="s">
        <v>319</v>
      </c>
      <c r="B18" s="291">
        <v>28.308200000000003</v>
      </c>
      <c r="C18" s="292">
        <v>375</v>
      </c>
      <c r="D18" s="292">
        <v>381</v>
      </c>
      <c r="E18" s="292">
        <v>380</v>
      </c>
      <c r="F18" s="292">
        <v>372</v>
      </c>
      <c r="G18" s="292">
        <v>380</v>
      </c>
      <c r="H18" s="292">
        <v>383</v>
      </c>
      <c r="I18" s="162">
        <f t="shared" si="0"/>
        <v>3</v>
      </c>
      <c r="J18" s="293">
        <f t="shared" si="1"/>
        <v>13.529648653040461</v>
      </c>
    </row>
    <row r="19" spans="1:10" ht="13.5" customHeight="1">
      <c r="A19" s="290" t="s">
        <v>310</v>
      </c>
      <c r="B19" s="291">
        <v>56.3401</v>
      </c>
      <c r="C19" s="294">
        <v>18304</v>
      </c>
      <c r="D19" s="294">
        <v>18301</v>
      </c>
      <c r="E19" s="294">
        <v>18301</v>
      </c>
      <c r="F19" s="294">
        <v>18230</v>
      </c>
      <c r="G19" s="294">
        <v>18210</v>
      </c>
      <c r="H19" s="294">
        <v>18201</v>
      </c>
      <c r="I19" s="162">
        <f t="shared" si="0"/>
        <v>-9</v>
      </c>
      <c r="J19" s="293">
        <f t="shared" si="1"/>
        <v>323.05586962039473</v>
      </c>
    </row>
    <row r="20" spans="1:10" ht="13.5" customHeight="1">
      <c r="A20" s="290" t="s">
        <v>223</v>
      </c>
      <c r="B20" s="291">
        <v>12.019</v>
      </c>
      <c r="C20" s="294">
        <v>2747</v>
      </c>
      <c r="D20" s="294">
        <v>2760</v>
      </c>
      <c r="E20" s="294">
        <v>2780</v>
      </c>
      <c r="F20" s="294">
        <v>2782</v>
      </c>
      <c r="G20" s="294">
        <v>2736</v>
      </c>
      <c r="H20" s="294">
        <v>2733</v>
      </c>
      <c r="I20" s="162">
        <f t="shared" si="0"/>
        <v>-3</v>
      </c>
      <c r="J20" s="293">
        <f t="shared" si="1"/>
        <v>227.38996588734503</v>
      </c>
    </row>
    <row r="21" spans="1:10" ht="13.5" customHeight="1">
      <c r="A21" s="290" t="s">
        <v>224</v>
      </c>
      <c r="B21" s="291">
        <v>52.430399999999999</v>
      </c>
      <c r="C21" s="292">
        <v>391</v>
      </c>
      <c r="D21" s="292">
        <v>385</v>
      </c>
      <c r="E21" s="292">
        <v>387</v>
      </c>
      <c r="F21" s="292">
        <v>381</v>
      </c>
      <c r="G21" s="292">
        <v>371</v>
      </c>
      <c r="H21" s="292">
        <v>372</v>
      </c>
      <c r="I21" s="162">
        <f t="shared" si="0"/>
        <v>1</v>
      </c>
      <c r="J21" s="293">
        <f t="shared" si="1"/>
        <v>7.0951203881717477</v>
      </c>
    </row>
    <row r="22" spans="1:10" ht="13.5" customHeight="1">
      <c r="A22" s="290" t="s">
        <v>225</v>
      </c>
      <c r="B22" s="291">
        <v>10.263</v>
      </c>
      <c r="C22" s="294">
        <v>1611</v>
      </c>
      <c r="D22" s="294">
        <v>1609</v>
      </c>
      <c r="E22" s="294">
        <v>1583</v>
      </c>
      <c r="F22" s="294">
        <v>1535</v>
      </c>
      <c r="G22" s="294">
        <v>1554</v>
      </c>
      <c r="H22" s="294">
        <v>1565</v>
      </c>
      <c r="I22" s="162">
        <f t="shared" si="0"/>
        <v>11</v>
      </c>
      <c r="J22" s="293">
        <f t="shared" si="1"/>
        <v>152.48952547987918</v>
      </c>
    </row>
    <row r="23" spans="1:10" ht="13.5" customHeight="1">
      <c r="A23" s="290" t="s">
        <v>311</v>
      </c>
      <c r="B23" s="291">
        <v>35.756</v>
      </c>
      <c r="C23" s="294">
        <v>11701</v>
      </c>
      <c r="D23" s="294">
        <v>11645</v>
      </c>
      <c r="E23" s="294">
        <v>11697</v>
      </c>
      <c r="F23" s="294">
        <v>11701</v>
      </c>
      <c r="G23" s="294">
        <v>11729</v>
      </c>
      <c r="H23" s="294">
        <v>11746</v>
      </c>
      <c r="I23" s="162">
        <f t="shared" si="0"/>
        <v>17</v>
      </c>
      <c r="J23" s="293">
        <f t="shared" si="1"/>
        <v>328.50430696945966</v>
      </c>
    </row>
    <row r="24" spans="1:10" ht="13.5" customHeight="1">
      <c r="A24" s="290" t="s">
        <v>312</v>
      </c>
      <c r="B24" s="291">
        <v>46.402500000000003</v>
      </c>
      <c r="C24" s="294">
        <v>11930</v>
      </c>
      <c r="D24" s="294">
        <v>12120</v>
      </c>
      <c r="E24" s="294">
        <v>12205</v>
      </c>
      <c r="F24" s="294">
        <v>12359</v>
      </c>
      <c r="G24" s="294">
        <v>12521</v>
      </c>
      <c r="H24" s="294">
        <v>12642</v>
      </c>
      <c r="I24" s="162">
        <f t="shared" si="0"/>
        <v>121</v>
      </c>
      <c r="J24" s="293">
        <f t="shared" si="1"/>
        <v>272.44221755293353</v>
      </c>
    </row>
    <row r="25" spans="1:10" ht="13.5" customHeight="1">
      <c r="A25" s="290" t="s">
        <v>226</v>
      </c>
      <c r="B25" s="291">
        <v>60.987899999999996</v>
      </c>
      <c r="C25" s="292">
        <v>618</v>
      </c>
      <c r="D25" s="292">
        <v>620</v>
      </c>
      <c r="E25" s="292">
        <v>622</v>
      </c>
      <c r="F25" s="292">
        <v>597</v>
      </c>
      <c r="G25" s="292">
        <v>600</v>
      </c>
      <c r="H25" s="292">
        <v>601</v>
      </c>
      <c r="I25" s="162">
        <f t="shared" si="0"/>
        <v>1</v>
      </c>
      <c r="J25" s="293">
        <f t="shared" si="1"/>
        <v>9.8544137443656865</v>
      </c>
    </row>
    <row r="26" spans="1:10" ht="13.5" customHeight="1">
      <c r="A26" s="290" t="s">
        <v>320</v>
      </c>
      <c r="B26" s="291">
        <v>69.460599999999999</v>
      </c>
      <c r="C26" s="294">
        <v>11885</v>
      </c>
      <c r="D26" s="294">
        <v>11800</v>
      </c>
      <c r="E26" s="294">
        <v>11698</v>
      </c>
      <c r="F26" s="294">
        <v>11744</v>
      </c>
      <c r="G26" s="294">
        <v>11746</v>
      </c>
      <c r="H26" s="294">
        <v>11818</v>
      </c>
      <c r="I26" s="162">
        <f t="shared" si="0"/>
        <v>72</v>
      </c>
      <c r="J26" s="293">
        <f t="shared" si="1"/>
        <v>170.13961871910118</v>
      </c>
    </row>
    <row r="27" spans="1:10" ht="13.5" customHeight="1">
      <c r="A27" s="290" t="s">
        <v>227</v>
      </c>
      <c r="B27" s="291">
        <v>31.590999999999998</v>
      </c>
      <c r="C27" s="294">
        <v>1598</v>
      </c>
      <c r="D27" s="294">
        <v>1588</v>
      </c>
      <c r="E27" s="294">
        <v>1574</v>
      </c>
      <c r="F27" s="294">
        <v>1561</v>
      </c>
      <c r="G27" s="294">
        <v>1541</v>
      </c>
      <c r="H27" s="294">
        <v>1537</v>
      </c>
      <c r="I27" s="162">
        <f t="shared" si="0"/>
        <v>-4</v>
      </c>
      <c r="J27" s="293">
        <f t="shared" si="1"/>
        <v>48.653097401158561</v>
      </c>
    </row>
    <row r="28" spans="1:10" ht="13.5" customHeight="1">
      <c r="A28" s="290" t="s">
        <v>228</v>
      </c>
      <c r="B28" s="291">
        <v>67.881199999999993</v>
      </c>
      <c r="C28" s="294">
        <v>4496</v>
      </c>
      <c r="D28" s="294">
        <v>4455</v>
      </c>
      <c r="E28" s="294">
        <v>4433</v>
      </c>
      <c r="F28" s="294">
        <v>4415</v>
      </c>
      <c r="G28" s="294">
        <v>4635</v>
      </c>
      <c r="H28" s="294">
        <v>4333</v>
      </c>
      <c r="I28" s="162">
        <f t="shared" si="0"/>
        <v>-302</v>
      </c>
      <c r="J28" s="293">
        <f t="shared" si="1"/>
        <v>63.832106680494753</v>
      </c>
    </row>
    <row r="29" spans="1:10" ht="13.5" customHeight="1">
      <c r="A29" s="290" t="s">
        <v>229</v>
      </c>
      <c r="B29" s="291">
        <v>32.535499999999999</v>
      </c>
      <c r="C29" s="294">
        <v>2825</v>
      </c>
      <c r="D29" s="294">
        <v>2811</v>
      </c>
      <c r="E29" s="294">
        <v>2830</v>
      </c>
      <c r="F29" s="294">
        <v>2808</v>
      </c>
      <c r="G29" s="294">
        <v>2788</v>
      </c>
      <c r="H29" s="294">
        <v>2746</v>
      </c>
      <c r="I29" s="162">
        <f t="shared" si="0"/>
        <v>-42</v>
      </c>
      <c r="J29" s="293">
        <f t="shared" si="1"/>
        <v>84.400116795500296</v>
      </c>
    </row>
    <row r="30" spans="1:10" ht="13.5" customHeight="1">
      <c r="A30" s="290" t="s">
        <v>230</v>
      </c>
      <c r="B30" s="291">
        <v>45.596499999999999</v>
      </c>
      <c r="C30" s="294">
        <v>7815</v>
      </c>
      <c r="D30" s="294">
        <v>7749</v>
      </c>
      <c r="E30" s="294">
        <v>7733</v>
      </c>
      <c r="F30" s="294">
        <v>7717</v>
      </c>
      <c r="G30" s="294">
        <v>7736</v>
      </c>
      <c r="H30" s="294">
        <v>7774</v>
      </c>
      <c r="I30" s="162">
        <f t="shared" si="0"/>
        <v>38</v>
      </c>
      <c r="J30" s="293">
        <f t="shared" si="1"/>
        <v>170.49554242101917</v>
      </c>
    </row>
    <row r="31" spans="1:10" ht="13.5" customHeight="1">
      <c r="A31" s="290" t="s">
        <v>231</v>
      </c>
      <c r="B31" s="291">
        <v>21.9511</v>
      </c>
      <c r="C31" s="294">
        <v>1537</v>
      </c>
      <c r="D31" s="294">
        <v>1549</v>
      </c>
      <c r="E31" s="294">
        <v>1525</v>
      </c>
      <c r="F31" s="294">
        <v>1510</v>
      </c>
      <c r="G31" s="294">
        <v>1514</v>
      </c>
      <c r="H31" s="294">
        <v>1514</v>
      </c>
      <c r="I31" s="162">
        <f t="shared" si="0"/>
        <v>0</v>
      </c>
      <c r="J31" s="293">
        <f t="shared" si="1"/>
        <v>68.971486622538279</v>
      </c>
    </row>
    <row r="32" spans="1:10" ht="13.5" customHeight="1">
      <c r="A32" s="290" t="s">
        <v>232</v>
      </c>
      <c r="B32" s="291">
        <v>49.687299999999993</v>
      </c>
      <c r="C32" s="294">
        <v>3166</v>
      </c>
      <c r="D32" s="294">
        <v>3157</v>
      </c>
      <c r="E32" s="294">
        <v>3163</v>
      </c>
      <c r="F32" s="294">
        <v>3165</v>
      </c>
      <c r="G32" s="294">
        <v>3151</v>
      </c>
      <c r="H32" s="294">
        <v>3147</v>
      </c>
      <c r="I32" s="162">
        <f t="shared" si="0"/>
        <v>-4</v>
      </c>
      <c r="J32" s="293">
        <f t="shared" si="1"/>
        <v>63.336103994380863</v>
      </c>
    </row>
    <row r="33" spans="1:10" ht="13.5" customHeight="1">
      <c r="A33" s="290" t="s">
        <v>313</v>
      </c>
      <c r="B33" s="291">
        <v>29.5337</v>
      </c>
      <c r="C33" s="294">
        <v>15370</v>
      </c>
      <c r="D33" s="294">
        <v>15349</v>
      </c>
      <c r="E33" s="294">
        <v>15293</v>
      </c>
      <c r="F33" s="294">
        <v>15250</v>
      </c>
      <c r="G33" s="294">
        <v>15280</v>
      </c>
      <c r="H33" s="294">
        <v>15200</v>
      </c>
      <c r="I33" s="162">
        <f t="shared" si="0"/>
        <v>-80</v>
      </c>
      <c r="J33" s="293">
        <f t="shared" si="1"/>
        <v>514.66629646810259</v>
      </c>
    </row>
    <row r="34" spans="1:10" s="18" customFormat="1" ht="13.5" customHeight="1">
      <c r="A34" s="675" t="s">
        <v>33</v>
      </c>
      <c r="B34" s="676">
        <v>38.211999999999996</v>
      </c>
      <c r="C34" s="677">
        <v>51758</v>
      </c>
      <c r="D34" s="677">
        <v>51632</v>
      </c>
      <c r="E34" s="677">
        <v>51229</v>
      </c>
      <c r="F34" s="677">
        <v>51139</v>
      </c>
      <c r="G34" s="677">
        <v>51127</v>
      </c>
      <c r="H34" s="677">
        <v>51367</v>
      </c>
      <c r="I34" s="163">
        <f t="shared" si="0"/>
        <v>240</v>
      </c>
      <c r="J34" s="678">
        <f t="shared" si="1"/>
        <v>1344.2635821207998</v>
      </c>
    </row>
    <row r="35" spans="1:10" ht="13.5" customHeight="1">
      <c r="A35" s="290" t="s">
        <v>233</v>
      </c>
      <c r="B35" s="291">
        <v>22.961599999999997</v>
      </c>
      <c r="C35" s="294">
        <v>8585</v>
      </c>
      <c r="D35" s="294">
        <v>8547</v>
      </c>
      <c r="E35" s="294">
        <v>8480</v>
      </c>
      <c r="F35" s="294">
        <v>8439</v>
      </c>
      <c r="G35" s="294">
        <v>8426</v>
      </c>
      <c r="H35" s="294">
        <v>8428</v>
      </c>
      <c r="I35" s="162">
        <f t="shared" si="0"/>
        <v>2</v>
      </c>
      <c r="J35" s="293">
        <f t="shared" si="1"/>
        <v>367.04759250226471</v>
      </c>
    </row>
    <row r="36" spans="1:10" ht="13.5" customHeight="1">
      <c r="A36" s="290" t="s">
        <v>234</v>
      </c>
      <c r="B36" s="291">
        <v>16.211099999999998</v>
      </c>
      <c r="C36" s="294">
        <v>3531</v>
      </c>
      <c r="D36" s="294">
        <v>3482</v>
      </c>
      <c r="E36" s="294">
        <v>3437</v>
      </c>
      <c r="F36" s="294">
        <v>3461</v>
      </c>
      <c r="G36" s="294">
        <v>3500</v>
      </c>
      <c r="H36" s="294">
        <v>3513</v>
      </c>
      <c r="I36" s="162">
        <f t="shared" si="0"/>
        <v>13</v>
      </c>
      <c r="J36" s="293">
        <f t="shared" si="1"/>
        <v>216.70336991320764</v>
      </c>
    </row>
    <row r="37" spans="1:10" ht="13.5" customHeight="1">
      <c r="A37" s="290" t="s">
        <v>235</v>
      </c>
      <c r="B37" s="291">
        <v>15.8567</v>
      </c>
      <c r="C37" s="294">
        <v>5925</v>
      </c>
      <c r="D37" s="294">
        <v>5962</v>
      </c>
      <c r="E37" s="294">
        <v>5967</v>
      </c>
      <c r="F37" s="294">
        <v>5952</v>
      </c>
      <c r="G37" s="294">
        <v>5939</v>
      </c>
      <c r="H37" s="294">
        <v>5988</v>
      </c>
      <c r="I37" s="162">
        <f t="shared" si="0"/>
        <v>49</v>
      </c>
      <c r="J37" s="293">
        <f t="shared" si="1"/>
        <v>377.63216810559572</v>
      </c>
    </row>
    <row r="38" spans="1:10" ht="13.5" customHeight="1">
      <c r="A38" s="290" t="s">
        <v>321</v>
      </c>
      <c r="B38" s="291">
        <v>32.740700000000004</v>
      </c>
      <c r="C38" s="294">
        <v>20140</v>
      </c>
      <c r="D38" s="294">
        <v>19990</v>
      </c>
      <c r="E38" s="294">
        <v>19837</v>
      </c>
      <c r="F38" s="294">
        <v>19853</v>
      </c>
      <c r="G38" s="294">
        <v>19905</v>
      </c>
      <c r="H38" s="294">
        <v>19931</v>
      </c>
      <c r="I38" s="162">
        <f t="shared" si="0"/>
        <v>26</v>
      </c>
      <c r="J38" s="293">
        <f t="shared" si="1"/>
        <v>608.75301994154063</v>
      </c>
    </row>
    <row r="39" spans="1:10" ht="13.5" customHeight="1">
      <c r="A39" s="290" t="s">
        <v>322</v>
      </c>
      <c r="B39" s="291">
        <v>48.153199999999998</v>
      </c>
      <c r="C39" s="294">
        <v>4634</v>
      </c>
      <c r="D39" s="294">
        <v>4626</v>
      </c>
      <c r="E39" s="294">
        <v>4650</v>
      </c>
      <c r="F39" s="294">
        <v>4644</v>
      </c>
      <c r="G39" s="294">
        <v>4633</v>
      </c>
      <c r="H39" s="294">
        <v>4638</v>
      </c>
      <c r="I39" s="162">
        <f t="shared" si="0"/>
        <v>5</v>
      </c>
      <c r="J39" s="293">
        <f t="shared" si="1"/>
        <v>96.317586370168556</v>
      </c>
    </row>
    <row r="40" spans="1:10" ht="13.5" customHeight="1">
      <c r="A40" s="290" t="s">
        <v>337</v>
      </c>
      <c r="B40" s="291">
        <v>17.979300000000002</v>
      </c>
      <c r="C40" s="294">
        <v>1525</v>
      </c>
      <c r="D40" s="294">
        <v>1502</v>
      </c>
      <c r="E40" s="294">
        <v>1468</v>
      </c>
      <c r="F40" s="294">
        <v>1458</v>
      </c>
      <c r="G40" s="294">
        <v>1476</v>
      </c>
      <c r="H40" s="294">
        <v>1444</v>
      </c>
      <c r="I40" s="162">
        <f t="shared" si="0"/>
        <v>-32</v>
      </c>
      <c r="J40" s="293">
        <f t="shared" si="1"/>
        <v>80.314583993815106</v>
      </c>
    </row>
    <row r="41" spans="1:10" ht="13.5" customHeight="1">
      <c r="A41" s="290" t="s">
        <v>314</v>
      </c>
      <c r="B41" s="291">
        <v>51.759300000000003</v>
      </c>
      <c r="C41" s="294">
        <v>4372</v>
      </c>
      <c r="D41" s="294">
        <v>4400</v>
      </c>
      <c r="E41" s="294">
        <v>4383</v>
      </c>
      <c r="F41" s="294">
        <v>4367</v>
      </c>
      <c r="G41" s="294">
        <v>4328</v>
      </c>
      <c r="H41" s="294">
        <v>4285</v>
      </c>
      <c r="I41" s="162">
        <f t="shared" si="0"/>
        <v>-43</v>
      </c>
      <c r="J41" s="293">
        <f t="shared" si="1"/>
        <v>82.787054693552648</v>
      </c>
    </row>
    <row r="42" spans="1:10" ht="13.5" customHeight="1">
      <c r="A42" s="290" t="s">
        <v>324</v>
      </c>
      <c r="B42" s="291">
        <v>60.881800000000005</v>
      </c>
      <c r="C42" s="294">
        <v>15132</v>
      </c>
      <c r="D42" s="294">
        <v>15106</v>
      </c>
      <c r="E42" s="294">
        <v>15078</v>
      </c>
      <c r="F42" s="294">
        <v>15034</v>
      </c>
      <c r="G42" s="294">
        <v>15063</v>
      </c>
      <c r="H42" s="294">
        <v>15123</v>
      </c>
      <c r="I42" s="162">
        <f t="shared" si="0"/>
        <v>60</v>
      </c>
      <c r="J42" s="293">
        <f t="shared" si="1"/>
        <v>248.39935744343956</v>
      </c>
    </row>
    <row r="43" spans="1:10" ht="13.5" customHeight="1">
      <c r="A43" s="290" t="s">
        <v>238</v>
      </c>
      <c r="B43" s="291">
        <v>27.704899999999999</v>
      </c>
      <c r="C43" s="294">
        <v>2239</v>
      </c>
      <c r="D43" s="294">
        <v>2219</v>
      </c>
      <c r="E43" s="294">
        <v>2200</v>
      </c>
      <c r="F43" s="294">
        <v>2226</v>
      </c>
      <c r="G43" s="294">
        <v>2231</v>
      </c>
      <c r="H43" s="294">
        <v>2218</v>
      </c>
      <c r="I43" s="162">
        <f t="shared" si="0"/>
        <v>-13</v>
      </c>
      <c r="J43" s="293">
        <f t="shared" si="1"/>
        <v>80.058040274464091</v>
      </c>
    </row>
    <row r="44" spans="1:10" ht="13.5" customHeight="1">
      <c r="A44" s="290" t="s">
        <v>239</v>
      </c>
      <c r="B44" s="291">
        <v>40.676700000000004</v>
      </c>
      <c r="C44" s="294">
        <v>6360</v>
      </c>
      <c r="D44" s="294">
        <v>6355</v>
      </c>
      <c r="E44" s="294">
        <v>6356</v>
      </c>
      <c r="F44" s="294">
        <v>6300</v>
      </c>
      <c r="G44" s="294">
        <v>6367</v>
      </c>
      <c r="H44" s="294">
        <v>6403</v>
      </c>
      <c r="I44" s="162">
        <f t="shared" si="0"/>
        <v>36</v>
      </c>
      <c r="J44" s="293">
        <f t="shared" si="1"/>
        <v>157.41198278129738</v>
      </c>
    </row>
    <row r="45" spans="1:10" ht="13.5" customHeight="1">
      <c r="A45" s="290" t="s">
        <v>325</v>
      </c>
      <c r="B45" s="291">
        <v>71.8767</v>
      </c>
      <c r="C45" s="294">
        <v>12048</v>
      </c>
      <c r="D45" s="294">
        <v>12045</v>
      </c>
      <c r="E45" s="294">
        <v>12124</v>
      </c>
      <c r="F45" s="294">
        <v>12113</v>
      </c>
      <c r="G45" s="294">
        <v>12151</v>
      </c>
      <c r="H45" s="294">
        <v>12121</v>
      </c>
      <c r="I45" s="162">
        <f t="shared" si="0"/>
        <v>-30</v>
      </c>
      <c r="J45" s="293">
        <f t="shared" si="1"/>
        <v>168.63601139173056</v>
      </c>
    </row>
    <row r="46" spans="1:10" ht="13.5" customHeight="1">
      <c r="A46" s="290" t="s">
        <v>326</v>
      </c>
      <c r="B46" s="291">
        <v>125.1451</v>
      </c>
      <c r="C46" s="292">
        <v>348</v>
      </c>
      <c r="D46" s="292">
        <v>337</v>
      </c>
      <c r="E46" s="292">
        <v>321</v>
      </c>
      <c r="F46" s="292">
        <v>318</v>
      </c>
      <c r="G46" s="292">
        <v>301</v>
      </c>
      <c r="H46" s="292">
        <v>290</v>
      </c>
      <c r="I46" s="162">
        <f t="shared" si="0"/>
        <v>-11</v>
      </c>
      <c r="J46" s="293">
        <f t="shared" si="1"/>
        <v>2.3173100664748358</v>
      </c>
    </row>
    <row r="47" spans="1:10" ht="13.5" customHeight="1">
      <c r="A47" s="290" t="s">
        <v>327</v>
      </c>
      <c r="B47" s="291">
        <v>85.548299999999998</v>
      </c>
      <c r="C47" s="292">
        <v>410</v>
      </c>
      <c r="D47" s="292">
        <v>408</v>
      </c>
      <c r="E47" s="292">
        <v>387</v>
      </c>
      <c r="F47" s="292">
        <v>372</v>
      </c>
      <c r="G47" s="292">
        <v>367</v>
      </c>
      <c r="H47" s="292">
        <v>361</v>
      </c>
      <c r="I47" s="162">
        <f t="shared" si="0"/>
        <v>-6</v>
      </c>
      <c r="J47" s="293">
        <f t="shared" si="1"/>
        <v>4.2198383836966951</v>
      </c>
    </row>
    <row r="48" spans="1:10" ht="13.5" customHeight="1">
      <c r="A48" s="290" t="s">
        <v>240</v>
      </c>
      <c r="B48" s="291">
        <v>28.3794</v>
      </c>
      <c r="C48" s="294">
        <v>1809</v>
      </c>
      <c r="D48" s="294">
        <v>1792</v>
      </c>
      <c r="E48" s="294">
        <v>1776</v>
      </c>
      <c r="F48" s="294">
        <v>1790</v>
      </c>
      <c r="G48" s="294">
        <v>1790</v>
      </c>
      <c r="H48" s="294">
        <v>1775</v>
      </c>
      <c r="I48" s="162">
        <f t="shared" si="0"/>
        <v>-15</v>
      </c>
      <c r="J48" s="293">
        <f t="shared" si="1"/>
        <v>62.545367414392132</v>
      </c>
    </row>
    <row r="49" spans="1:10" ht="13.5" customHeight="1">
      <c r="A49" s="290" t="s">
        <v>242</v>
      </c>
      <c r="B49" s="291">
        <v>1.5859999999999999</v>
      </c>
      <c r="C49" s="294">
        <v>1780</v>
      </c>
      <c r="D49" s="294">
        <v>1744</v>
      </c>
      <c r="E49" s="294">
        <v>1719</v>
      </c>
      <c r="F49" s="294">
        <v>1695</v>
      </c>
      <c r="G49" s="294">
        <v>1677</v>
      </c>
      <c r="H49" s="294">
        <v>1676</v>
      </c>
      <c r="I49" s="162">
        <f t="shared" si="0"/>
        <v>-1</v>
      </c>
      <c r="J49" s="293">
        <f t="shared" si="1"/>
        <v>1056.7465321563684</v>
      </c>
    </row>
    <row r="50" spans="1:10" ht="13.5" customHeight="1">
      <c r="A50" s="290" t="s">
        <v>328</v>
      </c>
      <c r="B50" s="291">
        <v>29.675400000000003</v>
      </c>
      <c r="C50" s="294">
        <v>4002</v>
      </c>
      <c r="D50" s="294">
        <v>3999</v>
      </c>
      <c r="E50" s="294">
        <v>3988</v>
      </c>
      <c r="F50" s="294">
        <v>3954</v>
      </c>
      <c r="G50" s="294">
        <v>3921</v>
      </c>
      <c r="H50" s="294">
        <v>3929</v>
      </c>
      <c r="I50" s="162">
        <f t="shared" si="0"/>
        <v>8</v>
      </c>
      <c r="J50" s="293">
        <f t="shared" si="1"/>
        <v>132.39922629518051</v>
      </c>
    </row>
    <row r="51" spans="1:10" ht="13.5" customHeight="1">
      <c r="A51" s="290" t="s">
        <v>243</v>
      </c>
      <c r="B51" s="291">
        <v>53.715200000000003</v>
      </c>
      <c r="C51" s="292">
        <v>806</v>
      </c>
      <c r="D51" s="292">
        <v>776</v>
      </c>
      <c r="E51" s="292">
        <v>769</v>
      </c>
      <c r="F51" s="292">
        <v>753</v>
      </c>
      <c r="G51" s="292">
        <v>734</v>
      </c>
      <c r="H51" s="292">
        <v>721</v>
      </c>
      <c r="I51" s="162">
        <f t="shared" si="0"/>
        <v>-13</v>
      </c>
      <c r="J51" s="293">
        <f t="shared" si="1"/>
        <v>13.422643869891576</v>
      </c>
    </row>
    <row r="52" spans="1:10" ht="13.5" customHeight="1">
      <c r="A52" s="290" t="s">
        <v>244</v>
      </c>
      <c r="B52" s="291">
        <v>37.677300000000002</v>
      </c>
      <c r="C52" s="294">
        <v>1362</v>
      </c>
      <c r="D52" s="294">
        <v>1384</v>
      </c>
      <c r="E52" s="294">
        <v>1352</v>
      </c>
      <c r="F52" s="294">
        <v>1357</v>
      </c>
      <c r="G52" s="294">
        <v>1343</v>
      </c>
      <c r="H52" s="294">
        <v>1324</v>
      </c>
      <c r="I52" s="162">
        <f t="shared" si="0"/>
        <v>-19</v>
      </c>
      <c r="J52" s="293">
        <f t="shared" si="1"/>
        <v>35.1405222773394</v>
      </c>
    </row>
    <row r="53" spans="1:10" ht="13.5" customHeight="1">
      <c r="A53" s="290" t="s">
        <v>315</v>
      </c>
      <c r="B53" s="291">
        <v>45.535600000000002</v>
      </c>
      <c r="C53" s="294">
        <v>8654</v>
      </c>
      <c r="D53" s="294">
        <v>8604</v>
      </c>
      <c r="E53" s="294">
        <v>8572</v>
      </c>
      <c r="F53" s="294">
        <v>8488</v>
      </c>
      <c r="G53" s="294">
        <v>8483</v>
      </c>
      <c r="H53" s="294">
        <v>8517</v>
      </c>
      <c r="I53" s="162">
        <f t="shared" si="0"/>
        <v>34</v>
      </c>
      <c r="J53" s="293">
        <f t="shared" si="1"/>
        <v>187.04046943490368</v>
      </c>
    </row>
    <row r="54" spans="1:10" ht="13.5" customHeight="1">
      <c r="A54" s="295" t="s">
        <v>68</v>
      </c>
      <c r="B54" s="296">
        <f>SUM(B4:B53)</f>
        <v>2275.4167000000002</v>
      </c>
      <c r="C54" s="296">
        <v>314644</v>
      </c>
      <c r="D54" s="296">
        <v>313972</v>
      </c>
      <c r="E54" s="296">
        <v>312794</v>
      </c>
      <c r="F54" s="296">
        <v>312051</v>
      </c>
      <c r="G54" s="296">
        <v>312080</v>
      </c>
      <c r="H54" s="296">
        <f>SUM(H4:H53)</f>
        <v>312533</v>
      </c>
      <c r="I54" s="296">
        <f t="shared" si="0"/>
        <v>453</v>
      </c>
      <c r="J54" s="297">
        <f t="shared" si="1"/>
        <v>137.35198480348674</v>
      </c>
    </row>
    <row r="55" spans="1:10">
      <c r="A55" s="27" t="s">
        <v>347</v>
      </c>
    </row>
    <row r="56" spans="1:10">
      <c r="A56" s="11"/>
    </row>
  </sheetData>
  <mergeCells count="1">
    <mergeCell ref="A1:J1"/>
  </mergeCells>
  <pageMargins left="0.7" right="0.7" top="0.75" bottom="0.75" header="0.3" footer="0.3"/>
  <pageSetup paperSize="9" scale="95" orientation="portrait" r:id="rId1"/>
</worksheet>
</file>

<file path=xl/worksheets/sheet76.xml><?xml version="1.0" encoding="utf-8"?>
<worksheet xmlns="http://schemas.openxmlformats.org/spreadsheetml/2006/main" xmlns:r="http://schemas.openxmlformats.org/officeDocument/2006/relationships">
  <dimension ref="A1:I56"/>
  <sheetViews>
    <sheetView workbookViewId="0"/>
  </sheetViews>
  <sheetFormatPr defaultRowHeight="12.75"/>
  <cols>
    <col min="1" max="1" width="21.140625" style="1" customWidth="1"/>
    <col min="2" max="7" width="8" style="1" customWidth="1"/>
    <col min="8" max="9" width="9.7109375" style="1" customWidth="1"/>
    <col min="10" max="16384" width="9.140625" style="1"/>
  </cols>
  <sheetData>
    <row r="1" spans="1:9" ht="15.75" customHeight="1">
      <c r="A1" s="36" t="s">
        <v>1952</v>
      </c>
      <c r="B1" s="36"/>
      <c r="C1" s="36"/>
      <c r="D1" s="36"/>
      <c r="E1" s="36"/>
      <c r="F1" s="36"/>
    </row>
    <row r="2" spans="1:9" ht="15.75" customHeight="1">
      <c r="A2" s="13"/>
      <c r="B2" s="12"/>
      <c r="C2" s="12"/>
      <c r="D2" s="12"/>
      <c r="E2" s="12"/>
      <c r="F2" s="12"/>
    </row>
    <row r="3" spans="1:9" ht="28.5" customHeight="1">
      <c r="A3" s="3" t="s">
        <v>308</v>
      </c>
      <c r="B3" s="3">
        <v>2013</v>
      </c>
      <c r="C3" s="3">
        <v>2014</v>
      </c>
      <c r="D3" s="3">
        <v>2015</v>
      </c>
      <c r="E3" s="3">
        <v>2016</v>
      </c>
      <c r="F3" s="3">
        <v>2017</v>
      </c>
      <c r="G3" s="3">
        <v>2018</v>
      </c>
      <c r="H3" s="3" t="s">
        <v>336</v>
      </c>
      <c r="I3" s="3" t="s">
        <v>338</v>
      </c>
    </row>
    <row r="4" spans="1:9" ht="13.5" customHeight="1">
      <c r="A4" s="298" t="s">
        <v>212</v>
      </c>
      <c r="B4" s="300">
        <v>6</v>
      </c>
      <c r="C4" s="300">
        <v>10</v>
      </c>
      <c r="D4" s="300">
        <v>5</v>
      </c>
      <c r="E4" s="300">
        <v>6</v>
      </c>
      <c r="F4" s="300">
        <v>7</v>
      </c>
      <c r="G4" s="300">
        <v>8</v>
      </c>
      <c r="H4" s="201">
        <f>G4-F4</f>
        <v>1</v>
      </c>
      <c r="I4" s="196">
        <f>G4/'8.3'!H4*100</f>
        <v>3.2</v>
      </c>
    </row>
    <row r="5" spans="1:9" ht="13.5" customHeight="1">
      <c r="A5" s="290" t="s">
        <v>213</v>
      </c>
      <c r="B5" s="294">
        <v>168</v>
      </c>
      <c r="C5" s="294">
        <v>155</v>
      </c>
      <c r="D5" s="294">
        <v>152</v>
      </c>
      <c r="E5" s="294">
        <v>150</v>
      </c>
      <c r="F5" s="294">
        <v>155</v>
      </c>
      <c r="G5" s="294">
        <v>160</v>
      </c>
      <c r="H5" s="162">
        <f t="shared" ref="H5:H54" si="0">G5-F5</f>
        <v>5</v>
      </c>
      <c r="I5" s="161">
        <f>G5/'8.3'!H5*100</f>
        <v>12.251148545176111</v>
      </c>
    </row>
    <row r="6" spans="1:9" ht="13.5" customHeight="1">
      <c r="A6" s="290" t="s">
        <v>214</v>
      </c>
      <c r="B6" s="294">
        <v>1077</v>
      </c>
      <c r="C6" s="294">
        <v>1057</v>
      </c>
      <c r="D6" s="294">
        <v>1016</v>
      </c>
      <c r="E6" s="294">
        <v>998</v>
      </c>
      <c r="F6" s="294">
        <v>1034</v>
      </c>
      <c r="G6" s="294">
        <v>1121</v>
      </c>
      <c r="H6" s="162">
        <f t="shared" si="0"/>
        <v>87</v>
      </c>
      <c r="I6" s="161">
        <f>G6/'8.3'!H6*100</f>
        <v>12.199368810534335</v>
      </c>
    </row>
    <row r="7" spans="1:9" ht="13.5" customHeight="1">
      <c r="A7" s="290" t="s">
        <v>215</v>
      </c>
      <c r="B7" s="294">
        <v>1669</v>
      </c>
      <c r="C7" s="294">
        <v>1653</v>
      </c>
      <c r="D7" s="294">
        <v>1596</v>
      </c>
      <c r="E7" s="294">
        <v>1519</v>
      </c>
      <c r="F7" s="294">
        <v>1491</v>
      </c>
      <c r="G7" s="294">
        <v>1505</v>
      </c>
      <c r="H7" s="162">
        <f t="shared" si="0"/>
        <v>14</v>
      </c>
      <c r="I7" s="161">
        <f>G7/'8.3'!H7*100</f>
        <v>9.5670968152056446</v>
      </c>
    </row>
    <row r="8" spans="1:9" ht="13.5" customHeight="1">
      <c r="A8" s="290" t="s">
        <v>316</v>
      </c>
      <c r="B8" s="292">
        <v>9</v>
      </c>
      <c r="C8" s="292">
        <v>11</v>
      </c>
      <c r="D8" s="292">
        <v>16</v>
      </c>
      <c r="E8" s="292">
        <v>16</v>
      </c>
      <c r="F8" s="292">
        <v>14</v>
      </c>
      <c r="G8" s="292">
        <v>14</v>
      </c>
      <c r="H8" s="162">
        <f t="shared" si="0"/>
        <v>0</v>
      </c>
      <c r="I8" s="161">
        <f>G8/'8.3'!H8*100</f>
        <v>5.7377049180327866</v>
      </c>
    </row>
    <row r="9" spans="1:9" ht="13.5" customHeight="1">
      <c r="A9" s="290" t="s">
        <v>317</v>
      </c>
      <c r="B9" s="294">
        <v>1231</v>
      </c>
      <c r="C9" s="294">
        <v>1185</v>
      </c>
      <c r="D9" s="294">
        <v>1070</v>
      </c>
      <c r="E9" s="294">
        <v>1032</v>
      </c>
      <c r="F9" s="294">
        <v>1010</v>
      </c>
      <c r="G9" s="294">
        <v>1047</v>
      </c>
      <c r="H9" s="162">
        <f t="shared" si="0"/>
        <v>37</v>
      </c>
      <c r="I9" s="161">
        <f>G9/'8.3'!H9*100</f>
        <v>11.218257794921248</v>
      </c>
    </row>
    <row r="10" spans="1:9" ht="13.5" customHeight="1">
      <c r="A10" s="290" t="s">
        <v>216</v>
      </c>
      <c r="B10" s="294">
        <v>275</v>
      </c>
      <c r="C10" s="294">
        <v>264</v>
      </c>
      <c r="D10" s="294">
        <v>265</v>
      </c>
      <c r="E10" s="294">
        <v>261</v>
      </c>
      <c r="F10" s="294">
        <v>260</v>
      </c>
      <c r="G10" s="294">
        <v>252</v>
      </c>
      <c r="H10" s="162">
        <f t="shared" si="0"/>
        <v>-8</v>
      </c>
      <c r="I10" s="161">
        <f>G10/'8.3'!H10*100</f>
        <v>9.8784790278322223</v>
      </c>
    </row>
    <row r="11" spans="1:9" ht="13.5" customHeight="1">
      <c r="A11" s="290" t="s">
        <v>217</v>
      </c>
      <c r="B11" s="294">
        <v>398</v>
      </c>
      <c r="C11" s="294">
        <v>380</v>
      </c>
      <c r="D11" s="294">
        <v>339</v>
      </c>
      <c r="E11" s="294">
        <v>329</v>
      </c>
      <c r="F11" s="294">
        <v>316</v>
      </c>
      <c r="G11" s="294">
        <v>334</v>
      </c>
      <c r="H11" s="162">
        <f t="shared" si="0"/>
        <v>18</v>
      </c>
      <c r="I11" s="161">
        <f>G11/'8.3'!H11*100</f>
        <v>5.2823027044124622</v>
      </c>
    </row>
    <row r="12" spans="1:9" ht="13.5" customHeight="1">
      <c r="A12" s="290" t="s">
        <v>318</v>
      </c>
      <c r="B12" s="294">
        <v>1054</v>
      </c>
      <c r="C12" s="294">
        <v>1031</v>
      </c>
      <c r="D12" s="294">
        <v>983</v>
      </c>
      <c r="E12" s="294">
        <v>954</v>
      </c>
      <c r="F12" s="294">
        <v>901</v>
      </c>
      <c r="G12" s="294">
        <v>938</v>
      </c>
      <c r="H12" s="162">
        <f t="shared" si="0"/>
        <v>37</v>
      </c>
      <c r="I12" s="161">
        <f>G12/'8.3'!H12*100</f>
        <v>11.179976162097734</v>
      </c>
    </row>
    <row r="13" spans="1:9" ht="13.5" customHeight="1">
      <c r="A13" s="290" t="s">
        <v>218</v>
      </c>
      <c r="B13" s="292">
        <v>103</v>
      </c>
      <c r="C13" s="292">
        <v>97</v>
      </c>
      <c r="D13" s="292">
        <v>86</v>
      </c>
      <c r="E13" s="292">
        <v>83</v>
      </c>
      <c r="F13" s="292">
        <v>97</v>
      </c>
      <c r="G13" s="292">
        <v>85</v>
      </c>
      <c r="H13" s="162">
        <f t="shared" si="0"/>
        <v>-12</v>
      </c>
      <c r="I13" s="161">
        <f>G13/'8.3'!H13*100</f>
        <v>9.8722415795586524</v>
      </c>
    </row>
    <row r="14" spans="1:9" ht="13.5" customHeight="1">
      <c r="A14" s="290" t="s">
        <v>219</v>
      </c>
      <c r="B14" s="294">
        <v>125</v>
      </c>
      <c r="C14" s="294">
        <v>124</v>
      </c>
      <c r="D14" s="294">
        <v>126</v>
      </c>
      <c r="E14" s="294">
        <v>133</v>
      </c>
      <c r="F14" s="294">
        <v>154</v>
      </c>
      <c r="G14" s="294">
        <v>151</v>
      </c>
      <c r="H14" s="162">
        <f t="shared" si="0"/>
        <v>-3</v>
      </c>
      <c r="I14" s="161">
        <f>G14/'8.3'!H14*100</f>
        <v>9.8435462842242494</v>
      </c>
    </row>
    <row r="15" spans="1:9" ht="13.5" customHeight="1">
      <c r="A15" s="290" t="s">
        <v>220</v>
      </c>
      <c r="B15" s="294">
        <v>574</v>
      </c>
      <c r="C15" s="294">
        <v>554</v>
      </c>
      <c r="D15" s="294">
        <v>538</v>
      </c>
      <c r="E15" s="294">
        <v>498</v>
      </c>
      <c r="F15" s="294">
        <v>463</v>
      </c>
      <c r="G15" s="294">
        <v>493</v>
      </c>
      <c r="H15" s="162">
        <f t="shared" si="0"/>
        <v>30</v>
      </c>
      <c r="I15" s="161">
        <f>G15/'8.3'!H15*100</f>
        <v>9.5026985350809561</v>
      </c>
    </row>
    <row r="16" spans="1:9" ht="13.5" customHeight="1">
      <c r="A16" s="290" t="s">
        <v>221</v>
      </c>
      <c r="B16" s="292">
        <v>18</v>
      </c>
      <c r="C16" s="292">
        <v>12</v>
      </c>
      <c r="D16" s="292">
        <v>11</v>
      </c>
      <c r="E16" s="292">
        <v>10</v>
      </c>
      <c r="F16" s="292">
        <v>6</v>
      </c>
      <c r="G16" s="292">
        <v>8</v>
      </c>
      <c r="H16" s="162">
        <f t="shared" si="0"/>
        <v>2</v>
      </c>
      <c r="I16" s="161">
        <f>G16/'8.3'!H16*100</f>
        <v>2.2408963585434174</v>
      </c>
    </row>
    <row r="17" spans="1:9" ht="13.5" customHeight="1">
      <c r="A17" s="290" t="s">
        <v>222</v>
      </c>
      <c r="B17" s="292">
        <v>29</v>
      </c>
      <c r="C17" s="292">
        <v>27</v>
      </c>
      <c r="D17" s="292">
        <v>25</v>
      </c>
      <c r="E17" s="292">
        <v>31</v>
      </c>
      <c r="F17" s="292">
        <v>29</v>
      </c>
      <c r="G17" s="292">
        <v>29</v>
      </c>
      <c r="H17" s="162">
        <f t="shared" si="0"/>
        <v>0</v>
      </c>
      <c r="I17" s="161">
        <f>G17/'8.3'!H17*100</f>
        <v>3.179824561403509</v>
      </c>
    </row>
    <row r="18" spans="1:9" ht="13.5" customHeight="1">
      <c r="A18" s="290" t="s">
        <v>319</v>
      </c>
      <c r="B18" s="292">
        <v>20</v>
      </c>
      <c r="C18" s="292">
        <v>20</v>
      </c>
      <c r="D18" s="292">
        <v>20</v>
      </c>
      <c r="E18" s="292">
        <v>15</v>
      </c>
      <c r="F18" s="292">
        <v>15</v>
      </c>
      <c r="G18" s="292">
        <v>12</v>
      </c>
      <c r="H18" s="162">
        <f t="shared" si="0"/>
        <v>-3</v>
      </c>
      <c r="I18" s="161">
        <f>G18/'8.3'!H18*100</f>
        <v>3.1331592689295036</v>
      </c>
    </row>
    <row r="19" spans="1:9" ht="13.5" customHeight="1">
      <c r="A19" s="290" t="s">
        <v>310</v>
      </c>
      <c r="B19" s="294">
        <v>1163</v>
      </c>
      <c r="C19" s="294">
        <v>1120</v>
      </c>
      <c r="D19" s="294">
        <v>1104</v>
      </c>
      <c r="E19" s="294">
        <v>1038</v>
      </c>
      <c r="F19" s="294">
        <v>1056</v>
      </c>
      <c r="G19" s="294">
        <v>1141</v>
      </c>
      <c r="H19" s="162">
        <f t="shared" si="0"/>
        <v>85</v>
      </c>
      <c r="I19" s="161">
        <f>G19/'8.3'!H19*100</f>
        <v>6.2688863249272018</v>
      </c>
    </row>
    <row r="20" spans="1:9" ht="13.5" customHeight="1">
      <c r="A20" s="290" t="s">
        <v>223</v>
      </c>
      <c r="B20" s="294">
        <v>216</v>
      </c>
      <c r="C20" s="294">
        <v>192</v>
      </c>
      <c r="D20" s="294">
        <v>192</v>
      </c>
      <c r="E20" s="294">
        <v>177</v>
      </c>
      <c r="F20" s="294">
        <v>160</v>
      </c>
      <c r="G20" s="294">
        <v>143</v>
      </c>
      <c r="H20" s="162">
        <f t="shared" si="0"/>
        <v>-17</v>
      </c>
      <c r="I20" s="161">
        <f>G20/'8.3'!H20*100</f>
        <v>5.2323454079765828</v>
      </c>
    </row>
    <row r="21" spans="1:9" ht="13.5" customHeight="1">
      <c r="A21" s="290" t="s">
        <v>224</v>
      </c>
      <c r="B21" s="292">
        <v>5</v>
      </c>
      <c r="C21" s="292">
        <v>5</v>
      </c>
      <c r="D21" s="292">
        <v>5</v>
      </c>
      <c r="E21" s="292">
        <v>4</v>
      </c>
      <c r="F21" s="292">
        <v>3</v>
      </c>
      <c r="G21" s="292">
        <v>4</v>
      </c>
      <c r="H21" s="162">
        <f t="shared" si="0"/>
        <v>1</v>
      </c>
      <c r="I21" s="161">
        <f>G21/'8.3'!H21*100</f>
        <v>1.0752688172043012</v>
      </c>
    </row>
    <row r="22" spans="1:9" ht="13.5" customHeight="1">
      <c r="A22" s="290" t="s">
        <v>225</v>
      </c>
      <c r="B22" s="294">
        <v>164</v>
      </c>
      <c r="C22" s="294">
        <v>169</v>
      </c>
      <c r="D22" s="294">
        <v>159</v>
      </c>
      <c r="E22" s="294">
        <v>143</v>
      </c>
      <c r="F22" s="294">
        <v>150</v>
      </c>
      <c r="G22" s="294">
        <v>162</v>
      </c>
      <c r="H22" s="162">
        <f t="shared" si="0"/>
        <v>12</v>
      </c>
      <c r="I22" s="161">
        <f>G22/'8.3'!H22*100</f>
        <v>10.351437699680512</v>
      </c>
    </row>
    <row r="23" spans="1:9" ht="13.5" customHeight="1">
      <c r="A23" s="290" t="s">
        <v>311</v>
      </c>
      <c r="B23" s="294">
        <v>836</v>
      </c>
      <c r="C23" s="294">
        <v>797</v>
      </c>
      <c r="D23" s="294">
        <v>792</v>
      </c>
      <c r="E23" s="294">
        <v>800</v>
      </c>
      <c r="F23" s="294">
        <v>794</v>
      </c>
      <c r="G23" s="294">
        <v>805</v>
      </c>
      <c r="H23" s="162">
        <f t="shared" si="0"/>
        <v>11</v>
      </c>
      <c r="I23" s="161">
        <f>G23/'8.3'!H23*100</f>
        <v>6.8533969010727063</v>
      </c>
    </row>
    <row r="24" spans="1:9" ht="13.5" customHeight="1">
      <c r="A24" s="290" t="s">
        <v>312</v>
      </c>
      <c r="B24" s="294">
        <v>1110</v>
      </c>
      <c r="C24" s="294">
        <v>1097</v>
      </c>
      <c r="D24" s="294">
        <v>1045</v>
      </c>
      <c r="E24" s="294">
        <v>1050</v>
      </c>
      <c r="F24" s="294">
        <v>1062</v>
      </c>
      <c r="G24" s="294">
        <v>1097</v>
      </c>
      <c r="H24" s="162">
        <f t="shared" si="0"/>
        <v>35</v>
      </c>
      <c r="I24" s="161">
        <f>G24/'8.3'!H24*100</f>
        <v>8.6774244581553557</v>
      </c>
    </row>
    <row r="25" spans="1:9" ht="13.5" customHeight="1">
      <c r="A25" s="290" t="s">
        <v>226</v>
      </c>
      <c r="B25" s="292">
        <v>37</v>
      </c>
      <c r="C25" s="292">
        <v>35</v>
      </c>
      <c r="D25" s="292">
        <v>31</v>
      </c>
      <c r="E25" s="292">
        <v>27</v>
      </c>
      <c r="F25" s="292">
        <v>29</v>
      </c>
      <c r="G25" s="292">
        <v>32</v>
      </c>
      <c r="H25" s="162">
        <f t="shared" si="0"/>
        <v>3</v>
      </c>
      <c r="I25" s="161">
        <f>G25/'8.3'!H25*100</f>
        <v>5.3244592346089847</v>
      </c>
    </row>
    <row r="26" spans="1:9" ht="13.5" customHeight="1">
      <c r="A26" s="290" t="s">
        <v>320</v>
      </c>
      <c r="B26" s="294">
        <v>1237</v>
      </c>
      <c r="C26" s="294">
        <v>1213</v>
      </c>
      <c r="D26" s="294">
        <v>1169</v>
      </c>
      <c r="E26" s="294">
        <v>1141</v>
      </c>
      <c r="F26" s="294">
        <v>1144</v>
      </c>
      <c r="G26" s="294">
        <v>1231</v>
      </c>
      <c r="H26" s="162">
        <f t="shared" si="0"/>
        <v>87</v>
      </c>
      <c r="I26" s="161">
        <f>G26/'8.3'!H26*100</f>
        <v>10.416314097139956</v>
      </c>
    </row>
    <row r="27" spans="1:9" ht="13.5" customHeight="1">
      <c r="A27" s="290" t="s">
        <v>227</v>
      </c>
      <c r="B27" s="294">
        <v>88</v>
      </c>
      <c r="C27" s="294">
        <v>87</v>
      </c>
      <c r="D27" s="294">
        <v>85</v>
      </c>
      <c r="E27" s="294">
        <v>88</v>
      </c>
      <c r="F27" s="294">
        <v>88</v>
      </c>
      <c r="G27" s="294">
        <v>100</v>
      </c>
      <c r="H27" s="162">
        <f t="shared" si="0"/>
        <v>12</v>
      </c>
      <c r="I27" s="161">
        <f>G27/'8.3'!H27*100</f>
        <v>6.5061808718282359</v>
      </c>
    </row>
    <row r="28" spans="1:9" ht="13.5" customHeight="1">
      <c r="A28" s="290" t="s">
        <v>228</v>
      </c>
      <c r="B28" s="294">
        <v>369</v>
      </c>
      <c r="C28" s="294">
        <v>339</v>
      </c>
      <c r="D28" s="294">
        <v>324</v>
      </c>
      <c r="E28" s="294">
        <v>324</v>
      </c>
      <c r="F28" s="294">
        <v>325</v>
      </c>
      <c r="G28" s="294">
        <v>331</v>
      </c>
      <c r="H28" s="162">
        <f t="shared" si="0"/>
        <v>6</v>
      </c>
      <c r="I28" s="161">
        <f>G28/'8.3'!H28*100</f>
        <v>7.6390491576275101</v>
      </c>
    </row>
    <row r="29" spans="1:9" ht="13.5" customHeight="1">
      <c r="A29" s="290" t="s">
        <v>229</v>
      </c>
      <c r="B29" s="294">
        <v>152</v>
      </c>
      <c r="C29" s="294">
        <v>157</v>
      </c>
      <c r="D29" s="294">
        <v>165</v>
      </c>
      <c r="E29" s="294">
        <v>163</v>
      </c>
      <c r="F29" s="294">
        <v>173</v>
      </c>
      <c r="G29" s="294">
        <v>167</v>
      </c>
      <c r="H29" s="162">
        <f t="shared" si="0"/>
        <v>-6</v>
      </c>
      <c r="I29" s="161">
        <f>G29/'8.3'!H29*100</f>
        <v>6.0815731973780043</v>
      </c>
    </row>
    <row r="30" spans="1:9" ht="13.5" customHeight="1">
      <c r="A30" s="290" t="s">
        <v>230</v>
      </c>
      <c r="B30" s="294">
        <v>1386</v>
      </c>
      <c r="C30" s="294">
        <v>1303</v>
      </c>
      <c r="D30" s="294">
        <v>1304</v>
      </c>
      <c r="E30" s="294">
        <v>1278</v>
      </c>
      <c r="F30" s="294">
        <v>1280</v>
      </c>
      <c r="G30" s="294">
        <v>1401</v>
      </c>
      <c r="H30" s="162">
        <f t="shared" si="0"/>
        <v>121</v>
      </c>
      <c r="I30" s="161">
        <f>G30/'8.3'!H30*100</f>
        <v>18.021610496526886</v>
      </c>
    </row>
    <row r="31" spans="1:9" ht="13.5" customHeight="1">
      <c r="A31" s="290" t="s">
        <v>231</v>
      </c>
      <c r="B31" s="294">
        <v>152</v>
      </c>
      <c r="C31" s="294">
        <v>149</v>
      </c>
      <c r="D31" s="294">
        <v>138</v>
      </c>
      <c r="E31" s="294">
        <v>128</v>
      </c>
      <c r="F31" s="294">
        <v>110</v>
      </c>
      <c r="G31" s="294">
        <v>104</v>
      </c>
      <c r="H31" s="162">
        <f t="shared" si="0"/>
        <v>-6</v>
      </c>
      <c r="I31" s="161">
        <f>G31/'8.3'!H31*100</f>
        <v>6.8692206076618234</v>
      </c>
    </row>
    <row r="32" spans="1:9" ht="13.5" customHeight="1">
      <c r="A32" s="290" t="s">
        <v>232</v>
      </c>
      <c r="B32" s="294">
        <v>217</v>
      </c>
      <c r="C32" s="294">
        <v>210</v>
      </c>
      <c r="D32" s="294">
        <v>214</v>
      </c>
      <c r="E32" s="294">
        <v>200</v>
      </c>
      <c r="F32" s="294">
        <v>209</v>
      </c>
      <c r="G32" s="294">
        <v>213</v>
      </c>
      <c r="H32" s="162">
        <f t="shared" si="0"/>
        <v>4</v>
      </c>
      <c r="I32" s="161">
        <f>G32/'8.3'!H32*100</f>
        <v>6.7683508102955185</v>
      </c>
    </row>
    <row r="33" spans="1:9" ht="13.5" customHeight="1">
      <c r="A33" s="290" t="s">
        <v>313</v>
      </c>
      <c r="B33" s="294">
        <v>1236</v>
      </c>
      <c r="C33" s="294">
        <v>1163</v>
      </c>
      <c r="D33" s="294">
        <v>1149</v>
      </c>
      <c r="E33" s="294">
        <v>1102</v>
      </c>
      <c r="F33" s="294">
        <v>1178</v>
      </c>
      <c r="G33" s="294">
        <v>1176</v>
      </c>
      <c r="H33" s="162">
        <f t="shared" si="0"/>
        <v>-2</v>
      </c>
      <c r="I33" s="161">
        <f>G33/'8.3'!H33*100</f>
        <v>7.7368421052631575</v>
      </c>
    </row>
    <row r="34" spans="1:9" s="18" customFormat="1" ht="13.5" customHeight="1">
      <c r="A34" s="675" t="s">
        <v>33</v>
      </c>
      <c r="B34" s="677">
        <v>8384</v>
      </c>
      <c r="C34" s="677">
        <v>8001</v>
      </c>
      <c r="D34" s="677">
        <v>7469</v>
      </c>
      <c r="E34" s="677">
        <v>7025</v>
      </c>
      <c r="F34" s="677">
        <v>7070</v>
      </c>
      <c r="G34" s="677">
        <v>7329</v>
      </c>
      <c r="H34" s="163">
        <f t="shared" si="0"/>
        <v>259</v>
      </c>
      <c r="I34" s="165">
        <f>G34/'8.3'!H34*100</f>
        <v>14.26791519847373</v>
      </c>
    </row>
    <row r="35" spans="1:9" ht="13.5" customHeight="1">
      <c r="A35" s="290" t="s">
        <v>233</v>
      </c>
      <c r="B35" s="294">
        <v>1638</v>
      </c>
      <c r="C35" s="294">
        <v>1625</v>
      </c>
      <c r="D35" s="294">
        <v>1545</v>
      </c>
      <c r="E35" s="294">
        <v>1508</v>
      </c>
      <c r="F35" s="294">
        <v>1494</v>
      </c>
      <c r="G35" s="294">
        <v>1504</v>
      </c>
      <c r="H35" s="162">
        <f t="shared" si="0"/>
        <v>10</v>
      </c>
      <c r="I35" s="161">
        <f>G35/'8.3'!H35*100</f>
        <v>17.845277645942097</v>
      </c>
    </row>
    <row r="36" spans="1:9" ht="13.5" customHeight="1">
      <c r="A36" s="290" t="s">
        <v>234</v>
      </c>
      <c r="B36" s="294">
        <v>739</v>
      </c>
      <c r="C36" s="294">
        <v>665</v>
      </c>
      <c r="D36" s="294">
        <v>604</v>
      </c>
      <c r="E36" s="294">
        <v>608</v>
      </c>
      <c r="F36" s="294">
        <v>624</v>
      </c>
      <c r="G36" s="294">
        <v>667</v>
      </c>
      <c r="H36" s="162">
        <f t="shared" si="0"/>
        <v>43</v>
      </c>
      <c r="I36" s="161">
        <f>G36/'8.3'!H36*100</f>
        <v>18.986621121548534</v>
      </c>
    </row>
    <row r="37" spans="1:9" ht="13.5" customHeight="1">
      <c r="A37" s="290" t="s">
        <v>235</v>
      </c>
      <c r="B37" s="294">
        <v>424</v>
      </c>
      <c r="C37" s="294">
        <v>425</v>
      </c>
      <c r="D37" s="294">
        <v>410</v>
      </c>
      <c r="E37" s="294">
        <v>414</v>
      </c>
      <c r="F37" s="294">
        <v>418</v>
      </c>
      <c r="G37" s="294">
        <v>444</v>
      </c>
      <c r="H37" s="162">
        <f t="shared" si="0"/>
        <v>26</v>
      </c>
      <c r="I37" s="161">
        <f>G37/'8.3'!H37*100</f>
        <v>7.414829659318638</v>
      </c>
    </row>
    <row r="38" spans="1:9" ht="13.5" customHeight="1">
      <c r="A38" s="290" t="s">
        <v>321</v>
      </c>
      <c r="B38" s="294">
        <v>2367</v>
      </c>
      <c r="C38" s="294">
        <v>2206</v>
      </c>
      <c r="D38" s="294">
        <v>2162</v>
      </c>
      <c r="E38" s="294">
        <v>2094</v>
      </c>
      <c r="F38" s="294">
        <v>2118</v>
      </c>
      <c r="G38" s="294">
        <v>2165</v>
      </c>
      <c r="H38" s="162">
        <f t="shared" si="0"/>
        <v>47</v>
      </c>
      <c r="I38" s="161">
        <f>G38/'8.3'!H38*100</f>
        <v>10.862475540615122</v>
      </c>
    </row>
    <row r="39" spans="1:9" ht="13.5" customHeight="1">
      <c r="A39" s="290" t="s">
        <v>322</v>
      </c>
      <c r="B39" s="294">
        <v>629</v>
      </c>
      <c r="C39" s="294">
        <v>646</v>
      </c>
      <c r="D39" s="294">
        <v>688</v>
      </c>
      <c r="E39" s="294">
        <v>696</v>
      </c>
      <c r="F39" s="294">
        <v>721</v>
      </c>
      <c r="G39" s="294">
        <v>767</v>
      </c>
      <c r="H39" s="162">
        <f t="shared" si="0"/>
        <v>46</v>
      </c>
      <c r="I39" s="161">
        <f>G39/'8.3'!H39*100</f>
        <v>16.537300560586459</v>
      </c>
    </row>
    <row r="40" spans="1:9" ht="13.5" customHeight="1">
      <c r="A40" s="290" t="s">
        <v>323</v>
      </c>
      <c r="B40" s="294">
        <v>174</v>
      </c>
      <c r="C40" s="294">
        <v>163</v>
      </c>
      <c r="D40" s="294">
        <v>153</v>
      </c>
      <c r="E40" s="294">
        <v>151</v>
      </c>
      <c r="F40" s="294">
        <v>176</v>
      </c>
      <c r="G40" s="294">
        <v>169</v>
      </c>
      <c r="H40" s="162">
        <f t="shared" si="0"/>
        <v>-7</v>
      </c>
      <c r="I40" s="161">
        <f>G40/'8.3'!H40*100</f>
        <v>11.703601108033242</v>
      </c>
    </row>
    <row r="41" spans="1:9" ht="13.5" customHeight="1">
      <c r="A41" s="290" t="s">
        <v>314</v>
      </c>
      <c r="B41" s="294">
        <v>267</v>
      </c>
      <c r="C41" s="294">
        <v>266</v>
      </c>
      <c r="D41" s="294">
        <v>285</v>
      </c>
      <c r="E41" s="294">
        <v>268</v>
      </c>
      <c r="F41" s="294">
        <v>267</v>
      </c>
      <c r="G41" s="294">
        <v>258</v>
      </c>
      <c r="H41" s="162">
        <f t="shared" si="0"/>
        <v>-9</v>
      </c>
      <c r="I41" s="161">
        <f>G41/'8.3'!H41*100</f>
        <v>6.021003500583431</v>
      </c>
    </row>
    <row r="42" spans="1:9" ht="13.5" customHeight="1">
      <c r="A42" s="290" t="s">
        <v>324</v>
      </c>
      <c r="B42" s="294">
        <v>1495</v>
      </c>
      <c r="C42" s="294">
        <v>1440</v>
      </c>
      <c r="D42" s="294">
        <v>1353</v>
      </c>
      <c r="E42" s="294">
        <v>1319</v>
      </c>
      <c r="F42" s="294">
        <v>1381</v>
      </c>
      <c r="G42" s="294">
        <v>1422</v>
      </c>
      <c r="H42" s="162">
        <f t="shared" si="0"/>
        <v>41</v>
      </c>
      <c r="I42" s="161">
        <f>G42/'8.3'!H42*100</f>
        <v>9.4028962507439005</v>
      </c>
    </row>
    <row r="43" spans="1:9" ht="13.5" customHeight="1">
      <c r="A43" s="290" t="s">
        <v>238</v>
      </c>
      <c r="B43" s="294">
        <v>211</v>
      </c>
      <c r="C43" s="294">
        <v>199</v>
      </c>
      <c r="D43" s="294">
        <v>199</v>
      </c>
      <c r="E43" s="294">
        <v>198</v>
      </c>
      <c r="F43" s="294">
        <v>210</v>
      </c>
      <c r="G43" s="294">
        <v>228</v>
      </c>
      <c r="H43" s="162">
        <f t="shared" si="0"/>
        <v>18</v>
      </c>
      <c r="I43" s="161">
        <f>G43/'8.3'!H43*100</f>
        <v>10.279531109107303</v>
      </c>
    </row>
    <row r="44" spans="1:9" ht="13.5" customHeight="1">
      <c r="A44" s="290" t="s">
        <v>239</v>
      </c>
      <c r="B44" s="294">
        <v>368</v>
      </c>
      <c r="C44" s="294">
        <v>364</v>
      </c>
      <c r="D44" s="294">
        <v>358</v>
      </c>
      <c r="E44" s="294">
        <v>363</v>
      </c>
      <c r="F44" s="294">
        <v>352</v>
      </c>
      <c r="G44" s="294">
        <v>357</v>
      </c>
      <c r="H44" s="162">
        <f t="shared" si="0"/>
        <v>5</v>
      </c>
      <c r="I44" s="161">
        <f>G44/'8.3'!H44*100</f>
        <v>5.5755114789942217</v>
      </c>
    </row>
    <row r="45" spans="1:9" ht="13.5" customHeight="1">
      <c r="A45" s="290" t="s">
        <v>325</v>
      </c>
      <c r="B45" s="294">
        <v>1503</v>
      </c>
      <c r="C45" s="294">
        <v>1466</v>
      </c>
      <c r="D45" s="294">
        <v>1439</v>
      </c>
      <c r="E45" s="294">
        <v>1477</v>
      </c>
      <c r="F45" s="294">
        <v>1511</v>
      </c>
      <c r="G45" s="294">
        <v>1526</v>
      </c>
      <c r="H45" s="162">
        <f t="shared" si="0"/>
        <v>15</v>
      </c>
      <c r="I45" s="161">
        <f>G45/'8.3'!H45*100</f>
        <v>12.589720320105602</v>
      </c>
    </row>
    <row r="46" spans="1:9" ht="13.5" customHeight="1">
      <c r="A46" s="290" t="s">
        <v>326</v>
      </c>
      <c r="B46" s="292">
        <v>10</v>
      </c>
      <c r="C46" s="292">
        <v>12</v>
      </c>
      <c r="D46" s="292">
        <v>9</v>
      </c>
      <c r="E46" s="292">
        <v>11</v>
      </c>
      <c r="F46" s="292">
        <v>8</v>
      </c>
      <c r="G46" s="292">
        <v>8</v>
      </c>
      <c r="H46" s="162">
        <f t="shared" si="0"/>
        <v>0</v>
      </c>
      <c r="I46" s="161">
        <f>G46/'8.3'!H46*100</f>
        <v>2.7586206896551726</v>
      </c>
    </row>
    <row r="47" spans="1:9" ht="13.5" customHeight="1">
      <c r="A47" s="290" t="s">
        <v>327</v>
      </c>
      <c r="B47" s="292">
        <v>20</v>
      </c>
      <c r="C47" s="292">
        <v>21</v>
      </c>
      <c r="D47" s="292">
        <v>21</v>
      </c>
      <c r="E47" s="292">
        <v>14</v>
      </c>
      <c r="F47" s="292">
        <v>26</v>
      </c>
      <c r="G47" s="292">
        <v>25</v>
      </c>
      <c r="H47" s="162">
        <f t="shared" si="0"/>
        <v>-1</v>
      </c>
      <c r="I47" s="161">
        <f>G47/'8.3'!H47*100</f>
        <v>6.9252077562326875</v>
      </c>
    </row>
    <row r="48" spans="1:9" ht="13.5" customHeight="1">
      <c r="A48" s="290" t="s">
        <v>240</v>
      </c>
      <c r="B48" s="294">
        <v>136</v>
      </c>
      <c r="C48" s="294">
        <v>135</v>
      </c>
      <c r="D48" s="294">
        <v>131</v>
      </c>
      <c r="E48" s="294">
        <v>128</v>
      </c>
      <c r="F48" s="294">
        <v>134</v>
      </c>
      <c r="G48" s="294">
        <v>137</v>
      </c>
      <c r="H48" s="162">
        <f t="shared" si="0"/>
        <v>3</v>
      </c>
      <c r="I48" s="161">
        <f>G48/'8.3'!H48*100</f>
        <v>7.71830985915493</v>
      </c>
    </row>
    <row r="49" spans="1:9" ht="13.5" customHeight="1">
      <c r="A49" s="290" t="s">
        <v>242</v>
      </c>
      <c r="B49" s="294">
        <v>329</v>
      </c>
      <c r="C49" s="294">
        <v>310</v>
      </c>
      <c r="D49" s="294">
        <v>252</v>
      </c>
      <c r="E49" s="294">
        <v>243</v>
      </c>
      <c r="F49" s="294">
        <v>246</v>
      </c>
      <c r="G49" s="294">
        <v>228</v>
      </c>
      <c r="H49" s="162">
        <f t="shared" si="0"/>
        <v>-18</v>
      </c>
      <c r="I49" s="161">
        <f>G49/'8.3'!H49*100</f>
        <v>13.60381861575179</v>
      </c>
    </row>
    <row r="50" spans="1:9" ht="13.5" customHeight="1">
      <c r="A50" s="290" t="s">
        <v>328</v>
      </c>
      <c r="B50" s="294">
        <v>355</v>
      </c>
      <c r="C50" s="294">
        <v>371</v>
      </c>
      <c r="D50" s="294">
        <v>385</v>
      </c>
      <c r="E50" s="294">
        <v>392</v>
      </c>
      <c r="F50" s="294">
        <v>407</v>
      </c>
      <c r="G50" s="294">
        <v>443</v>
      </c>
      <c r="H50" s="162">
        <f t="shared" si="0"/>
        <v>36</v>
      </c>
      <c r="I50" s="161">
        <f>G50/'8.3'!H50*100</f>
        <v>11.275133621786715</v>
      </c>
    </row>
    <row r="51" spans="1:9" ht="13.5" customHeight="1">
      <c r="A51" s="290" t="s">
        <v>243</v>
      </c>
      <c r="B51" s="292">
        <v>34</v>
      </c>
      <c r="C51" s="292">
        <v>27</v>
      </c>
      <c r="D51" s="292">
        <v>24</v>
      </c>
      <c r="E51" s="292">
        <v>25</v>
      </c>
      <c r="F51" s="292">
        <v>23</v>
      </c>
      <c r="G51" s="292">
        <v>26</v>
      </c>
      <c r="H51" s="162">
        <f t="shared" si="0"/>
        <v>3</v>
      </c>
      <c r="I51" s="161">
        <f>G51/'8.3'!H51*100</f>
        <v>3.6061026352288486</v>
      </c>
    </row>
    <row r="52" spans="1:9" ht="13.5" customHeight="1">
      <c r="A52" s="290" t="s">
        <v>244</v>
      </c>
      <c r="B52" s="294">
        <v>119</v>
      </c>
      <c r="C52" s="294">
        <v>120</v>
      </c>
      <c r="D52" s="294">
        <v>111</v>
      </c>
      <c r="E52" s="294">
        <v>104</v>
      </c>
      <c r="F52" s="294">
        <v>98</v>
      </c>
      <c r="G52" s="294">
        <v>91</v>
      </c>
      <c r="H52" s="162">
        <f t="shared" si="0"/>
        <v>-7</v>
      </c>
      <c r="I52" s="161">
        <f>G52/'8.3'!H52*100</f>
        <v>6.8731117824773413</v>
      </c>
    </row>
    <row r="53" spans="1:9" ht="13.5" customHeight="1">
      <c r="A53" s="290" t="s">
        <v>315</v>
      </c>
      <c r="B53" s="294">
        <v>803</v>
      </c>
      <c r="C53" s="294">
        <v>739</v>
      </c>
      <c r="D53" s="294">
        <v>716</v>
      </c>
      <c r="E53" s="294">
        <v>644</v>
      </c>
      <c r="F53" s="294">
        <v>664</v>
      </c>
      <c r="G53" s="294">
        <v>697</v>
      </c>
      <c r="H53" s="162">
        <f t="shared" si="0"/>
        <v>33</v>
      </c>
      <c r="I53" s="161">
        <f>G53/'8.3'!H53*100</f>
        <v>8.1836327345309385</v>
      </c>
    </row>
    <row r="54" spans="1:9" ht="13.5" customHeight="1">
      <c r="A54" s="295" t="s">
        <v>68</v>
      </c>
      <c r="B54" s="296">
        <v>35129</v>
      </c>
      <c r="C54" s="296">
        <v>33817</v>
      </c>
      <c r="D54" s="296">
        <v>32438</v>
      </c>
      <c r="E54" s="296">
        <v>31380</v>
      </c>
      <c r="F54" s="296">
        <f>SUM(F4:F53)</f>
        <v>31661</v>
      </c>
      <c r="G54" s="296">
        <f>SUM(G4:G53)</f>
        <v>32755</v>
      </c>
      <c r="H54" s="296">
        <f t="shared" si="0"/>
        <v>1094</v>
      </c>
      <c r="I54" s="302">
        <f>G54/'8.3'!H54*100</f>
        <v>10.480493259911754</v>
      </c>
    </row>
    <row r="55" spans="1:9">
      <c r="A55" s="11"/>
    </row>
    <row r="56" spans="1:9">
      <c r="A56" s="11"/>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dimension ref="A1:I36"/>
  <sheetViews>
    <sheetView workbookViewId="0">
      <selection activeCell="A20" sqref="A20:I20"/>
    </sheetView>
  </sheetViews>
  <sheetFormatPr defaultRowHeight="12.75"/>
  <cols>
    <col min="1" max="1" width="7.28515625" style="46" customWidth="1"/>
    <col min="2" max="9" width="9.7109375" style="46" customWidth="1"/>
    <col min="10" max="16384" width="9.140625" style="46"/>
  </cols>
  <sheetData>
    <row r="1" spans="1:9" s="565" customFormat="1" ht="30" customHeight="1">
      <c r="A1" s="944" t="s">
        <v>1953</v>
      </c>
      <c r="B1" s="944"/>
      <c r="C1" s="944"/>
      <c r="D1" s="944"/>
      <c r="E1" s="944"/>
      <c r="F1" s="944"/>
      <c r="G1" s="944"/>
      <c r="H1" s="944"/>
      <c r="I1" s="944"/>
    </row>
    <row r="2" spans="1:9" ht="14.25" customHeight="1">
      <c r="A2" s="546"/>
      <c r="B2" s="546"/>
      <c r="C2" s="546"/>
      <c r="D2" s="546"/>
      <c r="E2" s="546"/>
      <c r="F2" s="546"/>
      <c r="G2" s="546"/>
      <c r="H2" s="546"/>
      <c r="I2" s="546"/>
    </row>
    <row r="3" spans="1:9" ht="20.25" customHeight="1">
      <c r="A3" s="813" t="s">
        <v>72</v>
      </c>
      <c r="B3" s="813" t="s">
        <v>329</v>
      </c>
      <c r="C3" s="813"/>
      <c r="D3" s="813"/>
      <c r="E3" s="813"/>
      <c r="F3" s="813" t="s">
        <v>330</v>
      </c>
      <c r="G3" s="813"/>
      <c r="H3" s="813"/>
      <c r="I3" s="813"/>
    </row>
    <row r="4" spans="1:9" ht="20.25" customHeight="1">
      <c r="A4" s="813"/>
      <c r="B4" s="547" t="s">
        <v>33</v>
      </c>
      <c r="C4" s="547" t="s">
        <v>331</v>
      </c>
      <c r="D4" s="547" t="s">
        <v>332</v>
      </c>
      <c r="E4" s="547" t="s">
        <v>333</v>
      </c>
      <c r="F4" s="547" t="s">
        <v>33</v>
      </c>
      <c r="G4" s="547" t="s">
        <v>331</v>
      </c>
      <c r="H4" s="547" t="s">
        <v>332</v>
      </c>
      <c r="I4" s="547" t="s">
        <v>333</v>
      </c>
    </row>
    <row r="5" spans="1:9">
      <c r="A5" s="206">
        <v>2007</v>
      </c>
      <c r="B5" s="210">
        <v>50851</v>
      </c>
      <c r="C5" s="210">
        <v>97880</v>
      </c>
      <c r="D5" s="210">
        <v>36110</v>
      </c>
      <c r="E5" s="210">
        <v>205356</v>
      </c>
      <c r="F5" s="210">
        <v>307664</v>
      </c>
      <c r="G5" s="210">
        <v>535992</v>
      </c>
      <c r="H5" s="210">
        <v>141948</v>
      </c>
      <c r="I5" s="210">
        <v>236457</v>
      </c>
    </row>
    <row r="6" spans="1:9">
      <c r="A6" s="550">
        <v>2008</v>
      </c>
      <c r="B6" s="174">
        <v>51461</v>
      </c>
      <c r="C6" s="174">
        <v>99071</v>
      </c>
      <c r="D6" s="174">
        <v>36009</v>
      </c>
      <c r="E6" s="174">
        <v>208599</v>
      </c>
      <c r="F6" s="174">
        <v>312359</v>
      </c>
      <c r="G6" s="174">
        <v>539723</v>
      </c>
      <c r="H6" s="174">
        <v>142461</v>
      </c>
      <c r="I6" s="174">
        <v>236393</v>
      </c>
    </row>
    <row r="7" spans="1:9">
      <c r="A7" s="550">
        <v>2009</v>
      </c>
      <c r="B7" s="174">
        <v>51404</v>
      </c>
      <c r="C7" s="174">
        <v>99439</v>
      </c>
      <c r="D7" s="174">
        <v>35980</v>
      </c>
      <c r="E7" s="174">
        <v>205523</v>
      </c>
      <c r="F7" s="174">
        <v>313870</v>
      </c>
      <c r="G7" s="174">
        <v>541036</v>
      </c>
      <c r="H7" s="174">
        <v>142627</v>
      </c>
      <c r="I7" s="174">
        <v>236546</v>
      </c>
    </row>
    <row r="8" spans="1:9">
      <c r="A8" s="550">
        <v>2010</v>
      </c>
      <c r="B8" s="174">
        <v>51723</v>
      </c>
      <c r="C8" s="174">
        <v>99627</v>
      </c>
      <c r="D8" s="174">
        <v>35798</v>
      </c>
      <c r="E8" s="174">
        <v>205535</v>
      </c>
      <c r="F8" s="174">
        <v>315323</v>
      </c>
      <c r="G8" s="174">
        <v>541522</v>
      </c>
      <c r="H8" s="174">
        <v>142407</v>
      </c>
      <c r="I8" s="174">
        <v>236556</v>
      </c>
    </row>
    <row r="9" spans="1:9">
      <c r="A9" s="550" t="s">
        <v>334</v>
      </c>
      <c r="B9" s="174">
        <v>50365</v>
      </c>
      <c r="C9" s="174">
        <v>98174</v>
      </c>
      <c r="D9" s="174">
        <v>35208</v>
      </c>
      <c r="E9" s="174">
        <v>201814</v>
      </c>
      <c r="F9" s="174">
        <v>310611</v>
      </c>
      <c r="G9" s="174">
        <v>534944</v>
      </c>
      <c r="H9" s="174">
        <v>139914</v>
      </c>
      <c r="I9" s="174">
        <v>232311</v>
      </c>
    </row>
    <row r="10" spans="1:9">
      <c r="A10" s="334">
        <v>2012</v>
      </c>
      <c r="B10" s="337">
        <v>51378</v>
      </c>
      <c r="C10" s="337">
        <v>98780</v>
      </c>
      <c r="D10" s="337">
        <v>35532</v>
      </c>
      <c r="E10" s="337">
        <v>201148</v>
      </c>
      <c r="F10" s="337">
        <v>312911</v>
      </c>
      <c r="G10" s="337">
        <v>536622</v>
      </c>
      <c r="H10" s="337">
        <v>140650</v>
      </c>
      <c r="I10" s="337">
        <v>231677</v>
      </c>
    </row>
    <row r="11" spans="1:9">
      <c r="A11" s="334">
        <v>2013</v>
      </c>
      <c r="B11" s="337">
        <v>51758</v>
      </c>
      <c r="C11" s="337">
        <v>99528</v>
      </c>
      <c r="D11" s="337">
        <v>35349</v>
      </c>
      <c r="E11" s="337">
        <v>204849</v>
      </c>
      <c r="F11" s="337">
        <v>314644</v>
      </c>
      <c r="G11" s="337">
        <v>537943</v>
      </c>
      <c r="H11" s="337">
        <v>141076</v>
      </c>
      <c r="I11" s="337">
        <v>235700</v>
      </c>
    </row>
    <row r="12" spans="1:9">
      <c r="A12" s="334">
        <v>2014</v>
      </c>
      <c r="B12" s="337">
        <v>51632</v>
      </c>
      <c r="C12" s="337">
        <v>99473</v>
      </c>
      <c r="D12" s="337">
        <v>35114</v>
      </c>
      <c r="E12" s="337">
        <v>205413</v>
      </c>
      <c r="F12" s="337">
        <v>313972</v>
      </c>
      <c r="G12" s="337">
        <v>536180</v>
      </c>
      <c r="H12" s="337">
        <v>140897</v>
      </c>
      <c r="I12" s="337">
        <v>236073</v>
      </c>
    </row>
    <row r="13" spans="1:9">
      <c r="A13" s="334">
        <v>2015</v>
      </c>
      <c r="B13" s="337">
        <v>51229</v>
      </c>
      <c r="C13" s="337">
        <v>99169</v>
      </c>
      <c r="D13" s="337">
        <v>34844</v>
      </c>
      <c r="E13" s="337">
        <v>204420</v>
      </c>
      <c r="F13" s="337">
        <v>312794</v>
      </c>
      <c r="G13" s="337">
        <v>533282</v>
      </c>
      <c r="H13" s="337">
        <v>140268</v>
      </c>
      <c r="I13" s="337">
        <v>234874</v>
      </c>
    </row>
    <row r="14" spans="1:9">
      <c r="A14" s="334">
        <v>2016</v>
      </c>
      <c r="B14" s="337">
        <v>51139</v>
      </c>
      <c r="C14" s="337">
        <v>99341</v>
      </c>
      <c r="D14" s="337">
        <v>34742</v>
      </c>
      <c r="E14" s="337">
        <v>204234</v>
      </c>
      <c r="F14" s="337">
        <v>312051</v>
      </c>
      <c r="G14" s="337">
        <v>531466</v>
      </c>
      <c r="H14" s="337">
        <v>139673</v>
      </c>
      <c r="I14" s="337">
        <v>234682</v>
      </c>
    </row>
    <row r="15" spans="1:9">
      <c r="A15" s="334">
        <v>2017</v>
      </c>
      <c r="B15" s="337">
        <v>51127</v>
      </c>
      <c r="C15" s="337">
        <v>99518</v>
      </c>
      <c r="D15" s="337">
        <v>34411</v>
      </c>
      <c r="E15" s="337">
        <v>204338</v>
      </c>
      <c r="F15" s="337">
        <v>312080</v>
      </c>
      <c r="G15" s="337">
        <v>529381</v>
      </c>
      <c r="H15" s="337">
        <v>139439</v>
      </c>
      <c r="I15" s="337">
        <v>234638</v>
      </c>
    </row>
    <row r="16" spans="1:9">
      <c r="A16" s="334">
        <v>2018</v>
      </c>
      <c r="B16" s="337">
        <v>51367</v>
      </c>
      <c r="C16" s="337">
        <v>99377</v>
      </c>
      <c r="D16" s="337">
        <v>34336</v>
      </c>
      <c r="E16" s="337">
        <v>204267</v>
      </c>
      <c r="F16" s="337">
        <v>312533</v>
      </c>
      <c r="G16" s="337">
        <v>528791</v>
      </c>
      <c r="H16" s="337">
        <v>139403</v>
      </c>
      <c r="I16" s="337">
        <v>234493</v>
      </c>
    </row>
    <row r="17" spans="1:9">
      <c r="A17" s="46" t="s">
        <v>335</v>
      </c>
    </row>
    <row r="19" spans="1:9">
      <c r="A19" s="19"/>
    </row>
    <row r="20" spans="1:9" ht="27" customHeight="1">
      <c r="A20" s="788" t="s">
        <v>1955</v>
      </c>
      <c r="B20" s="788"/>
      <c r="C20" s="788"/>
      <c r="D20" s="788"/>
      <c r="E20" s="788"/>
      <c r="F20" s="788"/>
      <c r="G20" s="788"/>
      <c r="H20" s="788"/>
      <c r="I20" s="788"/>
    </row>
    <row r="21" spans="1:9">
      <c r="A21" s="19"/>
    </row>
    <row r="22" spans="1:9" ht="19.5" customHeight="1">
      <c r="A22" s="813" t="s">
        <v>72</v>
      </c>
      <c r="B22" s="813" t="s">
        <v>329</v>
      </c>
      <c r="C22" s="813"/>
      <c r="D22" s="813"/>
      <c r="E22" s="813"/>
      <c r="F22" s="813" t="s">
        <v>330</v>
      </c>
      <c r="G22" s="813"/>
      <c r="H22" s="813"/>
      <c r="I22" s="813"/>
    </row>
    <row r="23" spans="1:9" ht="19.5" customHeight="1">
      <c r="A23" s="813"/>
      <c r="B23" s="547" t="s">
        <v>33</v>
      </c>
      <c r="C23" s="547" t="s">
        <v>331</v>
      </c>
      <c r="D23" s="547" t="s">
        <v>332</v>
      </c>
      <c r="E23" s="547" t="s">
        <v>333</v>
      </c>
      <c r="F23" s="547" t="s">
        <v>33</v>
      </c>
      <c r="G23" s="547" t="s">
        <v>331</v>
      </c>
      <c r="H23" s="547" t="s">
        <v>332</v>
      </c>
      <c r="I23" s="547" t="s">
        <v>333</v>
      </c>
    </row>
    <row r="24" spans="1:9">
      <c r="A24" s="206">
        <v>2007</v>
      </c>
      <c r="B24" s="210">
        <v>6914</v>
      </c>
      <c r="C24" s="210">
        <v>10478</v>
      </c>
      <c r="D24" s="210">
        <v>2610</v>
      </c>
      <c r="E24" s="210">
        <v>14098</v>
      </c>
      <c r="F24" s="210">
        <v>28781</v>
      </c>
      <c r="G24" s="210">
        <v>31313</v>
      </c>
      <c r="H24" s="210">
        <v>8360</v>
      </c>
      <c r="I24" s="210">
        <v>14852</v>
      </c>
    </row>
    <row r="25" spans="1:9">
      <c r="A25" s="550">
        <v>2008</v>
      </c>
      <c r="B25" s="174">
        <v>7813</v>
      </c>
      <c r="C25" s="174">
        <v>12156</v>
      </c>
      <c r="D25" s="174">
        <v>2954</v>
      </c>
      <c r="E25" s="174">
        <v>15795</v>
      </c>
      <c r="F25" s="174">
        <v>33172</v>
      </c>
      <c r="G25" s="174">
        <v>35588</v>
      </c>
      <c r="H25" s="174">
        <v>9688</v>
      </c>
      <c r="I25" s="174">
        <v>16528</v>
      </c>
    </row>
    <row r="26" spans="1:9">
      <c r="A26" s="550">
        <v>2009</v>
      </c>
      <c r="B26" s="174">
        <v>7989</v>
      </c>
      <c r="C26" s="174">
        <v>13026</v>
      </c>
      <c r="D26" s="174">
        <v>3116</v>
      </c>
      <c r="E26" s="174">
        <v>17190</v>
      </c>
      <c r="F26" s="174">
        <v>34582</v>
      </c>
      <c r="G26" s="174">
        <v>37823</v>
      </c>
      <c r="H26" s="174">
        <v>10484</v>
      </c>
      <c r="I26" s="174">
        <v>17961</v>
      </c>
    </row>
    <row r="27" spans="1:9">
      <c r="A27" s="550">
        <v>2010</v>
      </c>
      <c r="B27" s="174">
        <v>8412</v>
      </c>
      <c r="C27" s="174">
        <v>13488</v>
      </c>
      <c r="D27" s="174">
        <v>3107</v>
      </c>
      <c r="E27" s="174">
        <v>18257</v>
      </c>
      <c r="F27" s="174">
        <v>36046</v>
      </c>
      <c r="G27" s="174">
        <v>39326</v>
      </c>
      <c r="H27" s="174">
        <v>10870</v>
      </c>
      <c r="I27" s="174">
        <v>19044</v>
      </c>
    </row>
    <row r="28" spans="1:9">
      <c r="A28" s="550">
        <v>2011</v>
      </c>
      <c r="B28" s="174">
        <v>7637</v>
      </c>
      <c r="C28" s="174">
        <v>13202</v>
      </c>
      <c r="D28" s="174">
        <v>2963</v>
      </c>
      <c r="E28" s="174">
        <v>15993</v>
      </c>
      <c r="F28" s="174">
        <v>33084</v>
      </c>
      <c r="G28" s="174">
        <v>37527</v>
      </c>
      <c r="H28" s="174">
        <v>10088</v>
      </c>
      <c r="I28" s="174">
        <v>16628</v>
      </c>
    </row>
    <row r="29" spans="1:9">
      <c r="A29" s="550">
        <v>2012</v>
      </c>
      <c r="B29" s="174">
        <v>8238</v>
      </c>
      <c r="C29" s="174">
        <v>14038</v>
      </c>
      <c r="D29" s="174">
        <v>3246</v>
      </c>
      <c r="E29" s="174">
        <v>16279</v>
      </c>
      <c r="F29" s="174">
        <v>34419</v>
      </c>
      <c r="G29" s="174">
        <v>39973</v>
      </c>
      <c r="H29" s="174">
        <v>11222</v>
      </c>
      <c r="I29" s="174">
        <v>16954</v>
      </c>
    </row>
    <row r="30" spans="1:9">
      <c r="A30" s="550">
        <v>2013</v>
      </c>
      <c r="B30" s="174">
        <v>8384</v>
      </c>
      <c r="C30" s="174">
        <v>14452</v>
      </c>
      <c r="D30" s="174">
        <v>3321</v>
      </c>
      <c r="E30" s="174">
        <v>18343</v>
      </c>
      <c r="F30" s="174">
        <v>35129</v>
      </c>
      <c r="G30" s="174">
        <v>41558</v>
      </c>
      <c r="H30" s="174">
        <v>12067</v>
      </c>
      <c r="I30" s="174">
        <v>19163</v>
      </c>
    </row>
    <row r="31" spans="1:9">
      <c r="A31" s="550">
        <v>2014</v>
      </c>
      <c r="B31" s="174">
        <v>8001</v>
      </c>
      <c r="C31" s="174">
        <v>14259</v>
      </c>
      <c r="D31" s="174">
        <v>3273</v>
      </c>
      <c r="E31" s="174">
        <v>19192</v>
      </c>
      <c r="F31" s="174">
        <v>33817</v>
      </c>
      <c r="G31" s="174">
        <v>41133</v>
      </c>
      <c r="H31" s="174">
        <v>12546</v>
      </c>
      <c r="I31" s="174">
        <v>20063</v>
      </c>
    </row>
    <row r="32" spans="1:9">
      <c r="A32" s="550">
        <v>2015</v>
      </c>
      <c r="B32" s="174">
        <v>7469</v>
      </c>
      <c r="C32" s="174">
        <v>13806</v>
      </c>
      <c r="D32" s="174">
        <v>3195</v>
      </c>
      <c r="E32" s="174">
        <v>19389</v>
      </c>
      <c r="F32" s="174">
        <v>32438</v>
      </c>
      <c r="G32" s="174">
        <v>39849</v>
      </c>
      <c r="H32" s="174">
        <v>12692</v>
      </c>
      <c r="I32" s="174">
        <v>20243</v>
      </c>
    </row>
    <row r="33" spans="1:9">
      <c r="A33" s="550">
        <v>2016</v>
      </c>
      <c r="B33" s="174">
        <v>7025</v>
      </c>
      <c r="C33" s="174">
        <v>13702</v>
      </c>
      <c r="D33" s="174">
        <v>3197</v>
      </c>
      <c r="E33" s="174">
        <v>19764</v>
      </c>
      <c r="F33" s="174">
        <v>31380</v>
      </c>
      <c r="G33" s="174">
        <v>39442</v>
      </c>
      <c r="H33" s="174">
        <v>12831</v>
      </c>
      <c r="I33" s="174">
        <v>20623</v>
      </c>
    </row>
    <row r="34" spans="1:9">
      <c r="A34" s="334">
        <v>2017</v>
      </c>
      <c r="B34" s="337">
        <v>7070</v>
      </c>
      <c r="C34" s="337">
        <v>13971</v>
      </c>
      <c r="D34" s="337">
        <v>3234</v>
      </c>
      <c r="E34" s="337">
        <v>20870</v>
      </c>
      <c r="F34" s="337">
        <v>31661</v>
      </c>
      <c r="G34" s="337">
        <v>39821</v>
      </c>
      <c r="H34" s="337">
        <v>13423</v>
      </c>
      <c r="I34" s="337">
        <v>21747</v>
      </c>
    </row>
    <row r="35" spans="1:9">
      <c r="A35" s="334">
        <v>2018</v>
      </c>
      <c r="B35" s="337">
        <v>7329</v>
      </c>
      <c r="C35" s="337">
        <v>13854</v>
      </c>
      <c r="D35" s="337">
        <v>3419</v>
      </c>
      <c r="E35" s="337">
        <v>21919</v>
      </c>
      <c r="F35" s="337">
        <v>32755</v>
      </c>
      <c r="G35" s="337">
        <v>40303</v>
      </c>
      <c r="H35" s="337">
        <v>14352</v>
      </c>
      <c r="I35" s="337">
        <v>22783</v>
      </c>
    </row>
    <row r="36" spans="1:9">
      <c r="A36" s="566" t="s">
        <v>339</v>
      </c>
    </row>
  </sheetData>
  <mergeCells count="8">
    <mergeCell ref="A1:I1"/>
    <mergeCell ref="A22:A23"/>
    <mergeCell ref="B22:E22"/>
    <mergeCell ref="F22:I22"/>
    <mergeCell ref="A20:I20"/>
    <mergeCell ref="A3:A4"/>
    <mergeCell ref="B3:E3"/>
    <mergeCell ref="F3:I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E11"/>
  <sheetViews>
    <sheetView zoomScaleNormal="100" workbookViewId="0">
      <selection sqref="A1:E1"/>
    </sheetView>
  </sheetViews>
  <sheetFormatPr defaultRowHeight="12.75"/>
  <cols>
    <col min="1" max="3" width="20.140625" style="46" customWidth="1"/>
    <col min="4" max="1025" width="11.5703125" style="46"/>
    <col min="1026" max="16384" width="9.140625" style="46"/>
  </cols>
  <sheetData>
    <row r="1" spans="1:5" ht="28.5" customHeight="1">
      <c r="A1" s="788" t="s">
        <v>1851</v>
      </c>
      <c r="B1" s="788"/>
      <c r="C1" s="788"/>
      <c r="D1" s="788"/>
      <c r="E1" s="788"/>
    </row>
    <row r="3" spans="1:5" s="88" customFormat="1" ht="40.5">
      <c r="A3" s="465" t="s">
        <v>72</v>
      </c>
      <c r="B3" s="465" t="s">
        <v>1618</v>
      </c>
      <c r="C3" s="465" t="s">
        <v>1585</v>
      </c>
    </row>
    <row r="4" spans="1:5">
      <c r="A4" s="333">
        <v>2014</v>
      </c>
      <c r="B4" s="684">
        <v>26</v>
      </c>
      <c r="C4" s="684">
        <v>24</v>
      </c>
    </row>
    <row r="5" spans="1:5">
      <c r="A5" s="334">
        <v>2015</v>
      </c>
      <c r="B5" s="685">
        <v>45</v>
      </c>
      <c r="C5" s="685">
        <v>28</v>
      </c>
    </row>
    <row r="6" spans="1:5">
      <c r="A6" s="334">
        <v>2016</v>
      </c>
      <c r="B6" s="685">
        <v>28</v>
      </c>
      <c r="C6" s="685">
        <v>25</v>
      </c>
      <c r="D6" s="56"/>
    </row>
    <row r="7" spans="1:5">
      <c r="A7" s="334">
        <v>2017</v>
      </c>
      <c r="B7" s="685">
        <v>39</v>
      </c>
      <c r="C7" s="685">
        <v>26.4</v>
      </c>
      <c r="D7" s="56"/>
    </row>
    <row r="8" spans="1:5">
      <c r="A8" s="334">
        <v>2018</v>
      </c>
      <c r="B8" s="685">
        <v>14</v>
      </c>
      <c r="C8" s="685">
        <v>22.9</v>
      </c>
      <c r="D8" s="56"/>
    </row>
    <row r="9" spans="1:5">
      <c r="A9" s="310"/>
      <c r="B9" s="349"/>
      <c r="C9" s="349"/>
      <c r="D9" s="56"/>
    </row>
    <row r="10" spans="1:5" ht="15">
      <c r="A10" s="97" t="s">
        <v>1584</v>
      </c>
    </row>
    <row r="11" spans="1:5">
      <c r="A11" s="323" t="s">
        <v>76</v>
      </c>
    </row>
  </sheetData>
  <mergeCells count="1">
    <mergeCell ref="A1:E1"/>
  </mergeCells>
  <pageMargins left="0.78749999999999998" right="0.78749999999999998" top="1.05277777777778" bottom="1.05277777777778" header="0.78749999999999998" footer="0.78749999999999998"/>
  <pageSetup paperSize="9" orientation="portrait" r:id="rId1"/>
  <headerFooter differentOddEven="1"/>
</worksheet>
</file>

<file path=xl/worksheets/sheet9.xml><?xml version="1.0" encoding="utf-8"?>
<worksheet xmlns="http://schemas.openxmlformats.org/spreadsheetml/2006/main" xmlns:r="http://schemas.openxmlformats.org/officeDocument/2006/relationships">
  <dimension ref="A1:Z37"/>
  <sheetViews>
    <sheetView zoomScaleNormal="100" workbookViewId="0">
      <selection sqref="A1:M1"/>
    </sheetView>
  </sheetViews>
  <sheetFormatPr defaultRowHeight="12.75"/>
  <cols>
    <col min="1" max="1" width="6.5703125" style="322" customWidth="1"/>
    <col min="2" max="13" width="6.42578125" style="322" customWidth="1"/>
    <col min="14" max="1025" width="11.5703125" style="322"/>
    <col min="1026" max="16384" width="9.140625" style="322"/>
  </cols>
  <sheetData>
    <row r="1" spans="1:26" ht="32.25" customHeight="1">
      <c r="A1" s="789" t="s">
        <v>1778</v>
      </c>
      <c r="B1" s="789"/>
      <c r="C1" s="789"/>
      <c r="D1" s="789"/>
      <c r="E1" s="789"/>
      <c r="F1" s="789"/>
      <c r="G1" s="789"/>
      <c r="H1" s="789"/>
      <c r="I1" s="789"/>
      <c r="J1" s="789"/>
      <c r="K1" s="789"/>
      <c r="L1" s="789"/>
      <c r="M1" s="789"/>
    </row>
    <row r="2" spans="1:26" ht="15">
      <c r="A2" s="450"/>
    </row>
    <row r="3" spans="1:26" s="66" customFormat="1" ht="20.25" customHeight="1">
      <c r="A3" s="462" t="s">
        <v>1570</v>
      </c>
      <c r="B3" s="462" t="s">
        <v>1571</v>
      </c>
      <c r="C3" s="462" t="s">
        <v>1572</v>
      </c>
      <c r="D3" s="462" t="s">
        <v>1573</v>
      </c>
      <c r="E3" s="462" t="s">
        <v>1574</v>
      </c>
      <c r="F3" s="462" t="s">
        <v>1575</v>
      </c>
      <c r="G3" s="462" t="s">
        <v>1576</v>
      </c>
      <c r="H3" s="462" t="s">
        <v>1577</v>
      </c>
      <c r="I3" s="462" t="s">
        <v>1578</v>
      </c>
      <c r="J3" s="462" t="s">
        <v>1579</v>
      </c>
      <c r="K3" s="462" t="s">
        <v>1580</v>
      </c>
      <c r="L3" s="462" t="s">
        <v>1581</v>
      </c>
      <c r="M3" s="462" t="s">
        <v>1582</v>
      </c>
    </row>
    <row r="4" spans="1:26">
      <c r="A4" s="500">
        <v>1</v>
      </c>
      <c r="B4" s="196">
        <v>42.1</v>
      </c>
      <c r="C4" s="196">
        <v>74.900000000000006</v>
      </c>
      <c r="D4" s="196">
        <v>13.5</v>
      </c>
      <c r="E4" s="196">
        <v>28.4</v>
      </c>
      <c r="F4" s="196">
        <v>12.8</v>
      </c>
      <c r="G4" s="196">
        <v>27.6</v>
      </c>
      <c r="H4" s="365" t="s">
        <v>1619</v>
      </c>
      <c r="I4" s="196">
        <v>20.3</v>
      </c>
      <c r="J4" s="196">
        <v>14.1</v>
      </c>
      <c r="K4" s="196">
        <v>27.3</v>
      </c>
      <c r="L4" s="196">
        <v>30.6</v>
      </c>
      <c r="M4" s="196">
        <v>13.1</v>
      </c>
      <c r="O4" s="503"/>
      <c r="P4" s="503"/>
      <c r="Q4" s="503"/>
      <c r="R4" s="503"/>
      <c r="S4" s="503"/>
      <c r="T4" s="503"/>
      <c r="U4" s="503"/>
      <c r="V4" s="503"/>
      <c r="W4" s="503"/>
      <c r="X4" s="503"/>
      <c r="Y4" s="503"/>
      <c r="Z4" s="503"/>
    </row>
    <row r="5" spans="1:26">
      <c r="A5" s="489">
        <v>2</v>
      </c>
      <c r="B5" s="161">
        <v>53.1</v>
      </c>
      <c r="C5" s="161">
        <v>74.5</v>
      </c>
      <c r="D5" s="161">
        <v>23.5</v>
      </c>
      <c r="E5" s="161">
        <v>23.2</v>
      </c>
      <c r="F5" s="161">
        <v>8</v>
      </c>
      <c r="G5" s="161">
        <v>17.899999999999999</v>
      </c>
      <c r="H5" s="354" t="s">
        <v>1619</v>
      </c>
      <c r="I5" s="161">
        <v>22.5</v>
      </c>
      <c r="J5" s="161">
        <v>7.9</v>
      </c>
      <c r="K5" s="161">
        <v>31.6</v>
      </c>
      <c r="L5" s="161">
        <v>39.4</v>
      </c>
      <c r="M5" s="161">
        <v>13.8</v>
      </c>
      <c r="O5" s="503"/>
      <c r="P5" s="503"/>
      <c r="Q5" s="503"/>
      <c r="R5" s="503"/>
      <c r="S5" s="503"/>
      <c r="T5" s="503"/>
      <c r="U5" s="503"/>
      <c r="V5" s="503"/>
      <c r="W5" s="503"/>
      <c r="X5" s="503"/>
      <c r="Y5" s="503"/>
      <c r="Z5" s="503"/>
    </row>
    <row r="6" spans="1:26">
      <c r="A6" s="489">
        <v>3</v>
      </c>
      <c r="B6" s="161">
        <v>45.5</v>
      </c>
      <c r="C6" s="161">
        <v>34.4</v>
      </c>
      <c r="D6" s="161">
        <v>27.4</v>
      </c>
      <c r="E6" s="161">
        <v>26.4</v>
      </c>
      <c r="F6" s="161">
        <v>12.5</v>
      </c>
      <c r="G6" s="161">
        <v>17.8</v>
      </c>
      <c r="H6" s="354" t="s">
        <v>1619</v>
      </c>
      <c r="I6" s="354" t="s">
        <v>1619</v>
      </c>
      <c r="J6" s="161">
        <v>3.9</v>
      </c>
      <c r="K6" s="161">
        <v>44.6</v>
      </c>
      <c r="L6" s="161">
        <v>47.5</v>
      </c>
      <c r="M6" s="161">
        <v>27.2</v>
      </c>
      <c r="O6" s="503"/>
      <c r="P6" s="503"/>
      <c r="Q6" s="503"/>
      <c r="R6" s="503"/>
      <c r="S6" s="503"/>
      <c r="T6" s="503"/>
      <c r="U6" s="503"/>
      <c r="V6" s="503"/>
      <c r="W6" s="503"/>
      <c r="X6" s="503"/>
      <c r="Y6" s="503"/>
      <c r="Z6" s="503"/>
    </row>
    <row r="7" spans="1:26">
      <c r="A7" s="489">
        <v>4</v>
      </c>
      <c r="B7" s="161">
        <v>40.1</v>
      </c>
      <c r="C7" s="161">
        <v>22.8</v>
      </c>
      <c r="D7" s="354" t="s">
        <v>1619</v>
      </c>
      <c r="E7" s="354" t="s">
        <v>1619</v>
      </c>
      <c r="F7" s="161">
        <v>13.6</v>
      </c>
      <c r="G7" s="161">
        <v>18</v>
      </c>
      <c r="H7" s="354" t="s">
        <v>1619</v>
      </c>
      <c r="I7" s="161">
        <v>33.700000000000003</v>
      </c>
      <c r="J7" s="161">
        <v>7.4</v>
      </c>
      <c r="K7" s="161">
        <v>38.200000000000003</v>
      </c>
      <c r="L7" s="161">
        <v>38</v>
      </c>
      <c r="M7" s="161">
        <v>36.6</v>
      </c>
      <c r="O7" s="503"/>
      <c r="P7" s="503"/>
      <c r="Q7" s="503"/>
      <c r="R7" s="503"/>
      <c r="S7" s="503"/>
      <c r="T7" s="503"/>
      <c r="U7" s="503"/>
      <c r="V7" s="503"/>
      <c r="W7" s="503"/>
      <c r="X7" s="503"/>
      <c r="Y7" s="503"/>
      <c r="Z7" s="503"/>
    </row>
    <row r="8" spans="1:26">
      <c r="A8" s="489">
        <v>5</v>
      </c>
      <c r="B8" s="161">
        <v>20.100000000000001</v>
      </c>
      <c r="C8" s="161">
        <v>8</v>
      </c>
      <c r="D8" s="354" t="s">
        <v>1619</v>
      </c>
      <c r="E8" s="161">
        <v>15.7</v>
      </c>
      <c r="F8" s="161">
        <v>9</v>
      </c>
      <c r="G8" s="161">
        <v>10.7</v>
      </c>
      <c r="H8" s="161">
        <v>16.600000000000001</v>
      </c>
      <c r="I8" s="161">
        <v>29.3</v>
      </c>
      <c r="J8" s="161">
        <v>11.9</v>
      </c>
      <c r="K8" s="161">
        <v>72.3</v>
      </c>
      <c r="L8" s="161">
        <v>19.3</v>
      </c>
      <c r="M8" s="161">
        <v>53.4</v>
      </c>
      <c r="O8" s="503"/>
      <c r="P8" s="503"/>
      <c r="Q8" s="503"/>
      <c r="R8" s="503"/>
      <c r="S8" s="503"/>
      <c r="T8" s="503"/>
      <c r="U8" s="503"/>
      <c r="V8" s="503"/>
      <c r="W8" s="503"/>
      <c r="X8" s="503"/>
      <c r="Y8" s="503"/>
      <c r="Z8" s="503"/>
    </row>
    <row r="9" spans="1:26">
      <c r="A9" s="489">
        <v>6</v>
      </c>
      <c r="B9" s="161">
        <v>34.799999999999997</v>
      </c>
      <c r="C9" s="161">
        <v>6.3</v>
      </c>
      <c r="D9" s="354" t="s">
        <v>1619</v>
      </c>
      <c r="E9" s="161">
        <v>22.1</v>
      </c>
      <c r="F9" s="161">
        <v>13.5</v>
      </c>
      <c r="G9" s="161">
        <v>14.5</v>
      </c>
      <c r="H9" s="161">
        <v>19.100000000000001</v>
      </c>
      <c r="I9" s="161">
        <v>18.7</v>
      </c>
      <c r="J9" s="161">
        <v>16.3</v>
      </c>
      <c r="K9" s="161">
        <v>38.700000000000003</v>
      </c>
      <c r="L9" s="161">
        <v>3.2</v>
      </c>
      <c r="M9" s="161">
        <v>56.2</v>
      </c>
      <c r="O9" s="503"/>
      <c r="P9" s="503"/>
      <c r="Q9" s="503"/>
      <c r="R9" s="503"/>
      <c r="S9" s="503"/>
      <c r="T9" s="503"/>
      <c r="U9" s="503"/>
      <c r="V9" s="503"/>
      <c r="W9" s="503"/>
      <c r="X9" s="503"/>
      <c r="Y9" s="503"/>
      <c r="Z9" s="503"/>
    </row>
    <row r="10" spans="1:26">
      <c r="A10" s="489">
        <v>7</v>
      </c>
      <c r="B10" s="161">
        <v>39</v>
      </c>
      <c r="C10" s="161">
        <v>22.5</v>
      </c>
      <c r="D10" s="161">
        <v>12.6</v>
      </c>
      <c r="E10" s="161">
        <v>17.100000000000001</v>
      </c>
      <c r="F10" s="161">
        <v>13.2</v>
      </c>
      <c r="G10" s="161">
        <v>8.1999999999999993</v>
      </c>
      <c r="H10" s="161">
        <v>19.899999999999999</v>
      </c>
      <c r="I10" s="161">
        <v>7</v>
      </c>
      <c r="J10" s="161">
        <v>8.9</v>
      </c>
      <c r="K10" s="161">
        <v>14.6</v>
      </c>
      <c r="L10" s="161">
        <v>5.9</v>
      </c>
      <c r="M10" s="161">
        <v>69</v>
      </c>
      <c r="O10" s="503"/>
      <c r="P10" s="503"/>
      <c r="Q10" s="503"/>
      <c r="R10" s="503"/>
      <c r="S10" s="503"/>
      <c r="T10" s="503"/>
      <c r="U10" s="503"/>
      <c r="V10" s="503"/>
      <c r="W10" s="503"/>
      <c r="X10" s="503"/>
      <c r="Y10" s="503"/>
      <c r="Z10" s="503"/>
    </row>
    <row r="11" spans="1:26">
      <c r="A11" s="489">
        <v>8</v>
      </c>
      <c r="B11" s="161">
        <v>58.9</v>
      </c>
      <c r="C11" s="161">
        <v>25.3</v>
      </c>
      <c r="D11" s="161">
        <v>16</v>
      </c>
      <c r="E11" s="161">
        <v>27.8</v>
      </c>
      <c r="F11" s="161">
        <v>20.7</v>
      </c>
      <c r="G11" s="161">
        <v>9.3000000000000007</v>
      </c>
      <c r="H11" s="161">
        <v>17.3</v>
      </c>
      <c r="I11" s="161">
        <v>12.7</v>
      </c>
      <c r="J11" s="161">
        <v>9.9</v>
      </c>
      <c r="K11" s="161">
        <v>15</v>
      </c>
      <c r="L11" s="161">
        <v>18.5</v>
      </c>
      <c r="M11" s="161">
        <v>57.1</v>
      </c>
      <c r="O11" s="503"/>
      <c r="P11" s="503"/>
      <c r="Q11" s="503"/>
      <c r="R11" s="503"/>
      <c r="S11" s="503"/>
      <c r="T11" s="503"/>
      <c r="U11" s="503"/>
      <c r="V11" s="503"/>
      <c r="W11" s="503"/>
      <c r="X11" s="503"/>
      <c r="Y11" s="503"/>
      <c r="Z11" s="503"/>
    </row>
    <row r="12" spans="1:26">
      <c r="A12" s="489">
        <v>9</v>
      </c>
      <c r="B12" s="161">
        <v>57.9</v>
      </c>
      <c r="C12" s="161">
        <v>26.8</v>
      </c>
      <c r="D12" s="161">
        <v>28</v>
      </c>
      <c r="E12" s="354" t="s">
        <v>1619</v>
      </c>
      <c r="F12" s="161">
        <v>7</v>
      </c>
      <c r="G12" s="161">
        <v>15.1</v>
      </c>
      <c r="H12" s="161">
        <v>10.7</v>
      </c>
      <c r="I12" s="161">
        <v>20.7</v>
      </c>
      <c r="J12" s="161">
        <v>13.1</v>
      </c>
      <c r="K12" s="161">
        <v>21.2</v>
      </c>
      <c r="L12" s="161">
        <v>16.899999999999999</v>
      </c>
      <c r="M12" s="161">
        <v>16.2</v>
      </c>
      <c r="O12" s="503"/>
      <c r="P12" s="503"/>
      <c r="Q12" s="503"/>
      <c r="R12" s="503"/>
      <c r="S12" s="503"/>
      <c r="T12" s="503"/>
      <c r="U12" s="503"/>
      <c r="V12" s="503"/>
      <c r="W12" s="503"/>
      <c r="X12" s="503"/>
      <c r="Y12" s="503"/>
      <c r="Z12" s="503"/>
    </row>
    <row r="13" spans="1:26">
      <c r="A13" s="489">
        <v>10</v>
      </c>
      <c r="B13" s="161">
        <v>37.200000000000003</v>
      </c>
      <c r="C13" s="161">
        <v>20.399999999999999</v>
      </c>
      <c r="D13" s="161">
        <v>13.7</v>
      </c>
      <c r="E13" s="161">
        <v>18.100000000000001</v>
      </c>
      <c r="F13" s="161">
        <v>8.9</v>
      </c>
      <c r="G13" s="161">
        <v>18.899999999999999</v>
      </c>
      <c r="H13" s="354" t="s">
        <v>1619</v>
      </c>
      <c r="I13" s="354" t="s">
        <v>1619</v>
      </c>
      <c r="J13" s="161">
        <v>8.3000000000000007</v>
      </c>
      <c r="K13" s="161">
        <v>26.9</v>
      </c>
      <c r="L13" s="161">
        <v>19.100000000000001</v>
      </c>
      <c r="M13" s="161">
        <v>15.6</v>
      </c>
      <c r="O13" s="503"/>
      <c r="P13" s="503"/>
      <c r="Q13" s="503"/>
      <c r="R13" s="503"/>
      <c r="S13" s="503"/>
      <c r="T13" s="503"/>
      <c r="U13" s="503"/>
      <c r="V13" s="503"/>
      <c r="W13" s="503"/>
      <c r="X13" s="503"/>
      <c r="Y13" s="503"/>
      <c r="Z13" s="503"/>
    </row>
    <row r="14" spans="1:26">
      <c r="A14" s="489">
        <v>11</v>
      </c>
      <c r="B14" s="161">
        <v>46.9</v>
      </c>
      <c r="C14" s="161">
        <v>30.8</v>
      </c>
      <c r="D14" s="161">
        <v>17.399999999999999</v>
      </c>
      <c r="E14" s="161">
        <v>16.399999999999999</v>
      </c>
      <c r="F14" s="161">
        <v>16.600000000000001</v>
      </c>
      <c r="G14" s="161">
        <v>14.2</v>
      </c>
      <c r="H14" s="354" t="s">
        <v>1619</v>
      </c>
      <c r="I14" s="354" t="s">
        <v>1619</v>
      </c>
      <c r="J14" s="161">
        <v>7.4</v>
      </c>
      <c r="K14" s="161">
        <v>38</v>
      </c>
      <c r="L14" s="161">
        <v>43.5</v>
      </c>
      <c r="M14" s="161">
        <v>12.3</v>
      </c>
      <c r="O14" s="503"/>
      <c r="P14" s="503"/>
      <c r="Q14" s="503"/>
      <c r="R14" s="503"/>
      <c r="S14" s="503"/>
      <c r="T14" s="503"/>
      <c r="U14" s="503"/>
      <c r="V14" s="503"/>
      <c r="W14" s="503"/>
      <c r="X14" s="503"/>
      <c r="Y14" s="503"/>
      <c r="Z14" s="503"/>
    </row>
    <row r="15" spans="1:26">
      <c r="A15" s="489">
        <v>12</v>
      </c>
      <c r="B15" s="161">
        <v>58.4</v>
      </c>
      <c r="C15" s="161">
        <v>40</v>
      </c>
      <c r="D15" s="161">
        <v>24.2</v>
      </c>
      <c r="E15" s="161">
        <v>14.4</v>
      </c>
      <c r="F15" s="161">
        <v>31.1</v>
      </c>
      <c r="G15" s="161">
        <v>15.7</v>
      </c>
      <c r="H15" s="161">
        <v>14.2</v>
      </c>
      <c r="I15" s="161">
        <v>10.4</v>
      </c>
      <c r="J15" s="161">
        <v>6.1</v>
      </c>
      <c r="K15" s="161">
        <v>53.4</v>
      </c>
      <c r="L15" s="161">
        <v>40.700000000000003</v>
      </c>
      <c r="M15" s="161">
        <v>29.5</v>
      </c>
      <c r="O15" s="503"/>
      <c r="P15" s="503"/>
      <c r="Q15" s="503"/>
      <c r="R15" s="503"/>
      <c r="S15" s="503"/>
      <c r="T15" s="503"/>
      <c r="U15" s="503"/>
      <c r="V15" s="503"/>
      <c r="W15" s="503"/>
      <c r="X15" s="503"/>
      <c r="Y15" s="503"/>
      <c r="Z15" s="503"/>
    </row>
    <row r="16" spans="1:26">
      <c r="A16" s="489">
        <v>13</v>
      </c>
      <c r="B16" s="161">
        <v>24.4</v>
      </c>
      <c r="C16" s="161">
        <v>32.1</v>
      </c>
      <c r="D16" s="161">
        <v>32.9</v>
      </c>
      <c r="E16" s="161">
        <v>23.6</v>
      </c>
      <c r="F16" s="161">
        <v>19.399999999999999</v>
      </c>
      <c r="G16" s="161">
        <v>18</v>
      </c>
      <c r="H16" s="161">
        <v>12.7</v>
      </c>
      <c r="I16" s="161">
        <v>9.3000000000000007</v>
      </c>
      <c r="J16" s="161">
        <v>9.9</v>
      </c>
      <c r="K16" s="161">
        <v>60.6</v>
      </c>
      <c r="L16" s="161">
        <v>4.8</v>
      </c>
      <c r="M16" s="161">
        <v>20.9</v>
      </c>
      <c r="O16" s="503"/>
      <c r="P16" s="503"/>
      <c r="Q16" s="503"/>
      <c r="R16" s="503"/>
      <c r="S16" s="503"/>
      <c r="T16" s="503"/>
      <c r="U16" s="503"/>
      <c r="V16" s="503"/>
      <c r="W16" s="503"/>
      <c r="X16" s="503"/>
      <c r="Y16" s="503"/>
      <c r="Z16" s="503"/>
    </row>
    <row r="17" spans="1:26">
      <c r="A17" s="489">
        <v>14</v>
      </c>
      <c r="B17" s="161">
        <v>35.4</v>
      </c>
      <c r="C17" s="161">
        <v>43.2</v>
      </c>
      <c r="D17" s="161">
        <v>53.4</v>
      </c>
      <c r="E17" s="161">
        <v>21.1</v>
      </c>
      <c r="F17" s="161">
        <v>15.8</v>
      </c>
      <c r="G17" s="161">
        <v>30</v>
      </c>
      <c r="H17" s="161">
        <v>8.6</v>
      </c>
      <c r="I17" s="161">
        <v>10.6</v>
      </c>
      <c r="J17" s="161">
        <v>14.2</v>
      </c>
      <c r="K17" s="161">
        <v>56.1</v>
      </c>
      <c r="L17" s="161">
        <v>15.9</v>
      </c>
      <c r="M17" s="161">
        <v>32.9</v>
      </c>
      <c r="O17" s="503"/>
      <c r="P17" s="503"/>
      <c r="Q17" s="503"/>
      <c r="R17" s="503"/>
      <c r="S17" s="503"/>
      <c r="T17" s="503"/>
      <c r="U17" s="503"/>
      <c r="V17" s="503"/>
      <c r="W17" s="503"/>
      <c r="X17" s="503"/>
      <c r="Y17" s="503"/>
      <c r="Z17" s="503"/>
    </row>
    <row r="18" spans="1:26">
      <c r="A18" s="489">
        <v>15</v>
      </c>
      <c r="B18" s="161">
        <v>17.399999999999999</v>
      </c>
      <c r="C18" s="161">
        <v>46.8</v>
      </c>
      <c r="D18" s="161">
        <v>59.8</v>
      </c>
      <c r="E18" s="161">
        <v>14.5</v>
      </c>
      <c r="F18" s="161">
        <v>7.8</v>
      </c>
      <c r="G18" s="161">
        <v>21.4</v>
      </c>
      <c r="H18" s="161">
        <v>6.9</v>
      </c>
      <c r="I18" s="161">
        <v>11.7</v>
      </c>
      <c r="J18" s="161">
        <v>7.3</v>
      </c>
      <c r="K18" s="161">
        <v>37.299999999999997</v>
      </c>
      <c r="L18" s="161">
        <v>11</v>
      </c>
      <c r="M18" s="161">
        <v>26.6</v>
      </c>
      <c r="O18" s="503"/>
      <c r="P18" s="503"/>
      <c r="Q18" s="503"/>
      <c r="R18" s="503"/>
      <c r="S18" s="503"/>
      <c r="T18" s="503"/>
      <c r="U18" s="503"/>
      <c r="V18" s="503"/>
      <c r="W18" s="503"/>
      <c r="X18" s="503"/>
      <c r="Y18" s="503"/>
      <c r="Z18" s="503"/>
    </row>
    <row r="19" spans="1:26">
      <c r="A19" s="489">
        <v>16</v>
      </c>
      <c r="B19" s="161">
        <v>9.9</v>
      </c>
      <c r="C19" s="161">
        <v>47.5</v>
      </c>
      <c r="D19" s="161">
        <v>65.400000000000006</v>
      </c>
      <c r="E19" s="161">
        <v>7.2</v>
      </c>
      <c r="F19" s="161">
        <v>6.8</v>
      </c>
      <c r="G19" s="161">
        <v>32.200000000000003</v>
      </c>
      <c r="H19" s="161">
        <v>7.6</v>
      </c>
      <c r="I19" s="161">
        <v>15</v>
      </c>
      <c r="J19" s="161">
        <v>7.9</v>
      </c>
      <c r="K19" s="161">
        <v>36.200000000000003</v>
      </c>
      <c r="L19" s="161">
        <v>17.5</v>
      </c>
      <c r="M19" s="161">
        <v>10</v>
      </c>
      <c r="O19" s="503"/>
      <c r="P19" s="503"/>
      <c r="Q19" s="503"/>
      <c r="R19" s="503"/>
      <c r="S19" s="503"/>
      <c r="T19" s="503"/>
      <c r="U19" s="503"/>
      <c r="V19" s="503"/>
      <c r="W19" s="503"/>
      <c r="X19" s="503"/>
      <c r="Y19" s="503"/>
      <c r="Z19" s="503"/>
    </row>
    <row r="20" spans="1:26">
      <c r="A20" s="489">
        <v>17</v>
      </c>
      <c r="B20" s="161">
        <v>7.7</v>
      </c>
      <c r="C20" s="161">
        <v>67.5</v>
      </c>
      <c r="D20" s="161">
        <v>67.599999999999994</v>
      </c>
      <c r="E20" s="161">
        <v>6.4</v>
      </c>
      <c r="F20" s="161">
        <v>13.3</v>
      </c>
      <c r="G20" s="161">
        <v>12.8</v>
      </c>
      <c r="H20" s="354" t="s">
        <v>1619</v>
      </c>
      <c r="I20" s="161">
        <v>14</v>
      </c>
      <c r="J20" s="161">
        <v>8.1</v>
      </c>
      <c r="K20" s="161">
        <v>52</v>
      </c>
      <c r="L20" s="161">
        <v>27.3</v>
      </c>
      <c r="M20" s="161">
        <v>20.7</v>
      </c>
      <c r="O20" s="503"/>
      <c r="P20" s="503"/>
      <c r="Q20" s="503"/>
      <c r="R20" s="503"/>
      <c r="S20" s="503"/>
      <c r="T20" s="503"/>
      <c r="U20" s="503"/>
      <c r="V20" s="503"/>
      <c r="W20" s="503"/>
      <c r="X20" s="503"/>
      <c r="Y20" s="503"/>
      <c r="Z20" s="503"/>
    </row>
    <row r="21" spans="1:26">
      <c r="A21" s="489">
        <v>18</v>
      </c>
      <c r="B21" s="161">
        <v>12.7</v>
      </c>
      <c r="C21" s="161">
        <v>50.6</v>
      </c>
      <c r="D21" s="161">
        <v>70</v>
      </c>
      <c r="E21" s="161">
        <v>9.1</v>
      </c>
      <c r="F21" s="161">
        <v>17.100000000000001</v>
      </c>
      <c r="G21" s="161">
        <v>13</v>
      </c>
      <c r="H21" s="354" t="s">
        <v>1619</v>
      </c>
      <c r="I21" s="161">
        <v>18.399999999999999</v>
      </c>
      <c r="J21" s="161">
        <v>8.1</v>
      </c>
      <c r="K21" s="161">
        <v>53.3</v>
      </c>
      <c r="L21" s="161">
        <v>28.7</v>
      </c>
      <c r="M21" s="161">
        <v>28.7</v>
      </c>
      <c r="O21" s="503"/>
      <c r="P21" s="503"/>
      <c r="Q21" s="503"/>
      <c r="R21" s="503"/>
      <c r="S21" s="503"/>
      <c r="T21" s="503"/>
      <c r="U21" s="503"/>
      <c r="V21" s="503"/>
      <c r="W21" s="503"/>
      <c r="X21" s="503"/>
      <c r="Y21" s="503"/>
      <c r="Z21" s="503"/>
    </row>
    <row r="22" spans="1:26">
      <c r="A22" s="489">
        <v>19</v>
      </c>
      <c r="B22" s="161">
        <v>19</v>
      </c>
      <c r="C22" s="161">
        <v>39.5</v>
      </c>
      <c r="D22" s="161">
        <v>46.1</v>
      </c>
      <c r="E22" s="161">
        <v>7</v>
      </c>
      <c r="F22" s="161">
        <v>17.899999999999999</v>
      </c>
      <c r="G22" s="161">
        <v>16.600000000000001</v>
      </c>
      <c r="H22" s="161">
        <v>21.2</v>
      </c>
      <c r="I22" s="161">
        <v>17.100000000000001</v>
      </c>
      <c r="J22" s="161">
        <v>5.3</v>
      </c>
      <c r="K22" s="161">
        <v>64.400000000000006</v>
      </c>
      <c r="L22" s="161">
        <v>27.4</v>
      </c>
      <c r="M22" s="161">
        <v>25</v>
      </c>
      <c r="O22" s="503"/>
      <c r="P22" s="503"/>
      <c r="Q22" s="503"/>
      <c r="R22" s="503"/>
      <c r="S22" s="503"/>
      <c r="T22" s="503"/>
      <c r="U22" s="503"/>
      <c r="V22" s="503"/>
      <c r="W22" s="503"/>
      <c r="X22" s="503"/>
      <c r="Y22" s="503"/>
      <c r="Z22" s="503"/>
    </row>
    <row r="23" spans="1:26">
      <c r="A23" s="489">
        <v>20</v>
      </c>
      <c r="B23" s="161">
        <v>39.9</v>
      </c>
      <c r="C23" s="161">
        <v>45.6</v>
      </c>
      <c r="D23" s="161">
        <v>37.6</v>
      </c>
      <c r="E23" s="161">
        <v>10</v>
      </c>
      <c r="F23" s="161">
        <v>13.7</v>
      </c>
      <c r="G23" s="161">
        <v>23.7</v>
      </c>
      <c r="H23" s="161">
        <v>25.3</v>
      </c>
      <c r="I23" s="161">
        <v>5.3</v>
      </c>
      <c r="J23" s="161">
        <v>11.7</v>
      </c>
      <c r="K23" s="161">
        <v>74.5</v>
      </c>
      <c r="L23" s="161">
        <v>32.200000000000003</v>
      </c>
      <c r="M23" s="161">
        <v>26.9</v>
      </c>
      <c r="O23" s="503"/>
      <c r="P23" s="503"/>
      <c r="Q23" s="503"/>
      <c r="R23" s="503"/>
      <c r="S23" s="503"/>
      <c r="T23" s="503"/>
      <c r="U23" s="503"/>
      <c r="V23" s="503"/>
      <c r="W23" s="503"/>
      <c r="X23" s="503"/>
      <c r="Y23" s="503"/>
      <c r="Z23" s="503"/>
    </row>
    <row r="24" spans="1:26">
      <c r="A24" s="489">
        <v>21</v>
      </c>
      <c r="B24" s="161">
        <v>42.9</v>
      </c>
      <c r="C24" s="161">
        <v>65.900000000000006</v>
      </c>
      <c r="D24" s="161">
        <v>49.2</v>
      </c>
      <c r="E24" s="161">
        <v>16</v>
      </c>
      <c r="F24" s="161">
        <v>8.1999999999999993</v>
      </c>
      <c r="G24" s="161">
        <v>22.2</v>
      </c>
      <c r="H24" s="161">
        <v>27.6</v>
      </c>
      <c r="I24" s="161">
        <v>8</v>
      </c>
      <c r="J24" s="161">
        <v>10.199999999999999</v>
      </c>
      <c r="K24" s="161">
        <v>70.400000000000006</v>
      </c>
      <c r="L24" s="161">
        <v>39.4</v>
      </c>
      <c r="M24" s="161">
        <v>37.700000000000003</v>
      </c>
      <c r="O24" s="503"/>
      <c r="P24" s="503"/>
      <c r="Q24" s="503"/>
      <c r="R24" s="503"/>
      <c r="S24" s="503"/>
      <c r="T24" s="503"/>
      <c r="U24" s="503"/>
      <c r="V24" s="503"/>
      <c r="W24" s="503"/>
      <c r="X24" s="503"/>
      <c r="Y24" s="503"/>
      <c r="Z24" s="503"/>
    </row>
    <row r="25" spans="1:26">
      <c r="A25" s="489">
        <v>22</v>
      </c>
      <c r="B25" s="161">
        <v>19.399999999999999</v>
      </c>
      <c r="C25" s="161">
        <v>73.5</v>
      </c>
      <c r="D25" s="161">
        <v>38</v>
      </c>
      <c r="E25" s="161">
        <v>24</v>
      </c>
      <c r="F25" s="161">
        <v>13.6</v>
      </c>
      <c r="G25" s="354" t="s">
        <v>1619</v>
      </c>
      <c r="H25" s="161">
        <v>26</v>
      </c>
      <c r="I25" s="161">
        <v>11.4</v>
      </c>
      <c r="J25" s="161">
        <v>17.600000000000001</v>
      </c>
      <c r="K25" s="161">
        <v>25.4</v>
      </c>
      <c r="L25" s="161">
        <v>56.3</v>
      </c>
      <c r="M25" s="161">
        <v>60.7</v>
      </c>
      <c r="O25" s="503"/>
      <c r="P25" s="503"/>
      <c r="Q25" s="503"/>
      <c r="R25" s="503"/>
      <c r="S25" s="503"/>
      <c r="T25" s="503"/>
      <c r="U25" s="503"/>
      <c r="V25" s="503"/>
      <c r="W25" s="503"/>
      <c r="X25" s="503"/>
      <c r="Y25" s="503"/>
      <c r="Z25" s="503"/>
    </row>
    <row r="26" spans="1:26">
      <c r="A26" s="489">
        <v>23</v>
      </c>
      <c r="B26" s="161">
        <v>40.1</v>
      </c>
      <c r="C26" s="161">
        <v>63.3</v>
      </c>
      <c r="D26" s="161">
        <v>34.6</v>
      </c>
      <c r="E26" s="161">
        <v>19.2</v>
      </c>
      <c r="F26" s="161">
        <v>16.600000000000001</v>
      </c>
      <c r="G26" s="354" t="s">
        <v>1619</v>
      </c>
      <c r="H26" s="161">
        <v>25.2</v>
      </c>
      <c r="I26" s="161">
        <v>16.2</v>
      </c>
      <c r="J26" s="161">
        <v>25.6</v>
      </c>
      <c r="K26" s="161">
        <v>11.6</v>
      </c>
      <c r="L26" s="161">
        <v>71.900000000000006</v>
      </c>
      <c r="M26" s="161">
        <v>39.4</v>
      </c>
      <c r="O26" s="503"/>
      <c r="P26" s="503"/>
      <c r="Q26" s="503"/>
      <c r="R26" s="503"/>
      <c r="S26" s="503"/>
      <c r="T26" s="503"/>
      <c r="U26" s="503"/>
      <c r="V26" s="503"/>
      <c r="W26" s="503"/>
      <c r="X26" s="503"/>
      <c r="Y26" s="503"/>
      <c r="Z26" s="503"/>
    </row>
    <row r="27" spans="1:26">
      <c r="A27" s="489">
        <v>24</v>
      </c>
      <c r="B27" s="161">
        <v>45.3</v>
      </c>
      <c r="C27" s="161">
        <v>35.799999999999997</v>
      </c>
      <c r="D27" s="161">
        <v>33.6</v>
      </c>
      <c r="E27" s="161">
        <v>18.2</v>
      </c>
      <c r="F27" s="161">
        <v>21.2</v>
      </c>
      <c r="G27" s="354" t="s">
        <v>1619</v>
      </c>
      <c r="H27" s="161">
        <v>11.2</v>
      </c>
      <c r="I27" s="161">
        <v>19.5</v>
      </c>
      <c r="J27" s="161">
        <v>17.7</v>
      </c>
      <c r="K27" s="161">
        <v>16.8</v>
      </c>
      <c r="L27" s="161">
        <v>75.599999999999994</v>
      </c>
      <c r="M27" s="161">
        <v>49</v>
      </c>
      <c r="O27" s="503"/>
      <c r="P27" s="503"/>
      <c r="Q27" s="503"/>
      <c r="R27" s="503"/>
      <c r="S27" s="503"/>
      <c r="T27" s="503"/>
      <c r="U27" s="503"/>
      <c r="V27" s="503"/>
      <c r="W27" s="503"/>
      <c r="X27" s="503"/>
      <c r="Y27" s="503"/>
      <c r="Z27" s="503"/>
    </row>
    <row r="28" spans="1:26">
      <c r="A28" s="489">
        <v>25</v>
      </c>
      <c r="B28" s="161">
        <v>44.5</v>
      </c>
      <c r="C28" s="161">
        <v>14.1</v>
      </c>
      <c r="D28" s="161">
        <v>29.3</v>
      </c>
      <c r="E28" s="161">
        <v>27.7</v>
      </c>
      <c r="F28" s="161">
        <v>11.3</v>
      </c>
      <c r="G28" s="354" t="s">
        <v>1619</v>
      </c>
      <c r="H28" s="161">
        <v>7</v>
      </c>
      <c r="I28" s="161">
        <v>26</v>
      </c>
      <c r="J28" s="161">
        <v>13.4</v>
      </c>
      <c r="K28" s="161">
        <v>21.1</v>
      </c>
      <c r="L28" s="161">
        <v>51.7</v>
      </c>
      <c r="M28" s="161">
        <v>49.6</v>
      </c>
      <c r="O28" s="503"/>
      <c r="P28" s="503"/>
      <c r="Q28" s="503"/>
      <c r="R28" s="503"/>
      <c r="S28" s="503"/>
      <c r="T28" s="503"/>
      <c r="U28" s="503"/>
      <c r="V28" s="503"/>
      <c r="W28" s="503"/>
      <c r="X28" s="503"/>
      <c r="Y28" s="503"/>
      <c r="Z28" s="503"/>
    </row>
    <row r="29" spans="1:26">
      <c r="A29" s="489">
        <v>26</v>
      </c>
      <c r="B29" s="161">
        <v>38.5</v>
      </c>
      <c r="C29" s="161">
        <v>26.4</v>
      </c>
      <c r="D29" s="161">
        <v>28.3</v>
      </c>
      <c r="E29" s="161">
        <v>25.6</v>
      </c>
      <c r="F29" s="161">
        <v>13.3</v>
      </c>
      <c r="G29" s="354" t="s">
        <v>1619</v>
      </c>
      <c r="H29" s="161">
        <v>7.7</v>
      </c>
      <c r="I29" s="161">
        <v>25.5</v>
      </c>
      <c r="J29" s="161">
        <v>17</v>
      </c>
      <c r="K29" s="161">
        <v>31.4</v>
      </c>
      <c r="L29" s="161">
        <v>9.8000000000000007</v>
      </c>
      <c r="M29" s="161">
        <v>54</v>
      </c>
      <c r="O29" s="503"/>
      <c r="P29" s="503"/>
      <c r="Q29" s="503"/>
      <c r="R29" s="503"/>
      <c r="S29" s="503"/>
      <c r="T29" s="503"/>
      <c r="U29" s="503"/>
      <c r="V29" s="503"/>
      <c r="W29" s="503"/>
      <c r="X29" s="503"/>
      <c r="Y29" s="503"/>
      <c r="Z29" s="503"/>
    </row>
    <row r="30" spans="1:26">
      <c r="A30" s="489">
        <v>27</v>
      </c>
      <c r="B30" s="161">
        <v>44.1</v>
      </c>
      <c r="C30" s="161">
        <v>33.9</v>
      </c>
      <c r="D30" s="161">
        <v>24.1</v>
      </c>
      <c r="E30" s="161">
        <v>28.1</v>
      </c>
      <c r="F30" s="161">
        <v>18.899999999999999</v>
      </c>
      <c r="G30" s="354" t="s">
        <v>1619</v>
      </c>
      <c r="H30" s="161">
        <v>9</v>
      </c>
      <c r="I30" s="161">
        <v>26.2</v>
      </c>
      <c r="J30" s="161">
        <v>19.899999999999999</v>
      </c>
      <c r="K30" s="161">
        <v>46.6</v>
      </c>
      <c r="L30" s="161">
        <v>20.7</v>
      </c>
      <c r="M30" s="161">
        <v>19</v>
      </c>
      <c r="O30" s="503"/>
      <c r="P30" s="503"/>
      <c r="Q30" s="503"/>
      <c r="R30" s="503"/>
      <c r="S30" s="503"/>
      <c r="T30" s="503"/>
      <c r="U30" s="503"/>
      <c r="V30" s="503"/>
      <c r="W30" s="503"/>
      <c r="X30" s="503"/>
      <c r="Y30" s="503"/>
      <c r="Z30" s="503"/>
    </row>
    <row r="31" spans="1:26">
      <c r="A31" s="489">
        <v>28</v>
      </c>
      <c r="B31" s="161">
        <v>54</v>
      </c>
      <c r="C31" s="161">
        <v>31.2</v>
      </c>
      <c r="D31" s="161">
        <v>26.5</v>
      </c>
      <c r="E31" s="161">
        <v>9.1</v>
      </c>
      <c r="F31" s="161">
        <v>16.2</v>
      </c>
      <c r="G31" s="354" t="s">
        <v>1619</v>
      </c>
      <c r="H31" s="161">
        <v>12.5</v>
      </c>
      <c r="I31" s="161">
        <v>19.3</v>
      </c>
      <c r="J31" s="161">
        <v>24</v>
      </c>
      <c r="K31" s="161">
        <v>30</v>
      </c>
      <c r="L31" s="161">
        <v>26.1</v>
      </c>
      <c r="M31" s="161">
        <v>12.5</v>
      </c>
      <c r="O31" s="503"/>
      <c r="P31" s="503"/>
      <c r="Q31" s="503"/>
      <c r="R31" s="503"/>
      <c r="S31" s="503"/>
      <c r="T31" s="503"/>
      <c r="U31" s="503"/>
      <c r="V31" s="503"/>
      <c r="W31" s="503"/>
      <c r="X31" s="503"/>
      <c r="Y31" s="503"/>
      <c r="Z31" s="503"/>
    </row>
    <row r="32" spans="1:26">
      <c r="A32" s="489">
        <v>29</v>
      </c>
      <c r="B32" s="161">
        <v>77.5</v>
      </c>
      <c r="C32" s="161"/>
      <c r="D32" s="161">
        <v>21</v>
      </c>
      <c r="E32" s="161">
        <v>8</v>
      </c>
      <c r="F32" s="161">
        <v>19.600000000000001</v>
      </c>
      <c r="G32" s="354" t="s">
        <v>1619</v>
      </c>
      <c r="H32" s="161">
        <v>15.9</v>
      </c>
      <c r="I32" s="161">
        <v>14.3</v>
      </c>
      <c r="J32" s="161">
        <v>25.6</v>
      </c>
      <c r="K32" s="161">
        <v>22.65</v>
      </c>
      <c r="L32" s="161">
        <v>16</v>
      </c>
      <c r="M32" s="161">
        <v>22.2</v>
      </c>
      <c r="O32" s="503"/>
      <c r="P32" s="503"/>
      <c r="Q32" s="503"/>
      <c r="R32" s="503"/>
      <c r="S32" s="503"/>
      <c r="T32" s="503"/>
      <c r="U32" s="503"/>
      <c r="V32" s="503"/>
      <c r="W32" s="503"/>
      <c r="X32" s="503"/>
      <c r="Y32" s="503"/>
      <c r="Z32" s="503"/>
    </row>
    <row r="33" spans="1:26">
      <c r="A33" s="489">
        <v>30</v>
      </c>
      <c r="B33" s="161">
        <v>101.9</v>
      </c>
      <c r="C33" s="161"/>
      <c r="D33" s="161">
        <v>26.7</v>
      </c>
      <c r="E33" s="161">
        <v>11.2</v>
      </c>
      <c r="F33" s="161">
        <v>19.399999999999999</v>
      </c>
      <c r="G33" s="354" t="s">
        <v>1619</v>
      </c>
      <c r="H33" s="161">
        <v>12.9</v>
      </c>
      <c r="I33" s="161">
        <v>17.5</v>
      </c>
      <c r="J33" s="161">
        <v>27.9</v>
      </c>
      <c r="K33" s="161">
        <v>29.4</v>
      </c>
      <c r="L33" s="161">
        <v>14.8</v>
      </c>
      <c r="M33" s="161">
        <v>27.3</v>
      </c>
      <c r="O33" s="503"/>
      <c r="P33" s="503"/>
      <c r="Q33" s="503"/>
      <c r="R33" s="503"/>
      <c r="S33" s="503"/>
      <c r="T33" s="503"/>
      <c r="U33" s="503"/>
      <c r="V33" s="503"/>
      <c r="W33" s="503"/>
      <c r="X33" s="503"/>
      <c r="Y33" s="503"/>
      <c r="Z33" s="503"/>
    </row>
    <row r="34" spans="1:26">
      <c r="A34" s="489">
        <v>31</v>
      </c>
      <c r="B34" s="161">
        <v>107.3</v>
      </c>
      <c r="C34" s="161"/>
      <c r="D34" s="161">
        <v>29.6</v>
      </c>
      <c r="E34" s="161"/>
      <c r="F34" s="161">
        <v>21.6</v>
      </c>
      <c r="G34" s="161"/>
      <c r="H34" s="161">
        <v>15</v>
      </c>
      <c r="I34" s="161">
        <v>22.3</v>
      </c>
      <c r="J34" s="161"/>
      <c r="K34" s="161">
        <v>17.8</v>
      </c>
      <c r="L34" s="161"/>
      <c r="M34" s="161">
        <v>41.8</v>
      </c>
      <c r="O34" s="503"/>
      <c r="P34" s="503"/>
      <c r="Q34" s="503"/>
      <c r="R34" s="503"/>
      <c r="S34" s="503"/>
      <c r="T34" s="503"/>
      <c r="U34" s="503"/>
      <c r="V34" s="503"/>
      <c r="W34" s="503"/>
      <c r="X34" s="503"/>
      <c r="Y34" s="503"/>
      <c r="Z34" s="503"/>
    </row>
    <row r="35" spans="1:26">
      <c r="A35" s="172" t="s">
        <v>1583</v>
      </c>
      <c r="B35" s="496">
        <f>AVERAGE(B4:B34)</f>
        <v>42.448387096774191</v>
      </c>
      <c r="C35" s="496">
        <f t="shared" ref="C35:M35" si="0">AVERAGE(C4:C34)</f>
        <v>39.414285714285718</v>
      </c>
      <c r="D35" s="496">
        <f t="shared" si="0"/>
        <v>33.928571428571431</v>
      </c>
      <c r="E35" s="496">
        <f t="shared" si="0"/>
        <v>17.7</v>
      </c>
      <c r="F35" s="496">
        <f t="shared" si="0"/>
        <v>14.793548387096777</v>
      </c>
      <c r="G35" s="496">
        <f t="shared" si="0"/>
        <v>17.990476190476187</v>
      </c>
      <c r="H35" s="496">
        <f t="shared" si="0"/>
        <v>15.221739130434781</v>
      </c>
      <c r="I35" s="496">
        <f t="shared" si="0"/>
        <v>17.24642857142857</v>
      </c>
      <c r="J35" s="496">
        <f t="shared" si="0"/>
        <v>12.886666666666665</v>
      </c>
      <c r="K35" s="496">
        <f t="shared" si="0"/>
        <v>38.04354838709677</v>
      </c>
      <c r="L35" s="496">
        <f t="shared" si="0"/>
        <v>28.99</v>
      </c>
      <c r="M35" s="496">
        <f t="shared" si="0"/>
        <v>32.41612903225807</v>
      </c>
      <c r="O35" s="502"/>
      <c r="P35" s="502"/>
      <c r="Q35" s="502"/>
      <c r="R35" s="502"/>
      <c r="S35" s="502"/>
      <c r="T35" s="502"/>
      <c r="U35" s="502"/>
      <c r="V35" s="502"/>
      <c r="W35" s="502"/>
      <c r="X35" s="502"/>
      <c r="Y35" s="502"/>
      <c r="Z35" s="502"/>
    </row>
    <row r="36" spans="1:26" ht="28.5" customHeight="1">
      <c r="A36" s="790" t="s">
        <v>1620</v>
      </c>
      <c r="B36" s="790"/>
      <c r="C36" s="790"/>
      <c r="D36" s="790"/>
      <c r="E36" s="790"/>
      <c r="F36" s="790"/>
      <c r="G36" s="790"/>
      <c r="H36" s="790"/>
      <c r="I36" s="790"/>
      <c r="J36" s="790"/>
      <c r="K36" s="790"/>
      <c r="L36" s="790"/>
      <c r="M36" s="790"/>
    </row>
    <row r="37" spans="1:26">
      <c r="A37" s="320" t="s">
        <v>88</v>
      </c>
    </row>
  </sheetData>
  <mergeCells count="2">
    <mergeCell ref="A1:M1"/>
    <mergeCell ref="A36:M36"/>
  </mergeCells>
  <conditionalFormatting sqref="B4:M34">
    <cfRule type="cellIs" dxfId="13" priority="9" operator="greaterThan">
      <formula>50</formula>
    </cfRule>
  </conditionalFormatting>
  <conditionalFormatting sqref="G25:G33">
    <cfRule type="cellIs" dxfId="12" priority="8" operator="greaterThan">
      <formula>50</formula>
    </cfRule>
  </conditionalFormatting>
  <conditionalFormatting sqref="H13:I14">
    <cfRule type="cellIs" dxfId="11" priority="7" operator="greaterThan">
      <formula>50</formula>
    </cfRule>
  </conditionalFormatting>
  <conditionalFormatting sqref="H4 H6:I6">
    <cfRule type="cellIs" dxfId="10" priority="6" operator="greaterThan">
      <formula>50</formula>
    </cfRule>
  </conditionalFormatting>
  <conditionalFormatting sqref="H5 H7">
    <cfRule type="cellIs" dxfId="9" priority="5" operator="greaterThan">
      <formula>50</formula>
    </cfRule>
  </conditionalFormatting>
  <conditionalFormatting sqref="D7:D9 E7">
    <cfRule type="cellIs" dxfId="8" priority="4" operator="greaterThan">
      <formula>50</formula>
    </cfRule>
  </conditionalFormatting>
  <conditionalFormatting sqref="H21">
    <cfRule type="cellIs" dxfId="7" priority="1" operator="greaterThan">
      <formula>50</formula>
    </cfRule>
  </conditionalFormatting>
  <conditionalFormatting sqref="E12">
    <cfRule type="cellIs" dxfId="6" priority="3" operator="greaterThan">
      <formula>50</formula>
    </cfRule>
  </conditionalFormatting>
  <conditionalFormatting sqref="H20">
    <cfRule type="cellIs" dxfId="5" priority="2" operator="greaterThan">
      <formula>50</formula>
    </cfRule>
  </conditionalFormatting>
  <pageMargins left="0.78749999999999998" right="0.78749999999999998" top="1.05277777777778" bottom="1.05277777777778" header="0.78749999999999998" footer="0.78749999999999998"/>
  <pageSetup paperSize="9" orientation="portrait" r:id="rId1"/>
  <headerFooter differentOddEven="1"/>
  <drawing r:id="rId2"/>
</workshee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Fogli di lavoro</vt:lpstr>
      </vt:variant>
      <vt:variant>
        <vt:i4>77</vt:i4>
      </vt:variant>
      <vt:variant>
        <vt:lpstr>Intervalli denominati</vt:lpstr>
      </vt:variant>
      <vt:variant>
        <vt:i4>14</vt:i4>
      </vt:variant>
    </vt:vector>
  </HeadingPairs>
  <TitlesOfParts>
    <vt:vector size="91" baseType="lpstr">
      <vt:lpstr>copertina generale</vt:lpstr>
      <vt:lpstr>INDICE</vt:lpstr>
      <vt:lpstr>1.1</vt:lpstr>
      <vt:lpstr>1.2</vt:lpstr>
      <vt:lpstr>1.3</vt:lpstr>
      <vt:lpstr>2.1 e 2.2</vt:lpstr>
      <vt:lpstr>2.3 e 2.4</vt:lpstr>
      <vt:lpstr>2.5</vt:lpstr>
      <vt:lpstr>2.6 A </vt:lpstr>
      <vt:lpstr>2.6 B</vt:lpstr>
      <vt:lpstr>2.7</vt:lpstr>
      <vt:lpstr>2.8 </vt:lpstr>
      <vt:lpstr>2.9</vt:lpstr>
      <vt:lpstr>2.10 -12</vt:lpstr>
      <vt:lpstr>2.13 e 2.16</vt:lpstr>
      <vt:lpstr>2.17-22</vt:lpstr>
      <vt:lpstr>3.1 e 3.2</vt:lpstr>
      <vt:lpstr>3.3</vt:lpstr>
      <vt:lpstr>3.4 </vt:lpstr>
      <vt:lpstr>3.5  </vt:lpstr>
      <vt:lpstr>3.6</vt:lpstr>
      <vt:lpstr>3.7 A</vt:lpstr>
      <vt:lpstr>3.7 B</vt:lpstr>
      <vt:lpstr>3.8 e 3.9</vt:lpstr>
      <vt:lpstr>3.10 </vt:lpstr>
      <vt:lpstr>3.11 e 12</vt:lpstr>
      <vt:lpstr>3.13 </vt:lpstr>
      <vt:lpstr>3.14 a b</vt:lpstr>
      <vt:lpstr>3.15</vt:lpstr>
      <vt:lpstr>3.16</vt:lpstr>
      <vt:lpstr>3.17</vt:lpstr>
      <vt:lpstr>4.1 e 4.2</vt:lpstr>
      <vt:lpstr>4.3</vt:lpstr>
      <vt:lpstr>4.4-4.6</vt:lpstr>
      <vt:lpstr>4.7</vt:lpstr>
      <vt:lpstr>4.8 e 9</vt:lpstr>
      <vt:lpstr>4.10 e 11</vt:lpstr>
      <vt:lpstr>4.12 </vt:lpstr>
      <vt:lpstr>4.13 e 14</vt:lpstr>
      <vt:lpstr>4.15  </vt:lpstr>
      <vt:lpstr>4.16 </vt:lpstr>
      <vt:lpstr>4.17</vt:lpstr>
      <vt:lpstr>gl</vt:lpstr>
      <vt:lpstr>5.1 e 5.2</vt:lpstr>
      <vt:lpstr>5.3 e 5.4</vt:lpstr>
      <vt:lpstr>6.1 e 6.2</vt:lpstr>
      <vt:lpstr>6.3 </vt:lpstr>
      <vt:lpstr>6.4</vt:lpstr>
      <vt:lpstr>6.5 e 6.6 </vt:lpstr>
      <vt:lpstr>6.7</vt:lpstr>
      <vt:lpstr>6.8</vt:lpstr>
      <vt:lpstr>6.9 10 e 11</vt:lpstr>
      <vt:lpstr>6.12 6.13</vt:lpstr>
      <vt:lpstr>6.14 </vt:lpstr>
      <vt:lpstr>6.15 16</vt:lpstr>
      <vt:lpstr>6.17 18</vt:lpstr>
      <vt:lpstr>6.19  </vt:lpstr>
      <vt:lpstr>6.20</vt:lpstr>
      <vt:lpstr>6.21</vt:lpstr>
      <vt:lpstr>7.1</vt:lpstr>
      <vt:lpstr>7.2</vt:lpstr>
      <vt:lpstr>7.3</vt:lpstr>
      <vt:lpstr>7.4 7.5 e 6</vt:lpstr>
      <vt:lpstr>7.7</vt:lpstr>
      <vt:lpstr>7.8 e 7.9</vt:lpstr>
      <vt:lpstr>7.10</vt:lpstr>
      <vt:lpstr>7.11 e 12</vt:lpstr>
      <vt:lpstr>7.13</vt:lpstr>
      <vt:lpstr>7.14-16</vt:lpstr>
      <vt:lpstr>7.17-18</vt:lpstr>
      <vt:lpstr>7.19</vt:lpstr>
      <vt:lpstr>7.20-22</vt:lpstr>
      <vt:lpstr>glossario</vt:lpstr>
      <vt:lpstr>8.1 e 8.2</vt:lpstr>
      <vt:lpstr>8.3</vt:lpstr>
      <vt:lpstr>8.4</vt:lpstr>
      <vt:lpstr>8.5 e 8.6</vt:lpstr>
      <vt:lpstr>'1.1'!Area_stampa</vt:lpstr>
      <vt:lpstr>'1.2'!Area_stampa</vt:lpstr>
      <vt:lpstr>'3.11 e 12'!Area_stampa</vt:lpstr>
      <vt:lpstr>'3.4 '!Area_stampa</vt:lpstr>
      <vt:lpstr>'3.7 A'!Area_stampa</vt:lpstr>
      <vt:lpstr>'3.7 B'!Area_stampa</vt:lpstr>
      <vt:lpstr>'6.5 e 6.6 '!Area_stampa</vt:lpstr>
      <vt:lpstr>'6.9 10 e 11'!Area_stampa</vt:lpstr>
      <vt:lpstr>INDICE!Area_stampa</vt:lpstr>
      <vt:lpstr>'3.13 '!Titoli_stampa</vt:lpstr>
      <vt:lpstr>'3.5  '!Titoli_stampa</vt:lpstr>
      <vt:lpstr>'3.7 A'!Titoli_stampa</vt:lpstr>
      <vt:lpstr>'3.7 B'!Titoli_stampa</vt:lpstr>
      <vt:lpstr>'4.3'!Titoli_stampa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Lorenzon Caterina</dc:creator>
  <cp:lastModifiedBy>lorenzon.caterina</cp:lastModifiedBy>
  <cp:revision>1</cp:revision>
  <cp:lastPrinted>2019-12-11T13:11:56Z</cp:lastPrinted>
  <dcterms:created xsi:type="dcterms:W3CDTF">2019-07-02T12:46:20Z</dcterms:created>
  <dcterms:modified xsi:type="dcterms:W3CDTF">2019-12-11T13:13:04Z</dcterms:modified>
  <dc:language>it-IT</dc:language>
</cp:coreProperties>
</file>